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0166C8CE-A562-4496-9477-2523A241D134}" xr6:coauthVersionLast="34" xr6:coauthVersionMax="34" xr10:uidLastSave="{00000000-0000-0000-0000-000000000000}"/>
  <bookViews>
    <workbookView xWindow="0" yWindow="465" windowWidth="21600" windowHeight="19245" tabRatio="779" firstSheet="1" activeTab="8" xr2:uid="{00000000-000D-0000-FFFF-FFFF00000000}"/>
  </bookViews>
  <sheets>
    <sheet name="Names" sheetId="8" r:id="rId1"/>
    <sheet name="Career Batting" sheetId="5" r:id="rId2"/>
    <sheet name="Career Bowling" sheetId="6" r:id="rId3"/>
    <sheet name="Career Fielding" sheetId="7" r:id="rId4"/>
    <sheet name="Export  - batting" sheetId="9" r:id="rId5"/>
    <sheet name="Season - bat" sheetId="11" r:id="rId6"/>
    <sheet name="Career - bat" sheetId="12" r:id="rId7"/>
    <sheet name="Baseline - bat" sheetId="13" r:id="rId8"/>
    <sheet name="Export - bowling" sheetId="10" r:id="rId9"/>
    <sheet name="Season - bowl" sheetId="14" r:id="rId10"/>
    <sheet name="Career - bowl" sheetId="15" r:id="rId11"/>
    <sheet name="Baseline - bowl" sheetId="16" r:id="rId12"/>
  </sheets>
  <definedNames>
    <definedName name="_xlnm._FilterDatabase" localSheetId="5" hidden="1">'Season - bat'!$A$1:$M$50</definedName>
    <definedName name="_xlnm._FilterDatabase" localSheetId="9" hidden="1">'Season - bowl'!$A$1:$L$50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7" i="16" l="1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A278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A277" i="15"/>
  <c r="B277" i="15"/>
  <c r="C277" i="15"/>
  <c r="H277" i="15" s="1"/>
  <c r="D277" i="15"/>
  <c r="E277" i="15"/>
  <c r="F277" i="15"/>
  <c r="G277" i="15" s="1"/>
  <c r="J277" i="15"/>
  <c r="K277" i="15"/>
  <c r="L277" i="15"/>
  <c r="M277" i="15"/>
  <c r="N277" i="15"/>
  <c r="A278" i="15"/>
  <c r="B278" i="15"/>
  <c r="C278" i="15"/>
  <c r="D278" i="15"/>
  <c r="E278" i="15"/>
  <c r="F278" i="15"/>
  <c r="I278" i="15" s="1"/>
  <c r="J278" i="15"/>
  <c r="K278" i="15"/>
  <c r="L278" i="15"/>
  <c r="M278" i="15"/>
  <c r="N278" i="15"/>
  <c r="L277" i="10"/>
  <c r="L278" i="10"/>
  <c r="L1" i="16"/>
  <c r="M1" i="16"/>
  <c r="B1" i="16"/>
  <c r="C1" i="16"/>
  <c r="D1" i="16"/>
  <c r="E1" i="16"/>
  <c r="F1" i="16"/>
  <c r="G1" i="16"/>
  <c r="H1" i="16"/>
  <c r="I1" i="16"/>
  <c r="K1" i="16"/>
  <c r="A1" i="16"/>
  <c r="A266" i="15"/>
  <c r="A266" i="16" s="1"/>
  <c r="M266" i="15"/>
  <c r="J266" i="16" s="1"/>
  <c r="N266" i="15"/>
  <c r="A267" i="15"/>
  <c r="A267" i="16" s="1"/>
  <c r="M267" i="15"/>
  <c r="N267" i="15"/>
  <c r="A268" i="15"/>
  <c r="A268" i="16" s="1"/>
  <c r="M268" i="15"/>
  <c r="N268" i="15"/>
  <c r="A269" i="15"/>
  <c r="A269" i="16" s="1"/>
  <c r="M269" i="15"/>
  <c r="N269" i="15"/>
  <c r="A270" i="15"/>
  <c r="A270" i="16" s="1"/>
  <c r="M270" i="15"/>
  <c r="N270" i="15"/>
  <c r="A271" i="15"/>
  <c r="A271" i="16" s="1"/>
  <c r="M271" i="15"/>
  <c r="J271" i="16" s="1"/>
  <c r="N271" i="15"/>
  <c r="A272" i="15"/>
  <c r="A272" i="16" s="1"/>
  <c r="M272" i="15"/>
  <c r="N272" i="15"/>
  <c r="A273" i="15"/>
  <c r="A273" i="16" s="1"/>
  <c r="M273" i="15"/>
  <c r="N273" i="15"/>
  <c r="A274" i="15"/>
  <c r="A274" i="16" s="1"/>
  <c r="M274" i="15"/>
  <c r="J274" i="16" s="1"/>
  <c r="N274" i="15"/>
  <c r="A275" i="15"/>
  <c r="A275" i="16" s="1"/>
  <c r="M275" i="15"/>
  <c r="J275" i="16" s="1"/>
  <c r="N275" i="15"/>
  <c r="A276" i="15"/>
  <c r="A276" i="16" s="1"/>
  <c r="M276" i="15"/>
  <c r="N276" i="15"/>
  <c r="L266" i="10"/>
  <c r="E266" i="15" s="1"/>
  <c r="E266" i="16" s="1"/>
  <c r="L267" i="10"/>
  <c r="F267" i="15" s="1"/>
  <c r="L268" i="10"/>
  <c r="K268" i="15" s="1"/>
  <c r="L268" i="16" s="1"/>
  <c r="L269" i="10"/>
  <c r="L269" i="15" s="1"/>
  <c r="M269" i="16" s="1"/>
  <c r="L270" i="10"/>
  <c r="L270" i="15" s="1"/>
  <c r="M270" i="16" s="1"/>
  <c r="L271" i="10"/>
  <c r="B271" i="15" s="1"/>
  <c r="B271" i="16" s="1"/>
  <c r="L272" i="10"/>
  <c r="B272" i="15" s="1"/>
  <c r="B272" i="16" s="1"/>
  <c r="L273" i="10"/>
  <c r="L273" i="15" s="1"/>
  <c r="M273" i="16" s="1"/>
  <c r="L274" i="10"/>
  <c r="B274" i="15" s="1"/>
  <c r="B274" i="16" s="1"/>
  <c r="L275" i="10"/>
  <c r="B275" i="15" s="1"/>
  <c r="B275" i="16" s="1"/>
  <c r="L276" i="10"/>
  <c r="B276" i="15" s="1"/>
  <c r="B276" i="16" s="1"/>
  <c r="A2" i="13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A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A66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A67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A68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A69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A70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A71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A72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A73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A74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A75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A76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A77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A78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A79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A80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A81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A82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A83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A84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A85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A86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A87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A88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A89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A90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A91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A92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A93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A94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A9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A96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A97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A98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A99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A100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A101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A102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A103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A104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A105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A106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A107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A108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A109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A110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A111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A112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A113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A114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A115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A116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A117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A118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A119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A120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A121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A122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A123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A124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A125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A126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A127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A128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A129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A130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A131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A132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A133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A134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A135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A136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A137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A138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A139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A140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A141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A142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A143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A144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A145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A146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A147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A148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A149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A150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A151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A152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A153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A154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A155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A156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A157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A158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A159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A160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A161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A162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A163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A164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A165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A166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A167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A168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A169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A170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A171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A172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A173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A174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A175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A176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A177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A178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A179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A180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A181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A182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A183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A184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A185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A186" i="13"/>
  <c r="B186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A187" i="13"/>
  <c r="B187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A188" i="13"/>
  <c r="B188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A189" i="13"/>
  <c r="B189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A190" i="13"/>
  <c r="B190" i="13"/>
  <c r="C190" i="13"/>
  <c r="D190" i="13"/>
  <c r="E190" i="13"/>
  <c r="F190" i="13"/>
  <c r="G190" i="13"/>
  <c r="H190" i="13"/>
  <c r="I190" i="13"/>
  <c r="J190" i="13"/>
  <c r="K190" i="13"/>
  <c r="L190" i="13"/>
  <c r="M190" i="13"/>
  <c r="N190" i="13"/>
  <c r="A191" i="13"/>
  <c r="B191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A192" i="13"/>
  <c r="B192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A193" i="13"/>
  <c r="B193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A194" i="13"/>
  <c r="B194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A195" i="13"/>
  <c r="B195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A196" i="13"/>
  <c r="B196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A197" i="13"/>
  <c r="B197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A198" i="13"/>
  <c r="B198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A199" i="13"/>
  <c r="B199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A200" i="13"/>
  <c r="B200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A201" i="13"/>
  <c r="B201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A202" i="13"/>
  <c r="B202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A203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A204" i="13"/>
  <c r="B204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A205" i="13"/>
  <c r="B205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A206" i="13"/>
  <c r="B206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A207" i="13"/>
  <c r="B207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A208" i="13"/>
  <c r="B208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A209" i="13"/>
  <c r="B209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A210" i="13"/>
  <c r="B210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A211" i="13"/>
  <c r="B211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A212" i="13"/>
  <c r="B212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A213" i="13"/>
  <c r="B213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A214" i="13"/>
  <c r="B214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A215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A216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A217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A218" i="13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A219" i="13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A220" i="13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A221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A222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A223" i="13"/>
  <c r="B223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A224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A225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A226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A227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A228" i="13"/>
  <c r="B228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A229" i="13"/>
  <c r="B229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A230" i="13"/>
  <c r="B230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A231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A232" i="13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A233" i="13"/>
  <c r="B233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A234" i="13"/>
  <c r="B234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A235" i="13"/>
  <c r="B235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A236" i="13"/>
  <c r="B236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A237" i="13"/>
  <c r="B237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A238" i="13"/>
  <c r="B238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A239" i="13"/>
  <c r="B239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A240" i="13"/>
  <c r="B240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A241" i="13"/>
  <c r="B241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A242" i="13"/>
  <c r="B242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A243" i="13"/>
  <c r="B243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A244" i="13"/>
  <c r="B244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A245" i="13"/>
  <c r="B245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A246" i="13"/>
  <c r="B246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A247" i="13"/>
  <c r="B247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A248" i="13"/>
  <c r="B248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A249" i="13"/>
  <c r="B249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A250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A251" i="13"/>
  <c r="B251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A252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A253" i="13"/>
  <c r="B253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A254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A255" i="13"/>
  <c r="B255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A256" i="13"/>
  <c r="B256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A257" i="13"/>
  <c r="B257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A258" i="13"/>
  <c r="B258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A259" i="13"/>
  <c r="B259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A260" i="13"/>
  <c r="B260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A261" i="13"/>
  <c r="B261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A262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A263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A264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A265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A266" i="13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A267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A268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A269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A270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A271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A272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A273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A274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A275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A276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A277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A278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M1" i="13"/>
  <c r="N1" i="13"/>
  <c r="B1" i="13"/>
  <c r="C1" i="13"/>
  <c r="D1" i="13"/>
  <c r="E1" i="13"/>
  <c r="F1" i="13"/>
  <c r="G1" i="13"/>
  <c r="H1" i="13"/>
  <c r="I1" i="13"/>
  <c r="J1" i="13"/>
  <c r="K1" i="13"/>
  <c r="L1" i="13"/>
  <c r="A1" i="13"/>
  <c r="A276" i="12"/>
  <c r="H276" i="12" s="1"/>
  <c r="B276" i="12"/>
  <c r="C276" i="12"/>
  <c r="F276" i="12" s="1"/>
  <c r="D276" i="12"/>
  <c r="E276" i="12"/>
  <c r="I276" i="12"/>
  <c r="J276" i="12"/>
  <c r="K276" i="12"/>
  <c r="L276" i="12"/>
  <c r="M276" i="12"/>
  <c r="N276" i="12"/>
  <c r="A277" i="12"/>
  <c r="H277" i="12" s="1"/>
  <c r="B277" i="12"/>
  <c r="C277" i="12"/>
  <c r="D277" i="12"/>
  <c r="E277" i="12"/>
  <c r="I277" i="12"/>
  <c r="J277" i="12"/>
  <c r="K277" i="12"/>
  <c r="L277" i="12"/>
  <c r="M277" i="12"/>
  <c r="N277" i="12"/>
  <c r="G277" i="12" s="1"/>
  <c r="A278" i="12"/>
  <c r="B278" i="12"/>
  <c r="C278" i="12"/>
  <c r="D278" i="12"/>
  <c r="E278" i="12"/>
  <c r="H278" i="12"/>
  <c r="I278" i="12"/>
  <c r="J278" i="12"/>
  <c r="K278" i="12"/>
  <c r="L278" i="12"/>
  <c r="M278" i="12"/>
  <c r="N278" i="12"/>
  <c r="G278" i="12" s="1"/>
  <c r="M277" i="9"/>
  <c r="M278" i="9"/>
  <c r="M279" i="9"/>
  <c r="M48" i="11"/>
  <c r="M49" i="11"/>
  <c r="M50" i="11"/>
  <c r="N3" i="12"/>
  <c r="G3" i="12" s="1"/>
  <c r="N4" i="12"/>
  <c r="G4" i="12" s="1"/>
  <c r="N5" i="12"/>
  <c r="N6" i="12"/>
  <c r="N7" i="12"/>
  <c r="N8" i="12"/>
  <c r="N9" i="12"/>
  <c r="G9" i="12" s="1"/>
  <c r="N10" i="12"/>
  <c r="G10" i="12" s="1"/>
  <c r="N11" i="12"/>
  <c r="G11" i="12" s="1"/>
  <c r="N12" i="12"/>
  <c r="G12" i="12" s="1"/>
  <c r="N13" i="12"/>
  <c r="N15" i="12"/>
  <c r="G15" i="12" s="1"/>
  <c r="N16" i="12"/>
  <c r="G16" i="12" s="1"/>
  <c r="N17" i="12"/>
  <c r="N18" i="12"/>
  <c r="G18" i="12" s="1"/>
  <c r="N19" i="12"/>
  <c r="G19" i="12" s="1"/>
  <c r="N20" i="12"/>
  <c r="N21" i="12"/>
  <c r="G21" i="12" s="1"/>
  <c r="N22" i="12"/>
  <c r="G22" i="12" s="1"/>
  <c r="N23" i="12"/>
  <c r="G23" i="12" s="1"/>
  <c r="N24" i="12"/>
  <c r="G24" i="12" s="1"/>
  <c r="N25" i="12"/>
  <c r="N26" i="12"/>
  <c r="G26" i="12" s="1"/>
  <c r="N28" i="12"/>
  <c r="G28" i="12" s="1"/>
  <c r="N30" i="12"/>
  <c r="G30" i="12" s="1"/>
  <c r="N31" i="12"/>
  <c r="G31" i="12" s="1"/>
  <c r="N32" i="12"/>
  <c r="N33" i="12"/>
  <c r="G33" i="12" s="1"/>
  <c r="N34" i="12"/>
  <c r="G34" i="12" s="1"/>
  <c r="N35" i="12"/>
  <c r="G35" i="12" s="1"/>
  <c r="N36" i="12"/>
  <c r="G36" i="12" s="1"/>
  <c r="N37" i="12"/>
  <c r="N38" i="12"/>
  <c r="G38" i="12" s="1"/>
  <c r="N39" i="12"/>
  <c r="G39" i="12" s="1"/>
  <c r="N40" i="12"/>
  <c r="G40" i="12" s="1"/>
  <c r="N41" i="12"/>
  <c r="N42" i="12"/>
  <c r="N43" i="12"/>
  <c r="N44" i="12"/>
  <c r="N45" i="12"/>
  <c r="G45" i="12" s="1"/>
  <c r="N46" i="12"/>
  <c r="G46" i="12" s="1"/>
  <c r="N47" i="12"/>
  <c r="G47" i="12" s="1"/>
  <c r="N48" i="12"/>
  <c r="G48" i="12" s="1"/>
  <c r="N49" i="12"/>
  <c r="G49" i="12" s="1"/>
  <c r="N50" i="12"/>
  <c r="G50" i="12" s="1"/>
  <c r="N51" i="12"/>
  <c r="G51" i="12" s="1"/>
  <c r="N53" i="12"/>
  <c r="N54" i="12"/>
  <c r="N55" i="12"/>
  <c r="G55" i="12" s="1"/>
  <c r="N56" i="12"/>
  <c r="N57" i="12"/>
  <c r="G57" i="12" s="1"/>
  <c r="N58" i="12"/>
  <c r="G58" i="12" s="1"/>
  <c r="N59" i="12"/>
  <c r="G59" i="12" s="1"/>
  <c r="N60" i="12"/>
  <c r="G60" i="12" s="1"/>
  <c r="N61" i="12"/>
  <c r="N62" i="12"/>
  <c r="G62" i="12" s="1"/>
  <c r="N63" i="12"/>
  <c r="G63" i="12" s="1"/>
  <c r="N64" i="12"/>
  <c r="G64" i="12" s="1"/>
  <c r="N65" i="12"/>
  <c r="G65" i="12" s="1"/>
  <c r="N66" i="12"/>
  <c r="G66" i="12" s="1"/>
  <c r="N67" i="12"/>
  <c r="G67" i="12" s="1"/>
  <c r="N68" i="12"/>
  <c r="N69" i="12"/>
  <c r="G69" i="12" s="1"/>
  <c r="N70" i="12"/>
  <c r="G70" i="12" s="1"/>
  <c r="N71" i="12"/>
  <c r="G71" i="12" s="1"/>
  <c r="N73" i="12"/>
  <c r="N74" i="12"/>
  <c r="G74" i="12" s="1"/>
  <c r="N75" i="12"/>
  <c r="G75" i="12" s="1"/>
  <c r="N76" i="12"/>
  <c r="G76" i="12" s="1"/>
  <c r="N77" i="12"/>
  <c r="G77" i="12" s="1"/>
  <c r="N78" i="12"/>
  <c r="N79" i="12"/>
  <c r="N80" i="12"/>
  <c r="N82" i="12"/>
  <c r="G82" i="12" s="1"/>
  <c r="N83" i="12"/>
  <c r="G83" i="12" s="1"/>
  <c r="N84" i="12"/>
  <c r="G84" i="12" s="1"/>
  <c r="N85" i="12"/>
  <c r="N86" i="12"/>
  <c r="G86" i="12" s="1"/>
  <c r="N87" i="12"/>
  <c r="G87" i="12" s="1"/>
  <c r="N88" i="12"/>
  <c r="G88" i="12" s="1"/>
  <c r="N89" i="12"/>
  <c r="N90" i="12"/>
  <c r="N91" i="12"/>
  <c r="G91" i="12" s="1"/>
  <c r="N96" i="12"/>
  <c r="G96" i="12" s="1"/>
  <c r="N97" i="12"/>
  <c r="N98" i="12"/>
  <c r="G98" i="12" s="1"/>
  <c r="N99" i="12"/>
  <c r="G99" i="12" s="1"/>
  <c r="N100" i="12"/>
  <c r="G100" i="12" s="1"/>
  <c r="N101" i="12"/>
  <c r="G101" i="12" s="1"/>
  <c r="N102" i="12"/>
  <c r="G102" i="12" s="1"/>
  <c r="N103" i="12"/>
  <c r="G103" i="12" s="1"/>
  <c r="N104" i="12"/>
  <c r="N105" i="12"/>
  <c r="G105" i="12" s="1"/>
  <c r="N106" i="12"/>
  <c r="G106" i="12" s="1"/>
  <c r="N108" i="12"/>
  <c r="G108" i="12" s="1"/>
  <c r="N109" i="12"/>
  <c r="N110" i="12"/>
  <c r="G110" i="12" s="1"/>
  <c r="N111" i="12"/>
  <c r="G111" i="12" s="1"/>
  <c r="N112" i="12"/>
  <c r="G112" i="12" s="1"/>
  <c r="N113" i="12"/>
  <c r="G113" i="12" s="1"/>
  <c r="N114" i="12"/>
  <c r="N115" i="12"/>
  <c r="N116" i="12"/>
  <c r="N117" i="12"/>
  <c r="G117" i="12" s="1"/>
  <c r="N118" i="12"/>
  <c r="G118" i="12" s="1"/>
  <c r="N120" i="12"/>
  <c r="G120" i="12" s="1"/>
  <c r="N121" i="12"/>
  <c r="N122" i="12"/>
  <c r="G122" i="12" s="1"/>
  <c r="N123" i="12"/>
  <c r="G123" i="12" s="1"/>
  <c r="N124" i="12"/>
  <c r="G124" i="12" s="1"/>
  <c r="N125" i="12"/>
  <c r="N126" i="12"/>
  <c r="N127" i="12"/>
  <c r="N129" i="12"/>
  <c r="G129" i="12" s="1"/>
  <c r="N130" i="12"/>
  <c r="G130" i="12" s="1"/>
  <c r="N131" i="12"/>
  <c r="G131" i="12" s="1"/>
  <c r="N132" i="12"/>
  <c r="G132" i="12" s="1"/>
  <c r="N134" i="12"/>
  <c r="G134" i="12" s="1"/>
  <c r="N135" i="12"/>
  <c r="G135" i="12" s="1"/>
  <c r="N137" i="12"/>
  <c r="G137" i="12" s="1"/>
  <c r="N138" i="12"/>
  <c r="G138" i="12" s="1"/>
  <c r="N139" i="12"/>
  <c r="G139" i="12" s="1"/>
  <c r="N141" i="12"/>
  <c r="G141" i="12" s="1"/>
  <c r="N142" i="12"/>
  <c r="G142" i="12" s="1"/>
  <c r="N143" i="12"/>
  <c r="G143" i="12" s="1"/>
  <c r="N144" i="12"/>
  <c r="G144" i="12" s="1"/>
  <c r="N145" i="12"/>
  <c r="N146" i="12"/>
  <c r="G146" i="12" s="1"/>
  <c r="N147" i="12"/>
  <c r="G147" i="12" s="1"/>
  <c r="N148" i="12"/>
  <c r="G148" i="12" s="1"/>
  <c r="N149" i="12"/>
  <c r="G149" i="12" s="1"/>
  <c r="N150" i="12"/>
  <c r="G150" i="12" s="1"/>
  <c r="N151" i="12"/>
  <c r="N152" i="12"/>
  <c r="N153" i="12"/>
  <c r="G153" i="12" s="1"/>
  <c r="N154" i="12"/>
  <c r="G154" i="12" s="1"/>
  <c r="N156" i="12"/>
  <c r="G156" i="12" s="1"/>
  <c r="N157" i="12"/>
  <c r="N158" i="12"/>
  <c r="N159" i="12"/>
  <c r="G159" i="12" s="1"/>
  <c r="N160" i="12"/>
  <c r="G160" i="12" s="1"/>
  <c r="N161" i="12"/>
  <c r="N163" i="12"/>
  <c r="N164" i="12"/>
  <c r="N165" i="12"/>
  <c r="G165" i="12" s="1"/>
  <c r="N166" i="12"/>
  <c r="G166" i="12" s="1"/>
  <c r="N167" i="12"/>
  <c r="G167" i="12" s="1"/>
  <c r="N168" i="12"/>
  <c r="G168" i="12" s="1"/>
  <c r="N169" i="12"/>
  <c r="N171" i="12"/>
  <c r="G171" i="12" s="1"/>
  <c r="N172" i="12"/>
  <c r="G172" i="12" s="1"/>
  <c r="N173" i="12"/>
  <c r="N174" i="12"/>
  <c r="N175" i="12"/>
  <c r="G175" i="12" s="1"/>
  <c r="N176" i="12"/>
  <c r="N177" i="12"/>
  <c r="G177" i="12" s="1"/>
  <c r="N179" i="12"/>
  <c r="G179" i="12" s="1"/>
  <c r="N180" i="12"/>
  <c r="G180" i="12" s="1"/>
  <c r="N181" i="12"/>
  <c r="N182" i="12"/>
  <c r="G182" i="12" s="1"/>
  <c r="N183" i="12"/>
  <c r="G183" i="12" s="1"/>
  <c r="N184" i="12"/>
  <c r="G184" i="12" s="1"/>
  <c r="N185" i="12"/>
  <c r="G185" i="12" s="1"/>
  <c r="N186" i="12"/>
  <c r="G186" i="12" s="1"/>
  <c r="N187" i="12"/>
  <c r="G187" i="12" s="1"/>
  <c r="N189" i="12"/>
  <c r="G189" i="12" s="1"/>
  <c r="N190" i="12"/>
  <c r="G190" i="12" s="1"/>
  <c r="N191" i="12"/>
  <c r="G191" i="12" s="1"/>
  <c r="N193" i="12"/>
  <c r="N194" i="12"/>
  <c r="N195" i="12"/>
  <c r="G195" i="12" s="1"/>
  <c r="N196" i="12"/>
  <c r="G196" i="12" s="1"/>
  <c r="N197" i="12"/>
  <c r="N198" i="12"/>
  <c r="N199" i="12"/>
  <c r="N200" i="12"/>
  <c r="N201" i="12"/>
  <c r="G201" i="12" s="1"/>
  <c r="N202" i="12"/>
  <c r="G202" i="12" s="1"/>
  <c r="N203" i="12"/>
  <c r="G203" i="12" s="1"/>
  <c r="N204" i="12"/>
  <c r="G204" i="12" s="1"/>
  <c r="N205" i="12"/>
  <c r="G205" i="12" s="1"/>
  <c r="N206" i="12"/>
  <c r="G206" i="12" s="1"/>
  <c r="N207" i="12"/>
  <c r="G207" i="12" s="1"/>
  <c r="N210" i="12"/>
  <c r="N211" i="12"/>
  <c r="N213" i="12"/>
  <c r="G213" i="12" s="1"/>
  <c r="N214" i="12"/>
  <c r="G214" i="12" s="1"/>
  <c r="N215" i="12"/>
  <c r="G215" i="12" s="1"/>
  <c r="N216" i="12"/>
  <c r="G216" i="12" s="1"/>
  <c r="N217" i="12"/>
  <c r="N218" i="12"/>
  <c r="G218" i="12" s="1"/>
  <c r="N219" i="12"/>
  <c r="G219" i="12" s="1"/>
  <c r="N220" i="12"/>
  <c r="G220" i="12" s="1"/>
  <c r="N221" i="12"/>
  <c r="N223" i="12"/>
  <c r="G223" i="12" s="1"/>
  <c r="N224" i="12"/>
  <c r="N227" i="12"/>
  <c r="G227" i="12" s="1"/>
  <c r="N228" i="12"/>
  <c r="G228" i="12" s="1"/>
  <c r="N229" i="12"/>
  <c r="G229" i="12" s="1"/>
  <c r="N230" i="12"/>
  <c r="G230" i="12" s="1"/>
  <c r="N231" i="12"/>
  <c r="G231" i="12" s="1"/>
  <c r="N233" i="12"/>
  <c r="G233" i="12" s="1"/>
  <c r="N234" i="12"/>
  <c r="G234" i="12" s="1"/>
  <c r="N235" i="12"/>
  <c r="G235" i="12" s="1"/>
  <c r="N236" i="12"/>
  <c r="N237" i="12"/>
  <c r="G237" i="12" s="1"/>
  <c r="N239" i="12"/>
  <c r="G239" i="12" s="1"/>
  <c r="N240" i="12"/>
  <c r="G240" i="12" s="1"/>
  <c r="N241" i="12"/>
  <c r="N242" i="12"/>
  <c r="G242" i="12" s="1"/>
  <c r="N244" i="12"/>
  <c r="G244" i="12" s="1"/>
  <c r="N245" i="12"/>
  <c r="N246" i="12"/>
  <c r="N248" i="12"/>
  <c r="N249" i="12"/>
  <c r="G249" i="12" s="1"/>
  <c r="N250" i="12"/>
  <c r="G250" i="12" s="1"/>
  <c r="N251" i="12"/>
  <c r="G251" i="12" s="1"/>
  <c r="N252" i="12"/>
  <c r="G252" i="12" s="1"/>
  <c r="N253" i="12"/>
  <c r="N254" i="12"/>
  <c r="G254" i="12" s="1"/>
  <c r="N256" i="12"/>
  <c r="G256" i="12" s="1"/>
  <c r="N258" i="12"/>
  <c r="N259" i="12"/>
  <c r="N260" i="12"/>
  <c r="N261" i="12"/>
  <c r="G261" i="12" s="1"/>
  <c r="N262" i="12"/>
  <c r="G262" i="12" s="1"/>
  <c r="J272" i="16" l="1"/>
  <c r="J268" i="16"/>
  <c r="J276" i="16"/>
  <c r="G278" i="15"/>
  <c r="H278" i="15"/>
  <c r="I277" i="15"/>
  <c r="J267" i="16"/>
  <c r="J270" i="16"/>
  <c r="J273" i="16"/>
  <c r="J269" i="16"/>
  <c r="K273" i="15"/>
  <c r="L273" i="16" s="1"/>
  <c r="K270" i="15"/>
  <c r="L270" i="16" s="1"/>
  <c r="E267" i="15"/>
  <c r="E267" i="16" s="1"/>
  <c r="L272" i="15"/>
  <c r="M272" i="16" s="1"/>
  <c r="K269" i="15"/>
  <c r="L269" i="16" s="1"/>
  <c r="D266" i="15"/>
  <c r="D266" i="16" s="1"/>
  <c r="L274" i="15"/>
  <c r="M274" i="16" s="1"/>
  <c r="L271" i="15"/>
  <c r="M271" i="16" s="1"/>
  <c r="J268" i="15"/>
  <c r="K268" i="16" s="1"/>
  <c r="F267" i="16"/>
  <c r="L275" i="15"/>
  <c r="M275" i="16" s="1"/>
  <c r="K274" i="15"/>
  <c r="L274" i="16" s="1"/>
  <c r="J273" i="15"/>
  <c r="K273" i="16" s="1"/>
  <c r="K272" i="15"/>
  <c r="L272" i="16" s="1"/>
  <c r="K271" i="15"/>
  <c r="L271" i="16" s="1"/>
  <c r="J270" i="15"/>
  <c r="K270" i="16" s="1"/>
  <c r="J269" i="15"/>
  <c r="K269" i="16" s="1"/>
  <c r="F268" i="15"/>
  <c r="F268" i="16" s="1"/>
  <c r="D267" i="15"/>
  <c r="D267" i="16" s="1"/>
  <c r="C266" i="15"/>
  <c r="L276" i="15"/>
  <c r="M276" i="16" s="1"/>
  <c r="K275" i="15"/>
  <c r="L275" i="16" s="1"/>
  <c r="J274" i="15"/>
  <c r="K274" i="16" s="1"/>
  <c r="J272" i="15"/>
  <c r="K272" i="16" s="1"/>
  <c r="J271" i="15"/>
  <c r="K271" i="16" s="1"/>
  <c r="F269" i="15"/>
  <c r="F269" i="16" s="1"/>
  <c r="E268" i="15"/>
  <c r="C267" i="15"/>
  <c r="I267" i="15" s="1"/>
  <c r="I267" i="16" s="1"/>
  <c r="B266" i="15"/>
  <c r="B266" i="16" s="1"/>
  <c r="K276" i="15"/>
  <c r="L276" i="16" s="1"/>
  <c r="J275" i="15"/>
  <c r="K275" i="16" s="1"/>
  <c r="F274" i="15"/>
  <c r="F271" i="15"/>
  <c r="F270" i="15"/>
  <c r="E269" i="15"/>
  <c r="E269" i="16" s="1"/>
  <c r="D268" i="15"/>
  <c r="D268" i="16" s="1"/>
  <c r="B267" i="15"/>
  <c r="B267" i="16" s="1"/>
  <c r="J276" i="15"/>
  <c r="K276" i="16" s="1"/>
  <c r="F275" i="15"/>
  <c r="E274" i="15"/>
  <c r="E274" i="16" s="1"/>
  <c r="F273" i="15"/>
  <c r="F272" i="15"/>
  <c r="E271" i="15"/>
  <c r="E271" i="16" s="1"/>
  <c r="E270" i="15"/>
  <c r="E270" i="16" s="1"/>
  <c r="D269" i="15"/>
  <c r="D269" i="16" s="1"/>
  <c r="C268" i="15"/>
  <c r="I268" i="15" s="1"/>
  <c r="I268" i="16" s="1"/>
  <c r="F276" i="15"/>
  <c r="I276" i="15" s="1"/>
  <c r="I276" i="16" s="1"/>
  <c r="E275" i="15"/>
  <c r="E275" i="16" s="1"/>
  <c r="D274" i="15"/>
  <c r="D274" i="16" s="1"/>
  <c r="E273" i="15"/>
  <c r="E273" i="16" s="1"/>
  <c r="E272" i="15"/>
  <c r="E272" i="16" s="1"/>
  <c r="D271" i="15"/>
  <c r="D271" i="16" s="1"/>
  <c r="D270" i="15"/>
  <c r="D270" i="16" s="1"/>
  <c r="C269" i="15"/>
  <c r="B268" i="15"/>
  <c r="B268" i="16" s="1"/>
  <c r="E276" i="15"/>
  <c r="E276" i="16" s="1"/>
  <c r="D275" i="15"/>
  <c r="D275" i="16" s="1"/>
  <c r="C274" i="15"/>
  <c r="D273" i="15"/>
  <c r="D273" i="16" s="1"/>
  <c r="D272" i="15"/>
  <c r="D272" i="16" s="1"/>
  <c r="C271" i="15"/>
  <c r="C270" i="15"/>
  <c r="B269" i="15"/>
  <c r="B269" i="16" s="1"/>
  <c r="D276" i="15"/>
  <c r="D276" i="16" s="1"/>
  <c r="C275" i="15"/>
  <c r="C273" i="15"/>
  <c r="C272" i="15"/>
  <c r="B270" i="15"/>
  <c r="B270" i="16" s="1"/>
  <c r="L266" i="15"/>
  <c r="M266" i="16" s="1"/>
  <c r="C276" i="15"/>
  <c r="B273" i="15"/>
  <c r="B273" i="16" s="1"/>
  <c r="L267" i="15"/>
  <c r="M267" i="16" s="1"/>
  <c r="K266" i="15"/>
  <c r="L266" i="16" s="1"/>
  <c r="K267" i="15"/>
  <c r="L267" i="16" s="1"/>
  <c r="J266" i="15"/>
  <c r="K266" i="16" s="1"/>
  <c r="L268" i="15"/>
  <c r="M268" i="16" s="1"/>
  <c r="J267" i="15"/>
  <c r="K267" i="16" s="1"/>
  <c r="F266" i="15"/>
  <c r="G266" i="15" s="1"/>
  <c r="G266" i="16" s="1"/>
  <c r="G274" i="15"/>
  <c r="G274" i="16" s="1"/>
  <c r="G271" i="15"/>
  <c r="G271" i="16" s="1"/>
  <c r="I275" i="15"/>
  <c r="I275" i="16" s="1"/>
  <c r="F277" i="12"/>
  <c r="G276" i="12"/>
  <c r="G89" i="12"/>
  <c r="G17" i="12"/>
  <c r="F278" i="12"/>
  <c r="G8" i="12"/>
  <c r="G260" i="12"/>
  <c r="G221" i="12"/>
  <c r="G174" i="12"/>
  <c r="G127" i="12"/>
  <c r="G126" i="12"/>
  <c r="G90" i="12"/>
  <c r="G259" i="12"/>
  <c r="G173" i="12"/>
  <c r="G211" i="12"/>
  <c r="G53" i="12"/>
  <c r="G258" i="12"/>
  <c r="G210" i="12"/>
  <c r="G164" i="12"/>
  <c r="G125" i="12"/>
  <c r="G80" i="12"/>
  <c r="G44" i="12"/>
  <c r="G7" i="12"/>
  <c r="G248" i="12"/>
  <c r="G200" i="12"/>
  <c r="G163" i="12"/>
  <c r="G116" i="12"/>
  <c r="G79" i="12"/>
  <c r="G43" i="12"/>
  <c r="G6" i="12"/>
  <c r="G246" i="12"/>
  <c r="G199" i="12"/>
  <c r="G161" i="12"/>
  <c r="G115" i="12"/>
  <c r="G78" i="12"/>
  <c r="G42" i="12"/>
  <c r="G5" i="12"/>
  <c r="G245" i="12"/>
  <c r="G198" i="12"/>
  <c r="G152" i="12"/>
  <c r="G114" i="12"/>
  <c r="G41" i="12"/>
  <c r="G54" i="12"/>
  <c r="G236" i="12"/>
  <c r="G197" i="12"/>
  <c r="G151" i="12"/>
  <c r="G68" i="12"/>
  <c r="G32" i="12"/>
  <c r="G104" i="12"/>
  <c r="G20" i="12"/>
  <c r="G224" i="12"/>
  <c r="G176" i="12"/>
  <c r="G56" i="12"/>
  <c r="G253" i="12"/>
  <c r="G241" i="12"/>
  <c r="G217" i="12"/>
  <c r="G193" i="12"/>
  <c r="G181" i="12"/>
  <c r="G169" i="12"/>
  <c r="G157" i="12"/>
  <c r="G145" i="12"/>
  <c r="G121" i="12"/>
  <c r="G109" i="12"/>
  <c r="G97" i="12"/>
  <c r="G85" i="12"/>
  <c r="G73" i="12"/>
  <c r="G61" i="12"/>
  <c r="G37" i="12"/>
  <c r="G25" i="12"/>
  <c r="G13" i="12"/>
  <c r="G194" i="12"/>
  <c r="G15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M3" i="9"/>
  <c r="H3" i="12" s="1"/>
  <c r="M4" i="9"/>
  <c r="H4" i="12" s="1"/>
  <c r="M5" i="9"/>
  <c r="H5" i="12" s="1"/>
  <c r="M6" i="9"/>
  <c r="H6" i="12" s="1"/>
  <c r="M7" i="9"/>
  <c r="H7" i="12" s="1"/>
  <c r="M8" i="9"/>
  <c r="H8" i="12" s="1"/>
  <c r="M9" i="9"/>
  <c r="H9" i="12" s="1"/>
  <c r="M10" i="9"/>
  <c r="H10" i="12" s="1"/>
  <c r="M11" i="9"/>
  <c r="H11" i="12" s="1"/>
  <c r="M12" i="9"/>
  <c r="H12" i="12" s="1"/>
  <c r="M13" i="9"/>
  <c r="H13" i="12" s="1"/>
  <c r="M14" i="9"/>
  <c r="N14" i="12" s="1"/>
  <c r="M15" i="9"/>
  <c r="H15" i="12" s="1"/>
  <c r="M16" i="9"/>
  <c r="H16" i="12" s="1"/>
  <c r="M17" i="9"/>
  <c r="H17" i="12" s="1"/>
  <c r="M18" i="9"/>
  <c r="H18" i="12" s="1"/>
  <c r="M19" i="9"/>
  <c r="H19" i="12" s="1"/>
  <c r="M20" i="9"/>
  <c r="H20" i="12" s="1"/>
  <c r="M21" i="9"/>
  <c r="H21" i="12" s="1"/>
  <c r="M22" i="9"/>
  <c r="H22" i="12" s="1"/>
  <c r="M23" i="9"/>
  <c r="H23" i="12" s="1"/>
  <c r="M24" i="9"/>
  <c r="H24" i="12" s="1"/>
  <c r="M25" i="9"/>
  <c r="H25" i="12" s="1"/>
  <c r="M26" i="9"/>
  <c r="H26" i="12" s="1"/>
  <c r="M27" i="9"/>
  <c r="N27" i="12" s="1"/>
  <c r="M28" i="9"/>
  <c r="H28" i="12" s="1"/>
  <c r="M29" i="9"/>
  <c r="N29" i="12" s="1"/>
  <c r="M30" i="9"/>
  <c r="M31" i="9"/>
  <c r="H31" i="12" s="1"/>
  <c r="M32" i="9"/>
  <c r="H32" i="12" s="1"/>
  <c r="M33" i="9"/>
  <c r="H33" i="12" s="1"/>
  <c r="M34" i="9"/>
  <c r="H34" i="12" s="1"/>
  <c r="M35" i="9"/>
  <c r="M36" i="9"/>
  <c r="M37" i="9"/>
  <c r="M38" i="9"/>
  <c r="H38" i="12" s="1"/>
  <c r="M39" i="9"/>
  <c r="H39" i="12" s="1"/>
  <c r="M40" i="9"/>
  <c r="H40" i="12" s="1"/>
  <c r="M41" i="9"/>
  <c r="H41" i="12" s="1"/>
  <c r="M42" i="9"/>
  <c r="M43" i="9"/>
  <c r="H43" i="12" s="1"/>
  <c r="M44" i="9"/>
  <c r="H44" i="12" s="1"/>
  <c r="M45" i="9"/>
  <c r="H45" i="12" s="1"/>
  <c r="M46" i="9"/>
  <c r="H46" i="12" s="1"/>
  <c r="M47" i="9"/>
  <c r="H47" i="12" s="1"/>
  <c r="M48" i="9"/>
  <c r="M49" i="9"/>
  <c r="H49" i="12" s="1"/>
  <c r="M50" i="9"/>
  <c r="H50" i="12" s="1"/>
  <c r="M51" i="9"/>
  <c r="H51" i="12" s="1"/>
  <c r="M52" i="9"/>
  <c r="N52" i="12" s="1"/>
  <c r="M53" i="9"/>
  <c r="H53" i="12" s="1"/>
  <c r="M54" i="9"/>
  <c r="H54" i="12" s="1"/>
  <c r="M55" i="9"/>
  <c r="H55" i="12" s="1"/>
  <c r="M56" i="9"/>
  <c r="H56" i="12" s="1"/>
  <c r="M57" i="9"/>
  <c r="H57" i="12" s="1"/>
  <c r="M58" i="9"/>
  <c r="H58" i="12" s="1"/>
  <c r="M59" i="9"/>
  <c r="H59" i="12" s="1"/>
  <c r="M60" i="9"/>
  <c r="H60" i="12" s="1"/>
  <c r="M61" i="9"/>
  <c r="H61" i="12" s="1"/>
  <c r="M62" i="9"/>
  <c r="H62" i="12" s="1"/>
  <c r="M63" i="9"/>
  <c r="H63" i="12" s="1"/>
  <c r="M64" i="9"/>
  <c r="H64" i="12" s="1"/>
  <c r="M65" i="9"/>
  <c r="M66" i="9"/>
  <c r="H66" i="12" s="1"/>
  <c r="M67" i="9"/>
  <c r="H67" i="12" s="1"/>
  <c r="M68" i="9"/>
  <c r="H68" i="12" s="1"/>
  <c r="M69" i="9"/>
  <c r="H69" i="12" s="1"/>
  <c r="M70" i="9"/>
  <c r="H70" i="12" s="1"/>
  <c r="M71" i="9"/>
  <c r="H71" i="12" s="1"/>
  <c r="M72" i="9"/>
  <c r="N72" i="12" s="1"/>
  <c r="M73" i="9"/>
  <c r="H73" i="12" s="1"/>
  <c r="M74" i="9"/>
  <c r="H74" i="12" s="1"/>
  <c r="M75" i="9"/>
  <c r="H75" i="12" s="1"/>
  <c r="M76" i="9"/>
  <c r="H76" i="12" s="1"/>
  <c r="M77" i="9"/>
  <c r="H77" i="12" s="1"/>
  <c r="M78" i="9"/>
  <c r="H78" i="12" s="1"/>
  <c r="M79" i="9"/>
  <c r="H79" i="12" s="1"/>
  <c r="M80" i="9"/>
  <c r="H80" i="12" s="1"/>
  <c r="M81" i="9"/>
  <c r="N81" i="12" s="1"/>
  <c r="M82" i="9"/>
  <c r="H82" i="12" s="1"/>
  <c r="M83" i="9"/>
  <c r="H83" i="12" s="1"/>
  <c r="M84" i="9"/>
  <c r="H84" i="12" s="1"/>
  <c r="M85" i="9"/>
  <c r="H85" i="12" s="1"/>
  <c r="M86" i="9"/>
  <c r="H86" i="12" s="1"/>
  <c r="M87" i="9"/>
  <c r="M88" i="9"/>
  <c r="H88" i="12" s="1"/>
  <c r="M89" i="9"/>
  <c r="H89" i="12" s="1"/>
  <c r="M90" i="9"/>
  <c r="M91" i="9"/>
  <c r="H91" i="12" s="1"/>
  <c r="M92" i="9"/>
  <c r="N92" i="12" s="1"/>
  <c r="M93" i="9"/>
  <c r="N93" i="12" s="1"/>
  <c r="M94" i="9"/>
  <c r="N94" i="12" s="1"/>
  <c r="M95" i="9"/>
  <c r="N95" i="12" s="1"/>
  <c r="M96" i="9"/>
  <c r="H96" i="12" s="1"/>
  <c r="M97" i="9"/>
  <c r="H97" i="12" s="1"/>
  <c r="M98" i="9"/>
  <c r="H98" i="12" s="1"/>
  <c r="M99" i="9"/>
  <c r="H99" i="12" s="1"/>
  <c r="M100" i="9"/>
  <c r="H100" i="12" s="1"/>
  <c r="M101" i="9"/>
  <c r="H101" i="12" s="1"/>
  <c r="M102" i="9"/>
  <c r="H102" i="12" s="1"/>
  <c r="M103" i="9"/>
  <c r="H103" i="12" s="1"/>
  <c r="M104" i="9"/>
  <c r="H104" i="12" s="1"/>
  <c r="M105" i="9"/>
  <c r="H105" i="12" s="1"/>
  <c r="M106" i="9"/>
  <c r="H106" i="12" s="1"/>
  <c r="M107" i="9"/>
  <c r="N107" i="12" s="1"/>
  <c r="M108" i="9"/>
  <c r="M109" i="9"/>
  <c r="M110" i="9"/>
  <c r="H110" i="12" s="1"/>
  <c r="M111" i="9"/>
  <c r="H111" i="12" s="1"/>
  <c r="M112" i="9"/>
  <c r="H112" i="12" s="1"/>
  <c r="M113" i="9"/>
  <c r="H113" i="12" s="1"/>
  <c r="M114" i="9"/>
  <c r="H114" i="12" s="1"/>
  <c r="M115" i="9"/>
  <c r="H115" i="12" s="1"/>
  <c r="M116" i="9"/>
  <c r="H116" i="12" s="1"/>
  <c r="M117" i="9"/>
  <c r="H117" i="12" s="1"/>
  <c r="M118" i="9"/>
  <c r="H118" i="12" s="1"/>
  <c r="M119" i="9"/>
  <c r="N119" i="12" s="1"/>
  <c r="M120" i="9"/>
  <c r="M121" i="9"/>
  <c r="H121" i="12" s="1"/>
  <c r="M122" i="9"/>
  <c r="H122" i="12" s="1"/>
  <c r="M123" i="9"/>
  <c r="M124" i="9"/>
  <c r="H124" i="12" s="1"/>
  <c r="M125" i="9"/>
  <c r="H125" i="12" s="1"/>
  <c r="M126" i="9"/>
  <c r="M127" i="9"/>
  <c r="H127" i="12" s="1"/>
  <c r="M128" i="9"/>
  <c r="N128" i="12" s="1"/>
  <c r="M129" i="9"/>
  <c r="H129" i="12" s="1"/>
  <c r="M130" i="9"/>
  <c r="H130" i="12" s="1"/>
  <c r="M131" i="9"/>
  <c r="H131" i="12" s="1"/>
  <c r="M132" i="9"/>
  <c r="H132" i="12" s="1"/>
  <c r="M133" i="9"/>
  <c r="N133" i="12" s="1"/>
  <c r="M134" i="9"/>
  <c r="H134" i="12" s="1"/>
  <c r="M135" i="9"/>
  <c r="H135" i="12" s="1"/>
  <c r="M136" i="9"/>
  <c r="M137" i="9"/>
  <c r="M138" i="9"/>
  <c r="M139" i="9"/>
  <c r="H139" i="12" s="1"/>
  <c r="M140" i="9"/>
  <c r="N140" i="12" s="1"/>
  <c r="M141" i="9"/>
  <c r="H141" i="12" s="1"/>
  <c r="M142" i="9"/>
  <c r="H142" i="12" s="1"/>
  <c r="M143" i="9"/>
  <c r="H143" i="12" s="1"/>
  <c r="M144" i="9"/>
  <c r="H144" i="12" s="1"/>
  <c r="M145" i="9"/>
  <c r="H145" i="12" s="1"/>
  <c r="M146" i="9"/>
  <c r="H146" i="12" s="1"/>
  <c r="M147" i="9"/>
  <c r="H147" i="12" s="1"/>
  <c r="M148" i="9"/>
  <c r="H148" i="12" s="1"/>
  <c r="M149" i="9"/>
  <c r="H149" i="12" s="1"/>
  <c r="M150" i="9"/>
  <c r="H150" i="12" s="1"/>
  <c r="M151" i="9"/>
  <c r="H151" i="12" s="1"/>
  <c r="M152" i="9"/>
  <c r="H152" i="12" s="1"/>
  <c r="M153" i="9"/>
  <c r="H153" i="12" s="1"/>
  <c r="M154" i="9"/>
  <c r="H154" i="12" s="1"/>
  <c r="M155" i="9"/>
  <c r="N155" i="12" s="1"/>
  <c r="M156" i="9"/>
  <c r="H156" i="12" s="1"/>
  <c r="M157" i="9"/>
  <c r="H157" i="12" s="1"/>
  <c r="M158" i="9"/>
  <c r="H158" i="12" s="1"/>
  <c r="M159" i="9"/>
  <c r="H159" i="12" s="1"/>
  <c r="M160" i="9"/>
  <c r="H160" i="12" s="1"/>
  <c r="M161" i="9"/>
  <c r="H161" i="12" s="1"/>
  <c r="M162" i="9"/>
  <c r="N162" i="12" s="1"/>
  <c r="M163" i="9"/>
  <c r="H163" i="12" s="1"/>
  <c r="M164" i="9"/>
  <c r="H164" i="12" s="1"/>
  <c r="M165" i="9"/>
  <c r="H165" i="12" s="1"/>
  <c r="M166" i="9"/>
  <c r="H166" i="12" s="1"/>
  <c r="M167" i="9"/>
  <c r="M168" i="9"/>
  <c r="H168" i="12" s="1"/>
  <c r="M169" i="9"/>
  <c r="H169" i="12" s="1"/>
  <c r="M170" i="9"/>
  <c r="N170" i="12" s="1"/>
  <c r="M171" i="9"/>
  <c r="H171" i="12" s="1"/>
  <c r="M172" i="9"/>
  <c r="H172" i="12" s="1"/>
  <c r="M173" i="9"/>
  <c r="H173" i="12" s="1"/>
  <c r="M174" i="9"/>
  <c r="M175" i="9"/>
  <c r="H175" i="12" s="1"/>
  <c r="M176" i="9"/>
  <c r="H176" i="12" s="1"/>
  <c r="M177" i="9"/>
  <c r="H177" i="12" s="1"/>
  <c r="M178" i="9"/>
  <c r="N178" i="12" s="1"/>
  <c r="M179" i="9"/>
  <c r="H179" i="12" s="1"/>
  <c r="M180" i="9"/>
  <c r="M181" i="9"/>
  <c r="M182" i="9"/>
  <c r="M183" i="9"/>
  <c r="H183" i="12" s="1"/>
  <c r="M184" i="9"/>
  <c r="H184" i="12" s="1"/>
  <c r="M185" i="9"/>
  <c r="H185" i="12" s="1"/>
  <c r="M186" i="9"/>
  <c r="M187" i="9"/>
  <c r="H187" i="12" s="1"/>
  <c r="M188" i="9"/>
  <c r="N188" i="12" s="1"/>
  <c r="M189" i="9"/>
  <c r="H189" i="12" s="1"/>
  <c r="M190" i="9"/>
  <c r="H190" i="12" s="1"/>
  <c r="M191" i="9"/>
  <c r="H191" i="12" s="1"/>
  <c r="M192" i="9"/>
  <c r="N192" i="12" s="1"/>
  <c r="M193" i="9"/>
  <c r="H193" i="12" s="1"/>
  <c r="M194" i="9"/>
  <c r="H194" i="12" s="1"/>
  <c r="M195" i="9"/>
  <c r="H195" i="12" s="1"/>
  <c r="M196" i="9"/>
  <c r="H196" i="12" s="1"/>
  <c r="M197" i="9"/>
  <c r="M198" i="9"/>
  <c r="M199" i="9"/>
  <c r="H199" i="12" s="1"/>
  <c r="M200" i="9"/>
  <c r="H200" i="12" s="1"/>
  <c r="M201" i="9"/>
  <c r="H201" i="12" s="1"/>
  <c r="M202" i="9"/>
  <c r="M203" i="9"/>
  <c r="H203" i="12" s="1"/>
  <c r="M204" i="9"/>
  <c r="H204" i="12" s="1"/>
  <c r="M205" i="9"/>
  <c r="H205" i="12" s="1"/>
  <c r="M206" i="9"/>
  <c r="H206" i="12" s="1"/>
  <c r="M207" i="9"/>
  <c r="H207" i="12" s="1"/>
  <c r="M208" i="9"/>
  <c r="N208" i="12" s="1"/>
  <c r="M209" i="9"/>
  <c r="N209" i="12" s="1"/>
  <c r="M210" i="9"/>
  <c r="M211" i="9"/>
  <c r="H211" i="12" s="1"/>
  <c r="M212" i="9"/>
  <c r="N212" i="12" s="1"/>
  <c r="M213" i="9"/>
  <c r="H213" i="12" s="1"/>
  <c r="M214" i="9"/>
  <c r="H214" i="12" s="1"/>
  <c r="M215" i="9"/>
  <c r="M216" i="9"/>
  <c r="H216" i="12" s="1"/>
  <c r="M217" i="9"/>
  <c r="H217" i="12" s="1"/>
  <c r="M218" i="9"/>
  <c r="M219" i="9"/>
  <c r="H219" i="12" s="1"/>
  <c r="M220" i="9"/>
  <c r="H220" i="12" s="1"/>
  <c r="M221" i="9"/>
  <c r="H221" i="12" s="1"/>
  <c r="M222" i="9"/>
  <c r="N222" i="12" s="1"/>
  <c r="M223" i="9"/>
  <c r="H223" i="12" s="1"/>
  <c r="M224" i="9"/>
  <c r="H224" i="12" s="1"/>
  <c r="M225" i="9"/>
  <c r="N225" i="12" s="1"/>
  <c r="M226" i="9"/>
  <c r="N226" i="12" s="1"/>
  <c r="M227" i="9"/>
  <c r="H227" i="12" s="1"/>
  <c r="M228" i="9"/>
  <c r="M229" i="9"/>
  <c r="H229" i="12" s="1"/>
  <c r="M230" i="9"/>
  <c r="H230" i="12" s="1"/>
  <c r="M231" i="9"/>
  <c r="H231" i="12" s="1"/>
  <c r="M232" i="9"/>
  <c r="N232" i="12" s="1"/>
  <c r="M233" i="9"/>
  <c r="M234" i="9"/>
  <c r="H234" i="12" s="1"/>
  <c r="M235" i="9"/>
  <c r="H235" i="12" s="1"/>
  <c r="M236" i="9"/>
  <c r="H236" i="12" s="1"/>
  <c r="M237" i="9"/>
  <c r="H237" i="12" s="1"/>
  <c r="M238" i="9"/>
  <c r="N238" i="12" s="1"/>
  <c r="M239" i="9"/>
  <c r="H239" i="12" s="1"/>
  <c r="M240" i="9"/>
  <c r="H240" i="12" s="1"/>
  <c r="M241" i="9"/>
  <c r="H241" i="12" s="1"/>
  <c r="M242" i="9"/>
  <c r="H242" i="12" s="1"/>
  <c r="M243" i="9"/>
  <c r="N243" i="12" s="1"/>
  <c r="M244" i="9"/>
  <c r="H244" i="12" s="1"/>
  <c r="M245" i="9"/>
  <c r="H245" i="12" s="1"/>
  <c r="M246" i="9"/>
  <c r="M247" i="9"/>
  <c r="N247" i="12" s="1"/>
  <c r="M248" i="9"/>
  <c r="H248" i="12" s="1"/>
  <c r="M249" i="9"/>
  <c r="H249" i="12" s="1"/>
  <c r="M250" i="9"/>
  <c r="H250" i="12" s="1"/>
  <c r="M251" i="9"/>
  <c r="H251" i="12" s="1"/>
  <c r="M252" i="9"/>
  <c r="M253" i="9"/>
  <c r="M254" i="9"/>
  <c r="H254" i="12" s="1"/>
  <c r="M255" i="9"/>
  <c r="N255" i="12" s="1"/>
  <c r="M256" i="9"/>
  <c r="H256" i="12" s="1"/>
  <c r="M257" i="9"/>
  <c r="N257" i="12" s="1"/>
  <c r="M258" i="9"/>
  <c r="M259" i="9"/>
  <c r="H259" i="12" s="1"/>
  <c r="M260" i="9"/>
  <c r="H260" i="12" s="1"/>
  <c r="M261" i="9"/>
  <c r="H261" i="12" s="1"/>
  <c r="M262" i="9"/>
  <c r="H262" i="12" s="1"/>
  <c r="M263" i="9"/>
  <c r="N263" i="12" s="1"/>
  <c r="M264" i="9"/>
  <c r="N264" i="12" s="1"/>
  <c r="M265" i="9"/>
  <c r="N265" i="12" s="1"/>
  <c r="M266" i="9"/>
  <c r="N266" i="12" s="1"/>
  <c r="M267" i="9"/>
  <c r="N267" i="12" s="1"/>
  <c r="M268" i="9"/>
  <c r="N268" i="12" s="1"/>
  <c r="M269" i="9"/>
  <c r="N269" i="12" s="1"/>
  <c r="M270" i="9"/>
  <c r="M271" i="9"/>
  <c r="N270" i="12" s="1"/>
  <c r="M272" i="9"/>
  <c r="N271" i="12" s="1"/>
  <c r="M273" i="9"/>
  <c r="N272" i="12" s="1"/>
  <c r="M274" i="9"/>
  <c r="N273" i="12" s="1"/>
  <c r="M275" i="9"/>
  <c r="N274" i="12" s="1"/>
  <c r="M276" i="9"/>
  <c r="N275" i="12" s="1"/>
  <c r="M2" i="9"/>
  <c r="N2" i="12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A2" i="12"/>
  <c r="I270" i="15" l="1"/>
  <c r="I270" i="16" s="1"/>
  <c r="G269" i="15"/>
  <c r="G269" i="16" s="1"/>
  <c r="G272" i="15"/>
  <c r="G272" i="16" s="1"/>
  <c r="G267" i="15"/>
  <c r="G267" i="16" s="1"/>
  <c r="F270" i="16"/>
  <c r="G270" i="15"/>
  <c r="G270" i="16" s="1"/>
  <c r="C267" i="16"/>
  <c r="H267" i="15"/>
  <c r="H267" i="16" s="1"/>
  <c r="I266" i="15"/>
  <c r="I266" i="16" s="1"/>
  <c r="F266" i="16"/>
  <c r="H274" i="15"/>
  <c r="H274" i="16" s="1"/>
  <c r="C274" i="16"/>
  <c r="F272" i="16"/>
  <c r="I272" i="15"/>
  <c r="I272" i="16" s="1"/>
  <c r="I271" i="15"/>
  <c r="I271" i="16" s="1"/>
  <c r="F271" i="16"/>
  <c r="C272" i="16"/>
  <c r="H272" i="15"/>
  <c r="H272" i="16" s="1"/>
  <c r="F273" i="16"/>
  <c r="G273" i="15"/>
  <c r="G273" i="16" s="1"/>
  <c r="I273" i="15"/>
  <c r="I273" i="16" s="1"/>
  <c r="I274" i="15"/>
  <c r="I274" i="16" s="1"/>
  <c r="F274" i="16"/>
  <c r="G268" i="15"/>
  <c r="G268" i="16" s="1"/>
  <c r="E268" i="16"/>
  <c r="H273" i="15"/>
  <c r="H273" i="16" s="1"/>
  <c r="C273" i="16"/>
  <c r="C275" i="16"/>
  <c r="H275" i="15"/>
  <c r="H275" i="16" s="1"/>
  <c r="G275" i="15"/>
  <c r="G275" i="16" s="1"/>
  <c r="F275" i="16"/>
  <c r="I269" i="15"/>
  <c r="I269" i="16" s="1"/>
  <c r="C269" i="16"/>
  <c r="H269" i="15"/>
  <c r="H269" i="16" s="1"/>
  <c r="C266" i="16"/>
  <c r="H266" i="15"/>
  <c r="H266" i="16" s="1"/>
  <c r="G276" i="15"/>
  <c r="G276" i="16" s="1"/>
  <c r="F276" i="16"/>
  <c r="H276" i="15"/>
  <c r="H276" i="16" s="1"/>
  <c r="C276" i="16"/>
  <c r="C270" i="16"/>
  <c r="H270" i="15"/>
  <c r="H270" i="16" s="1"/>
  <c r="C268" i="16"/>
  <c r="H268" i="15"/>
  <c r="H268" i="16" s="1"/>
  <c r="C271" i="16"/>
  <c r="H271" i="15"/>
  <c r="H271" i="16" s="1"/>
  <c r="H136" i="12"/>
  <c r="N136" i="12"/>
  <c r="C133" i="12"/>
  <c r="B258" i="12"/>
  <c r="H258" i="12"/>
  <c r="D246" i="12"/>
  <c r="H246" i="12"/>
  <c r="H222" i="12"/>
  <c r="B210" i="12"/>
  <c r="H210" i="12"/>
  <c r="B198" i="12"/>
  <c r="H198" i="12"/>
  <c r="B186" i="12"/>
  <c r="H186" i="12"/>
  <c r="B174" i="12"/>
  <c r="H174" i="12"/>
  <c r="H162" i="12"/>
  <c r="D138" i="12"/>
  <c r="H138" i="12"/>
  <c r="B126" i="12"/>
  <c r="H126" i="12"/>
  <c r="B90" i="12"/>
  <c r="H90" i="12"/>
  <c r="B42" i="12"/>
  <c r="H42" i="12"/>
  <c r="C132" i="12"/>
  <c r="H257" i="12"/>
  <c r="D233" i="12"/>
  <c r="H233" i="12"/>
  <c r="B209" i="12"/>
  <c r="H209" i="12"/>
  <c r="B197" i="12"/>
  <c r="H197" i="12"/>
  <c r="B137" i="12"/>
  <c r="H137" i="12"/>
  <c r="B65" i="12"/>
  <c r="H65" i="12"/>
  <c r="C121" i="12"/>
  <c r="H232" i="12"/>
  <c r="H208" i="12"/>
  <c r="H52" i="12"/>
  <c r="B221" i="12"/>
  <c r="C61" i="12"/>
  <c r="H255" i="12"/>
  <c r="H243" i="12"/>
  <c r="D123" i="12"/>
  <c r="H123" i="12"/>
  <c r="H27" i="12"/>
  <c r="B149" i="12"/>
  <c r="C60" i="12"/>
  <c r="E218" i="12"/>
  <c r="H218" i="12"/>
  <c r="H170" i="12"/>
  <c r="H14" i="12"/>
  <c r="B77" i="12"/>
  <c r="C49" i="12"/>
  <c r="H2" i="12"/>
  <c r="C253" i="12"/>
  <c r="H253" i="12"/>
  <c r="C181" i="12"/>
  <c r="H181" i="12"/>
  <c r="H133" i="12"/>
  <c r="D109" i="12"/>
  <c r="H109" i="12"/>
  <c r="C37" i="12"/>
  <c r="H37" i="12"/>
  <c r="B5" i="12"/>
  <c r="D156" i="12"/>
  <c r="H247" i="12"/>
  <c r="C264" i="12"/>
  <c r="C252" i="12"/>
  <c r="H252" i="12"/>
  <c r="C192" i="12"/>
  <c r="H192" i="12"/>
  <c r="C180" i="12"/>
  <c r="H180" i="12"/>
  <c r="C120" i="12"/>
  <c r="H120" i="12"/>
  <c r="D108" i="12"/>
  <c r="H108" i="12"/>
  <c r="H72" i="12"/>
  <c r="C48" i="12"/>
  <c r="H48" i="12"/>
  <c r="C36" i="12"/>
  <c r="H36" i="12"/>
  <c r="C275" i="12"/>
  <c r="D124" i="12"/>
  <c r="E263" i="12"/>
  <c r="G263" i="12" s="1"/>
  <c r="E215" i="12"/>
  <c r="H215" i="12"/>
  <c r="E167" i="12"/>
  <c r="H167" i="12"/>
  <c r="H155" i="12"/>
  <c r="H119" i="12"/>
  <c r="H107" i="12"/>
  <c r="H95" i="12"/>
  <c r="C265" i="12"/>
  <c r="D14" i="12"/>
  <c r="H238" i="12"/>
  <c r="H226" i="12"/>
  <c r="H178" i="12"/>
  <c r="H94" i="12"/>
  <c r="C205" i="12"/>
  <c r="D13" i="12"/>
  <c r="H225" i="12"/>
  <c r="H93" i="12"/>
  <c r="H81" i="12"/>
  <c r="C204" i="12"/>
  <c r="E265" i="12"/>
  <c r="G265" i="12" s="1"/>
  <c r="H212" i="12"/>
  <c r="H188" i="12"/>
  <c r="H140" i="12"/>
  <c r="H128" i="12"/>
  <c r="H92" i="12"/>
  <c r="C193" i="12"/>
  <c r="H270" i="12"/>
  <c r="H269" i="12"/>
  <c r="H268" i="12"/>
  <c r="H271" i="12"/>
  <c r="H266" i="12"/>
  <c r="H265" i="12"/>
  <c r="H267" i="12"/>
  <c r="H275" i="12"/>
  <c r="H264" i="12"/>
  <c r="H274" i="12"/>
  <c r="H263" i="12"/>
  <c r="H272" i="12"/>
  <c r="H273" i="12"/>
  <c r="L187" i="12"/>
  <c r="M187" i="12"/>
  <c r="J187" i="12"/>
  <c r="I187" i="12"/>
  <c r="K187" i="12"/>
  <c r="L115" i="12"/>
  <c r="M115" i="12"/>
  <c r="K115" i="12"/>
  <c r="J115" i="12"/>
  <c r="I115" i="12"/>
  <c r="K55" i="12"/>
  <c r="L55" i="12"/>
  <c r="M55" i="12"/>
  <c r="I55" i="12"/>
  <c r="J55" i="12"/>
  <c r="K7" i="12"/>
  <c r="L7" i="12"/>
  <c r="M7" i="12"/>
  <c r="I7" i="12"/>
  <c r="J7" i="12"/>
  <c r="L234" i="12"/>
  <c r="M234" i="12"/>
  <c r="I234" i="12"/>
  <c r="J234" i="12"/>
  <c r="K234" i="12"/>
  <c r="L66" i="12"/>
  <c r="M66" i="12"/>
  <c r="I66" i="12"/>
  <c r="J66" i="12"/>
  <c r="K66" i="12"/>
  <c r="L6" i="12"/>
  <c r="M6" i="12"/>
  <c r="I6" i="12"/>
  <c r="K6" i="12"/>
  <c r="J6" i="12"/>
  <c r="B138" i="12"/>
  <c r="D257" i="12"/>
  <c r="L257" i="12"/>
  <c r="M257" i="12"/>
  <c r="J257" i="12"/>
  <c r="K257" i="12"/>
  <c r="I257" i="12"/>
  <c r="D185" i="12"/>
  <c r="L185" i="12"/>
  <c r="M185" i="12"/>
  <c r="J185" i="12"/>
  <c r="K185" i="12"/>
  <c r="I185" i="12"/>
  <c r="L125" i="12"/>
  <c r="M125" i="12"/>
  <c r="I125" i="12"/>
  <c r="J125" i="12"/>
  <c r="K125" i="12"/>
  <c r="L77" i="12"/>
  <c r="M77" i="12"/>
  <c r="K77" i="12"/>
  <c r="I77" i="12"/>
  <c r="J77" i="12"/>
  <c r="L53" i="12"/>
  <c r="M53" i="12"/>
  <c r="I53" i="12"/>
  <c r="K53" i="12"/>
  <c r="J53" i="12"/>
  <c r="L41" i="12"/>
  <c r="M41" i="12"/>
  <c r="K41" i="12"/>
  <c r="I41" i="12"/>
  <c r="J41" i="12"/>
  <c r="D29" i="12"/>
  <c r="L29" i="12"/>
  <c r="M29" i="12"/>
  <c r="I29" i="12"/>
  <c r="J29" i="12"/>
  <c r="K29" i="12"/>
  <c r="L17" i="12"/>
  <c r="M17" i="12"/>
  <c r="I17" i="12"/>
  <c r="J17" i="12"/>
  <c r="K17" i="12"/>
  <c r="D5" i="12"/>
  <c r="L5" i="12"/>
  <c r="M5" i="12"/>
  <c r="I5" i="12"/>
  <c r="K5" i="12"/>
  <c r="J5" i="12"/>
  <c r="L235" i="12"/>
  <c r="M235" i="12"/>
  <c r="K235" i="12"/>
  <c r="J235" i="12"/>
  <c r="I235" i="12"/>
  <c r="L91" i="12"/>
  <c r="M91" i="12"/>
  <c r="J91" i="12"/>
  <c r="K91" i="12"/>
  <c r="I91" i="12"/>
  <c r="L246" i="12"/>
  <c r="M246" i="12"/>
  <c r="I246" i="12"/>
  <c r="J246" i="12"/>
  <c r="K246" i="12"/>
  <c r="L150" i="12"/>
  <c r="M150" i="12"/>
  <c r="K150" i="12"/>
  <c r="I150" i="12"/>
  <c r="J150" i="12"/>
  <c r="L54" i="12"/>
  <c r="M54" i="12"/>
  <c r="I54" i="12"/>
  <c r="K54" i="12"/>
  <c r="J54" i="12"/>
  <c r="L30" i="12"/>
  <c r="M30" i="12"/>
  <c r="I30" i="12"/>
  <c r="J30" i="12"/>
  <c r="K30" i="12"/>
  <c r="B66" i="12"/>
  <c r="L269" i="12"/>
  <c r="M269" i="12"/>
  <c r="J269" i="12"/>
  <c r="K269" i="12"/>
  <c r="I269" i="12"/>
  <c r="L173" i="12"/>
  <c r="M173" i="12"/>
  <c r="J173" i="12"/>
  <c r="K173" i="12"/>
  <c r="I173" i="12"/>
  <c r="L101" i="12"/>
  <c r="M101" i="12"/>
  <c r="K101" i="12"/>
  <c r="I101" i="12"/>
  <c r="J101" i="12"/>
  <c r="B268" i="12"/>
  <c r="M268" i="12"/>
  <c r="L268" i="12"/>
  <c r="I268" i="12"/>
  <c r="J268" i="12"/>
  <c r="K268" i="12"/>
  <c r="D256" i="12"/>
  <c r="M256" i="12"/>
  <c r="I256" i="12"/>
  <c r="J256" i="12"/>
  <c r="K256" i="12"/>
  <c r="L256" i="12"/>
  <c r="D244" i="12"/>
  <c r="M244" i="12"/>
  <c r="I244" i="12"/>
  <c r="J244" i="12"/>
  <c r="K244" i="12"/>
  <c r="L244" i="12"/>
  <c r="B232" i="12"/>
  <c r="M232" i="12"/>
  <c r="I232" i="12"/>
  <c r="J232" i="12"/>
  <c r="L232" i="12"/>
  <c r="K232" i="12"/>
  <c r="B220" i="12"/>
  <c r="M220" i="12"/>
  <c r="L220" i="12"/>
  <c r="I220" i="12"/>
  <c r="J220" i="12"/>
  <c r="K220" i="12"/>
  <c r="B208" i="12"/>
  <c r="M208" i="12"/>
  <c r="I208" i="12"/>
  <c r="J208" i="12"/>
  <c r="K208" i="12"/>
  <c r="L208" i="12"/>
  <c r="B196" i="12"/>
  <c r="M196" i="12"/>
  <c r="I196" i="12"/>
  <c r="J196" i="12"/>
  <c r="K196" i="12"/>
  <c r="L196" i="12"/>
  <c r="D184" i="12"/>
  <c r="M184" i="12"/>
  <c r="I184" i="12"/>
  <c r="J184" i="12"/>
  <c r="L184" i="12"/>
  <c r="K184" i="12"/>
  <c r="B172" i="12"/>
  <c r="M172" i="12"/>
  <c r="L172" i="12"/>
  <c r="I172" i="12"/>
  <c r="J172" i="12"/>
  <c r="K172" i="12"/>
  <c r="B160" i="12"/>
  <c r="M160" i="12"/>
  <c r="I160" i="12"/>
  <c r="J160" i="12"/>
  <c r="K160" i="12"/>
  <c r="L160" i="12"/>
  <c r="B148" i="12"/>
  <c r="M148" i="12"/>
  <c r="K148" i="12"/>
  <c r="I148" i="12"/>
  <c r="J148" i="12"/>
  <c r="L148" i="12"/>
  <c r="D136" i="12"/>
  <c r="M136" i="12"/>
  <c r="I136" i="12"/>
  <c r="J136" i="12"/>
  <c r="L136" i="12"/>
  <c r="K136" i="12"/>
  <c r="B124" i="12"/>
  <c r="M124" i="12"/>
  <c r="L124" i="12"/>
  <c r="I124" i="12"/>
  <c r="J124" i="12"/>
  <c r="K124" i="12"/>
  <c r="B112" i="12"/>
  <c r="M112" i="12"/>
  <c r="I112" i="12"/>
  <c r="J112" i="12"/>
  <c r="L112" i="12"/>
  <c r="K112" i="12"/>
  <c r="B100" i="12"/>
  <c r="M100" i="12"/>
  <c r="K100" i="12"/>
  <c r="I100" i="12"/>
  <c r="J100" i="12"/>
  <c r="L100" i="12"/>
  <c r="D88" i="12"/>
  <c r="M88" i="12"/>
  <c r="K88" i="12"/>
  <c r="I88" i="12"/>
  <c r="J88" i="12"/>
  <c r="L88" i="12"/>
  <c r="B76" i="12"/>
  <c r="M76" i="12"/>
  <c r="K76" i="12"/>
  <c r="L76" i="12"/>
  <c r="I76" i="12"/>
  <c r="J76" i="12"/>
  <c r="B64" i="12"/>
  <c r="M64" i="12"/>
  <c r="K64" i="12"/>
  <c r="I64" i="12"/>
  <c r="J64" i="12"/>
  <c r="L64" i="12"/>
  <c r="B52" i="12"/>
  <c r="M52" i="12"/>
  <c r="K52" i="12"/>
  <c r="I52" i="12"/>
  <c r="J52" i="12"/>
  <c r="L52" i="12"/>
  <c r="B40" i="12"/>
  <c r="M40" i="12"/>
  <c r="K40" i="12"/>
  <c r="I40" i="12"/>
  <c r="J40" i="12"/>
  <c r="L40" i="12"/>
  <c r="D28" i="12"/>
  <c r="M28" i="12"/>
  <c r="K28" i="12"/>
  <c r="L28" i="12"/>
  <c r="I28" i="12"/>
  <c r="J28" i="12"/>
  <c r="B16" i="12"/>
  <c r="M16" i="12"/>
  <c r="K16" i="12"/>
  <c r="I16" i="12"/>
  <c r="J16" i="12"/>
  <c r="L16" i="12"/>
  <c r="D4" i="12"/>
  <c r="M4" i="12"/>
  <c r="K4" i="12"/>
  <c r="I4" i="12"/>
  <c r="J4" i="12"/>
  <c r="L4" i="12"/>
  <c r="B54" i="12"/>
  <c r="D232" i="12"/>
  <c r="L247" i="12"/>
  <c r="M247" i="12"/>
  <c r="K247" i="12"/>
  <c r="J247" i="12"/>
  <c r="I247" i="12"/>
  <c r="L127" i="12"/>
  <c r="M127" i="12"/>
  <c r="J127" i="12"/>
  <c r="K127" i="12"/>
  <c r="I127" i="12"/>
  <c r="L222" i="12"/>
  <c r="M222" i="12"/>
  <c r="I222" i="12"/>
  <c r="J222" i="12"/>
  <c r="K222" i="12"/>
  <c r="L102" i="12"/>
  <c r="M102" i="12"/>
  <c r="K102" i="12"/>
  <c r="I102" i="12"/>
  <c r="J102" i="12"/>
  <c r="B267" i="12"/>
  <c r="M267" i="12"/>
  <c r="L267" i="12"/>
  <c r="J267" i="12"/>
  <c r="K267" i="12"/>
  <c r="I267" i="12"/>
  <c r="D255" i="12"/>
  <c r="M255" i="12"/>
  <c r="J255" i="12"/>
  <c r="K255" i="12"/>
  <c r="L255" i="12"/>
  <c r="I255" i="12"/>
  <c r="E243" i="12"/>
  <c r="G243" i="12" s="1"/>
  <c r="M243" i="12"/>
  <c r="J243" i="12"/>
  <c r="K243" i="12"/>
  <c r="L243" i="12"/>
  <c r="I243" i="12"/>
  <c r="B231" i="12"/>
  <c r="M231" i="12"/>
  <c r="J231" i="12"/>
  <c r="L231" i="12"/>
  <c r="K231" i="12"/>
  <c r="I231" i="12"/>
  <c r="B219" i="12"/>
  <c r="M219" i="12"/>
  <c r="L219" i="12"/>
  <c r="J219" i="12"/>
  <c r="K219" i="12"/>
  <c r="I219" i="12"/>
  <c r="B207" i="12"/>
  <c r="M207" i="12"/>
  <c r="J207" i="12"/>
  <c r="K207" i="12"/>
  <c r="L207" i="12"/>
  <c r="I207" i="12"/>
  <c r="E195" i="12"/>
  <c r="M195" i="12"/>
  <c r="J195" i="12"/>
  <c r="K195" i="12"/>
  <c r="L195" i="12"/>
  <c r="I195" i="12"/>
  <c r="D183" i="12"/>
  <c r="M183" i="12"/>
  <c r="J183" i="12"/>
  <c r="L183" i="12"/>
  <c r="K183" i="12"/>
  <c r="I183" i="12"/>
  <c r="B171" i="12"/>
  <c r="M171" i="12"/>
  <c r="K171" i="12"/>
  <c r="L171" i="12"/>
  <c r="J171" i="12"/>
  <c r="I171" i="12"/>
  <c r="B159" i="12"/>
  <c r="M159" i="12"/>
  <c r="K159" i="12"/>
  <c r="J159" i="12"/>
  <c r="I159" i="12"/>
  <c r="L159" i="12"/>
  <c r="E147" i="12"/>
  <c r="M147" i="12"/>
  <c r="K147" i="12"/>
  <c r="J147" i="12"/>
  <c r="L147" i="12"/>
  <c r="I147" i="12"/>
  <c r="E135" i="12"/>
  <c r="M135" i="12"/>
  <c r="K135" i="12"/>
  <c r="J135" i="12"/>
  <c r="L135" i="12"/>
  <c r="I135" i="12"/>
  <c r="B123" i="12"/>
  <c r="M123" i="12"/>
  <c r="K123" i="12"/>
  <c r="L123" i="12"/>
  <c r="J123" i="12"/>
  <c r="I123" i="12"/>
  <c r="B111" i="12"/>
  <c r="M111" i="12"/>
  <c r="K111" i="12"/>
  <c r="J111" i="12"/>
  <c r="L111" i="12"/>
  <c r="I111" i="12"/>
  <c r="B99" i="12"/>
  <c r="M99" i="12"/>
  <c r="K99" i="12"/>
  <c r="J99" i="12"/>
  <c r="L99" i="12"/>
  <c r="I99" i="12"/>
  <c r="D87" i="12"/>
  <c r="M87" i="12"/>
  <c r="K87" i="12"/>
  <c r="J87" i="12"/>
  <c r="L87" i="12"/>
  <c r="I87" i="12"/>
  <c r="E75" i="12"/>
  <c r="M75" i="12"/>
  <c r="K75" i="12"/>
  <c r="L75" i="12"/>
  <c r="J75" i="12"/>
  <c r="I75" i="12"/>
  <c r="E63" i="12"/>
  <c r="M63" i="12"/>
  <c r="K63" i="12"/>
  <c r="J63" i="12"/>
  <c r="I63" i="12"/>
  <c r="L63" i="12"/>
  <c r="B51" i="12"/>
  <c r="M51" i="12"/>
  <c r="K51" i="12"/>
  <c r="J51" i="12"/>
  <c r="L51" i="12"/>
  <c r="I51" i="12"/>
  <c r="B39" i="12"/>
  <c r="M39" i="12"/>
  <c r="K39" i="12"/>
  <c r="I39" i="12"/>
  <c r="J39" i="12"/>
  <c r="L39" i="12"/>
  <c r="D27" i="12"/>
  <c r="M27" i="12"/>
  <c r="K27" i="12"/>
  <c r="L27" i="12"/>
  <c r="I27" i="12"/>
  <c r="J27" i="12"/>
  <c r="M15" i="12"/>
  <c r="K15" i="12"/>
  <c r="I15" i="12"/>
  <c r="J15" i="12"/>
  <c r="L15" i="12"/>
  <c r="D3" i="12"/>
  <c r="M3" i="12"/>
  <c r="K3" i="12"/>
  <c r="I3" i="12"/>
  <c r="J3" i="12"/>
  <c r="L3" i="12"/>
  <c r="B269" i="12"/>
  <c r="B125" i="12"/>
  <c r="B53" i="12"/>
  <c r="C109" i="12"/>
  <c r="D219" i="12"/>
  <c r="L211" i="12"/>
  <c r="M211" i="12"/>
  <c r="K211" i="12"/>
  <c r="J211" i="12"/>
  <c r="I211" i="12"/>
  <c r="L210" i="12"/>
  <c r="M210" i="12"/>
  <c r="I210" i="12"/>
  <c r="J210" i="12"/>
  <c r="K210" i="12"/>
  <c r="L114" i="12"/>
  <c r="M114" i="12"/>
  <c r="K114" i="12"/>
  <c r="I114" i="12"/>
  <c r="J114" i="12"/>
  <c r="L221" i="12"/>
  <c r="M221" i="12"/>
  <c r="J221" i="12"/>
  <c r="K221" i="12"/>
  <c r="I221" i="12"/>
  <c r="D137" i="12"/>
  <c r="L137" i="12"/>
  <c r="M137" i="12"/>
  <c r="I137" i="12"/>
  <c r="J137" i="12"/>
  <c r="K137" i="12"/>
  <c r="D89" i="12"/>
  <c r="L89" i="12"/>
  <c r="M89" i="12"/>
  <c r="I89" i="12"/>
  <c r="J89" i="12"/>
  <c r="K89" i="12"/>
  <c r="B266" i="12"/>
  <c r="L266" i="12"/>
  <c r="J266" i="12"/>
  <c r="K266" i="12"/>
  <c r="M266" i="12"/>
  <c r="I266" i="12"/>
  <c r="D254" i="12"/>
  <c r="L254" i="12"/>
  <c r="M254" i="12"/>
  <c r="J254" i="12"/>
  <c r="K254" i="12"/>
  <c r="I254" i="12"/>
  <c r="E242" i="12"/>
  <c r="L242" i="12"/>
  <c r="J242" i="12"/>
  <c r="K242" i="12"/>
  <c r="I242" i="12"/>
  <c r="M242" i="12"/>
  <c r="B230" i="12"/>
  <c r="L230" i="12"/>
  <c r="J230" i="12"/>
  <c r="K230" i="12"/>
  <c r="M230" i="12"/>
  <c r="I230" i="12"/>
  <c r="B218" i="12"/>
  <c r="L218" i="12"/>
  <c r="J218" i="12"/>
  <c r="K218" i="12"/>
  <c r="M218" i="12"/>
  <c r="I218" i="12"/>
  <c r="B206" i="12"/>
  <c r="L206" i="12"/>
  <c r="M206" i="12"/>
  <c r="J206" i="12"/>
  <c r="K206" i="12"/>
  <c r="I206" i="12"/>
  <c r="E194" i="12"/>
  <c r="L194" i="12"/>
  <c r="J194" i="12"/>
  <c r="K194" i="12"/>
  <c r="I194" i="12"/>
  <c r="M194" i="12"/>
  <c r="D182" i="12"/>
  <c r="L182" i="12"/>
  <c r="J182" i="12"/>
  <c r="K182" i="12"/>
  <c r="M182" i="12"/>
  <c r="I182" i="12"/>
  <c r="B170" i="12"/>
  <c r="L170" i="12"/>
  <c r="J170" i="12"/>
  <c r="M170" i="12"/>
  <c r="K170" i="12"/>
  <c r="I170" i="12"/>
  <c r="B158" i="12"/>
  <c r="L158" i="12"/>
  <c r="M158" i="12"/>
  <c r="J158" i="12"/>
  <c r="K158" i="12"/>
  <c r="I158" i="12"/>
  <c r="E146" i="12"/>
  <c r="L146" i="12"/>
  <c r="K146" i="12"/>
  <c r="J146" i="12"/>
  <c r="M146" i="12"/>
  <c r="I146" i="12"/>
  <c r="E134" i="12"/>
  <c r="L134" i="12"/>
  <c r="J134" i="12"/>
  <c r="K134" i="12"/>
  <c r="M134" i="12"/>
  <c r="I134" i="12"/>
  <c r="B122" i="12"/>
  <c r="L122" i="12"/>
  <c r="J122" i="12"/>
  <c r="M122" i="12"/>
  <c r="K122" i="12"/>
  <c r="I122" i="12"/>
  <c r="B110" i="12"/>
  <c r="L110" i="12"/>
  <c r="J110" i="12"/>
  <c r="M110" i="12"/>
  <c r="K110" i="12"/>
  <c r="I110" i="12"/>
  <c r="B98" i="12"/>
  <c r="K98" i="12"/>
  <c r="L98" i="12"/>
  <c r="M98" i="12"/>
  <c r="J98" i="12"/>
  <c r="I98" i="12"/>
  <c r="K86" i="12"/>
  <c r="L86" i="12"/>
  <c r="J86" i="12"/>
  <c r="I86" i="12"/>
  <c r="M86" i="12"/>
  <c r="E74" i="12"/>
  <c r="K74" i="12"/>
  <c r="L74" i="12"/>
  <c r="J74" i="12"/>
  <c r="M74" i="12"/>
  <c r="I74" i="12"/>
  <c r="E62" i="12"/>
  <c r="K62" i="12"/>
  <c r="L62" i="12"/>
  <c r="J62" i="12"/>
  <c r="M62" i="12"/>
  <c r="I62" i="12"/>
  <c r="B50" i="12"/>
  <c r="K50" i="12"/>
  <c r="L50" i="12"/>
  <c r="J50" i="12"/>
  <c r="M50" i="12"/>
  <c r="I50" i="12"/>
  <c r="B38" i="12"/>
  <c r="K38" i="12"/>
  <c r="L38" i="12"/>
  <c r="J38" i="12"/>
  <c r="M38" i="12"/>
  <c r="I38" i="12"/>
  <c r="D26" i="12"/>
  <c r="K26" i="12"/>
  <c r="L26" i="12"/>
  <c r="M26" i="12"/>
  <c r="J26" i="12"/>
  <c r="I26" i="12"/>
  <c r="K14" i="12"/>
  <c r="L14" i="12"/>
  <c r="J14" i="12"/>
  <c r="I14" i="12"/>
  <c r="M14" i="12"/>
  <c r="B114" i="12"/>
  <c r="C108" i="12"/>
  <c r="D218" i="12"/>
  <c r="L175" i="12"/>
  <c r="M175" i="12"/>
  <c r="J175" i="12"/>
  <c r="I175" i="12"/>
  <c r="K175" i="12"/>
  <c r="L186" i="12"/>
  <c r="M186" i="12"/>
  <c r="I186" i="12"/>
  <c r="J186" i="12"/>
  <c r="K186" i="12"/>
  <c r="L78" i="12"/>
  <c r="M78" i="12"/>
  <c r="K78" i="12"/>
  <c r="I78" i="12"/>
  <c r="J78" i="12"/>
  <c r="L18" i="12"/>
  <c r="M18" i="12"/>
  <c r="I18" i="12"/>
  <c r="J18" i="12"/>
  <c r="K18" i="12"/>
  <c r="D245" i="12"/>
  <c r="L245" i="12"/>
  <c r="M245" i="12"/>
  <c r="J245" i="12"/>
  <c r="K245" i="12"/>
  <c r="I245" i="12"/>
  <c r="L161" i="12"/>
  <c r="M161" i="12"/>
  <c r="I161" i="12"/>
  <c r="J161" i="12"/>
  <c r="K161" i="12"/>
  <c r="L113" i="12"/>
  <c r="M113" i="12"/>
  <c r="I113" i="12"/>
  <c r="J113" i="12"/>
  <c r="K113" i="12"/>
  <c r="L65" i="12"/>
  <c r="M65" i="12"/>
  <c r="I65" i="12"/>
  <c r="J65" i="12"/>
  <c r="K65" i="12"/>
  <c r="K2" i="12"/>
  <c r="J2" i="12"/>
  <c r="I2" i="12"/>
  <c r="M2" i="12"/>
  <c r="L2" i="12"/>
  <c r="L265" i="12"/>
  <c r="J265" i="12"/>
  <c r="K265" i="12"/>
  <c r="M265" i="12"/>
  <c r="I265" i="12"/>
  <c r="L253" i="12"/>
  <c r="M253" i="12"/>
  <c r="J253" i="12"/>
  <c r="K253" i="12"/>
  <c r="I253" i="12"/>
  <c r="D241" i="12"/>
  <c r="L241" i="12"/>
  <c r="J241" i="12"/>
  <c r="K241" i="12"/>
  <c r="I241" i="12"/>
  <c r="M241" i="12"/>
  <c r="B229" i="12"/>
  <c r="L229" i="12"/>
  <c r="J229" i="12"/>
  <c r="K229" i="12"/>
  <c r="M229" i="12"/>
  <c r="I229" i="12"/>
  <c r="L217" i="12"/>
  <c r="J217" i="12"/>
  <c r="K217" i="12"/>
  <c r="M217" i="12"/>
  <c r="I217" i="12"/>
  <c r="B205" i="12"/>
  <c r="L205" i="12"/>
  <c r="M205" i="12"/>
  <c r="J205" i="12"/>
  <c r="K205" i="12"/>
  <c r="I205" i="12"/>
  <c r="B193" i="12"/>
  <c r="L193" i="12"/>
  <c r="J193" i="12"/>
  <c r="K193" i="12"/>
  <c r="M193" i="12"/>
  <c r="I193" i="12"/>
  <c r="D181" i="12"/>
  <c r="L181" i="12"/>
  <c r="J181" i="12"/>
  <c r="K181" i="12"/>
  <c r="M181" i="12"/>
  <c r="I181" i="12"/>
  <c r="B169" i="12"/>
  <c r="L169" i="12"/>
  <c r="J169" i="12"/>
  <c r="M169" i="12"/>
  <c r="K169" i="12"/>
  <c r="I169" i="12"/>
  <c r="B157" i="12"/>
  <c r="L157" i="12"/>
  <c r="M157" i="12"/>
  <c r="J157" i="12"/>
  <c r="K157" i="12"/>
  <c r="I157" i="12"/>
  <c r="L145" i="12"/>
  <c r="J145" i="12"/>
  <c r="M145" i="12"/>
  <c r="K145" i="12"/>
  <c r="I145" i="12"/>
  <c r="D133" i="12"/>
  <c r="L133" i="12"/>
  <c r="J133" i="12"/>
  <c r="K133" i="12"/>
  <c r="M133" i="12"/>
  <c r="I133" i="12"/>
  <c r="B121" i="12"/>
  <c r="L121" i="12"/>
  <c r="J121" i="12"/>
  <c r="M121" i="12"/>
  <c r="K121" i="12"/>
  <c r="I121" i="12"/>
  <c r="B109" i="12"/>
  <c r="L109" i="12"/>
  <c r="J109" i="12"/>
  <c r="M109" i="12"/>
  <c r="K109" i="12"/>
  <c r="I109" i="12"/>
  <c r="B97" i="12"/>
  <c r="L97" i="12"/>
  <c r="M97" i="12"/>
  <c r="K97" i="12"/>
  <c r="J97" i="12"/>
  <c r="I97" i="12"/>
  <c r="L85" i="12"/>
  <c r="J85" i="12"/>
  <c r="K85" i="12"/>
  <c r="I85" i="12"/>
  <c r="M85" i="12"/>
  <c r="B73" i="12"/>
  <c r="L73" i="12"/>
  <c r="K73" i="12"/>
  <c r="J73" i="12"/>
  <c r="M73" i="12"/>
  <c r="I73" i="12"/>
  <c r="B61" i="12"/>
  <c r="L61" i="12"/>
  <c r="J61" i="12"/>
  <c r="M61" i="12"/>
  <c r="K61" i="12"/>
  <c r="I61" i="12"/>
  <c r="B49" i="12"/>
  <c r="L49" i="12"/>
  <c r="J49" i="12"/>
  <c r="K49" i="12"/>
  <c r="M49" i="12"/>
  <c r="I49" i="12"/>
  <c r="B37" i="12"/>
  <c r="L37" i="12"/>
  <c r="J37" i="12"/>
  <c r="M37" i="12"/>
  <c r="K37" i="12"/>
  <c r="I37" i="12"/>
  <c r="D25" i="12"/>
  <c r="L25" i="12"/>
  <c r="M25" i="12"/>
  <c r="J25" i="12"/>
  <c r="K25" i="12"/>
  <c r="I25" i="12"/>
  <c r="B13" i="12"/>
  <c r="L13" i="12"/>
  <c r="J13" i="12"/>
  <c r="K13" i="12"/>
  <c r="M13" i="12"/>
  <c r="I13" i="12"/>
  <c r="B257" i="12"/>
  <c r="B185" i="12"/>
  <c r="B113" i="12"/>
  <c r="B41" i="12"/>
  <c r="C241" i="12"/>
  <c r="C169" i="12"/>
  <c r="C97" i="12"/>
  <c r="C25" i="12"/>
  <c r="D205" i="12"/>
  <c r="D90" i="12"/>
  <c r="E170" i="12"/>
  <c r="G170" i="12" s="1"/>
  <c r="D259" i="12"/>
  <c r="L259" i="12"/>
  <c r="M259" i="12"/>
  <c r="K259" i="12"/>
  <c r="J259" i="12"/>
  <c r="I259" i="12"/>
  <c r="L151" i="12"/>
  <c r="M151" i="12"/>
  <c r="K151" i="12"/>
  <c r="J151" i="12"/>
  <c r="I151" i="12"/>
  <c r="L79" i="12"/>
  <c r="M79" i="12"/>
  <c r="K79" i="12"/>
  <c r="I79" i="12"/>
  <c r="J79" i="12"/>
  <c r="K31" i="12"/>
  <c r="L31" i="12"/>
  <c r="M31" i="12"/>
  <c r="I31" i="12"/>
  <c r="J31" i="12"/>
  <c r="L162" i="12"/>
  <c r="M162" i="12"/>
  <c r="K162" i="12"/>
  <c r="I162" i="12"/>
  <c r="J162" i="12"/>
  <c r="L233" i="12"/>
  <c r="M233" i="12"/>
  <c r="J233" i="12"/>
  <c r="K233" i="12"/>
  <c r="I233" i="12"/>
  <c r="L149" i="12"/>
  <c r="M149" i="12"/>
  <c r="K149" i="12"/>
  <c r="I149" i="12"/>
  <c r="J149" i="12"/>
  <c r="E275" i="12"/>
  <c r="L275" i="12"/>
  <c r="M275" i="12"/>
  <c r="K275" i="12"/>
  <c r="J275" i="12"/>
  <c r="I275" i="12"/>
  <c r="L264" i="12"/>
  <c r="M264" i="12"/>
  <c r="K264" i="12"/>
  <c r="J264" i="12"/>
  <c r="I264" i="12"/>
  <c r="L252" i="12"/>
  <c r="M252" i="12"/>
  <c r="K252" i="12"/>
  <c r="I252" i="12"/>
  <c r="J252" i="12"/>
  <c r="D240" i="12"/>
  <c r="L240" i="12"/>
  <c r="M240" i="12"/>
  <c r="K240" i="12"/>
  <c r="I240" i="12"/>
  <c r="J240" i="12"/>
  <c r="B228" i="12"/>
  <c r="L228" i="12"/>
  <c r="M228" i="12"/>
  <c r="K228" i="12"/>
  <c r="J228" i="12"/>
  <c r="I228" i="12"/>
  <c r="L216" i="12"/>
  <c r="M216" i="12"/>
  <c r="K216" i="12"/>
  <c r="I216" i="12"/>
  <c r="J216" i="12"/>
  <c r="B204" i="12"/>
  <c r="L204" i="12"/>
  <c r="M204" i="12"/>
  <c r="K204" i="12"/>
  <c r="I204" i="12"/>
  <c r="J204" i="12"/>
  <c r="L192" i="12"/>
  <c r="M192" i="12"/>
  <c r="K192" i="12"/>
  <c r="J192" i="12"/>
  <c r="I192" i="12"/>
  <c r="D180" i="12"/>
  <c r="L180" i="12"/>
  <c r="M180" i="12"/>
  <c r="K180" i="12"/>
  <c r="I180" i="12"/>
  <c r="J180" i="12"/>
  <c r="B168" i="12"/>
  <c r="L168" i="12"/>
  <c r="M168" i="12"/>
  <c r="K168" i="12"/>
  <c r="I168" i="12"/>
  <c r="J168" i="12"/>
  <c r="B156" i="12"/>
  <c r="L156" i="12"/>
  <c r="M156" i="12"/>
  <c r="K156" i="12"/>
  <c r="I156" i="12"/>
  <c r="J156" i="12"/>
  <c r="L144" i="12"/>
  <c r="M144" i="12"/>
  <c r="J144" i="12"/>
  <c r="I144" i="12"/>
  <c r="K144" i="12"/>
  <c r="D132" i="12"/>
  <c r="L132" i="12"/>
  <c r="M132" i="12"/>
  <c r="K132" i="12"/>
  <c r="J132" i="12"/>
  <c r="I132" i="12"/>
  <c r="B120" i="12"/>
  <c r="L120" i="12"/>
  <c r="M120" i="12"/>
  <c r="K120" i="12"/>
  <c r="I120" i="12"/>
  <c r="J120" i="12"/>
  <c r="B108" i="12"/>
  <c r="L108" i="12"/>
  <c r="M108" i="12"/>
  <c r="K108" i="12"/>
  <c r="I108" i="12"/>
  <c r="J108" i="12"/>
  <c r="B96" i="12"/>
  <c r="K96" i="12"/>
  <c r="L96" i="12"/>
  <c r="M96" i="12"/>
  <c r="J96" i="12"/>
  <c r="I96" i="12"/>
  <c r="B84" i="12"/>
  <c r="K84" i="12"/>
  <c r="L84" i="12"/>
  <c r="M84" i="12"/>
  <c r="J84" i="12"/>
  <c r="I84" i="12"/>
  <c r="B72" i="12"/>
  <c r="K72" i="12"/>
  <c r="L72" i="12"/>
  <c r="M72" i="12"/>
  <c r="I72" i="12"/>
  <c r="J72" i="12"/>
  <c r="B60" i="12"/>
  <c r="K60" i="12"/>
  <c r="L60" i="12"/>
  <c r="M60" i="12"/>
  <c r="J60" i="12"/>
  <c r="I60" i="12"/>
  <c r="B48" i="12"/>
  <c r="K48" i="12"/>
  <c r="L48" i="12"/>
  <c r="M48" i="12"/>
  <c r="I48" i="12"/>
  <c r="J48" i="12"/>
  <c r="B36" i="12"/>
  <c r="K36" i="12"/>
  <c r="L36" i="12"/>
  <c r="M36" i="12"/>
  <c r="J36" i="12"/>
  <c r="I36" i="12"/>
  <c r="B24" i="12"/>
  <c r="K24" i="12"/>
  <c r="L24" i="12"/>
  <c r="M24" i="12"/>
  <c r="I24" i="12"/>
  <c r="J24" i="12"/>
  <c r="B12" i="12"/>
  <c r="K12" i="12"/>
  <c r="L12" i="12"/>
  <c r="M12" i="12"/>
  <c r="J12" i="12"/>
  <c r="I12" i="12"/>
  <c r="B246" i="12"/>
  <c r="B102" i="12"/>
  <c r="B30" i="12"/>
  <c r="C240" i="12"/>
  <c r="C168" i="12"/>
  <c r="C96" i="12"/>
  <c r="C24" i="12"/>
  <c r="D204" i="12"/>
  <c r="D75" i="12"/>
  <c r="L270" i="12"/>
  <c r="M270" i="12"/>
  <c r="K270" i="12"/>
  <c r="I270" i="12"/>
  <c r="J270" i="12"/>
  <c r="L163" i="12"/>
  <c r="M163" i="12"/>
  <c r="K163" i="12"/>
  <c r="J163" i="12"/>
  <c r="I163" i="12"/>
  <c r="K67" i="12"/>
  <c r="L67" i="12"/>
  <c r="M67" i="12"/>
  <c r="I67" i="12"/>
  <c r="J67" i="12"/>
  <c r="K19" i="12"/>
  <c r="L19" i="12"/>
  <c r="M19" i="12"/>
  <c r="I19" i="12"/>
  <c r="J19" i="12"/>
  <c r="D247" i="12"/>
  <c r="D258" i="12"/>
  <c r="L258" i="12"/>
  <c r="M258" i="12"/>
  <c r="I258" i="12"/>
  <c r="J258" i="12"/>
  <c r="K258" i="12"/>
  <c r="L138" i="12"/>
  <c r="M138" i="12"/>
  <c r="I138" i="12"/>
  <c r="J138" i="12"/>
  <c r="K138" i="12"/>
  <c r="L209" i="12"/>
  <c r="M209" i="12"/>
  <c r="J209" i="12"/>
  <c r="K209" i="12"/>
  <c r="I209" i="12"/>
  <c r="E274" i="12"/>
  <c r="M274" i="12"/>
  <c r="K274" i="12"/>
  <c r="L274" i="12"/>
  <c r="I274" i="12"/>
  <c r="J274" i="12"/>
  <c r="B263" i="12"/>
  <c r="M263" i="12"/>
  <c r="K263" i="12"/>
  <c r="L263" i="12"/>
  <c r="I263" i="12"/>
  <c r="J263" i="12"/>
  <c r="D251" i="12"/>
  <c r="M251" i="12"/>
  <c r="K251" i="12"/>
  <c r="L251" i="12"/>
  <c r="J251" i="12"/>
  <c r="I251" i="12"/>
  <c r="D239" i="12"/>
  <c r="M239" i="12"/>
  <c r="K239" i="12"/>
  <c r="L239" i="12"/>
  <c r="I239" i="12"/>
  <c r="J239" i="12"/>
  <c r="E227" i="12"/>
  <c r="M227" i="12"/>
  <c r="K227" i="12"/>
  <c r="L227" i="12"/>
  <c r="I227" i="12"/>
  <c r="J227" i="12"/>
  <c r="B215" i="12"/>
  <c r="M215" i="12"/>
  <c r="K215" i="12"/>
  <c r="L215" i="12"/>
  <c r="J215" i="12"/>
  <c r="I215" i="12"/>
  <c r="B203" i="12"/>
  <c r="M203" i="12"/>
  <c r="K203" i="12"/>
  <c r="L203" i="12"/>
  <c r="I203" i="12"/>
  <c r="J203" i="12"/>
  <c r="M191" i="12"/>
  <c r="K191" i="12"/>
  <c r="L191" i="12"/>
  <c r="J191" i="12"/>
  <c r="I191" i="12"/>
  <c r="E179" i="12"/>
  <c r="M179" i="12"/>
  <c r="K179" i="12"/>
  <c r="L179" i="12"/>
  <c r="J179" i="12"/>
  <c r="I179" i="12"/>
  <c r="B167" i="12"/>
  <c r="M167" i="12"/>
  <c r="K167" i="12"/>
  <c r="I167" i="12"/>
  <c r="J167" i="12"/>
  <c r="L167" i="12"/>
  <c r="B155" i="12"/>
  <c r="M155" i="12"/>
  <c r="K155" i="12"/>
  <c r="L155" i="12"/>
  <c r="J155" i="12"/>
  <c r="I155" i="12"/>
  <c r="B143" i="12"/>
  <c r="M143" i="12"/>
  <c r="L143" i="12"/>
  <c r="I143" i="12"/>
  <c r="J143" i="12"/>
  <c r="K143" i="12"/>
  <c r="D131" i="12"/>
  <c r="M131" i="12"/>
  <c r="K131" i="12"/>
  <c r="L131" i="12"/>
  <c r="J131" i="12"/>
  <c r="I131" i="12"/>
  <c r="B119" i="12"/>
  <c r="M119" i="12"/>
  <c r="K119" i="12"/>
  <c r="I119" i="12"/>
  <c r="L119" i="12"/>
  <c r="J119" i="12"/>
  <c r="B107" i="12"/>
  <c r="M107" i="12"/>
  <c r="K107" i="12"/>
  <c r="L107" i="12"/>
  <c r="I107" i="12"/>
  <c r="J107" i="12"/>
  <c r="B95" i="12"/>
  <c r="M95" i="12"/>
  <c r="L95" i="12"/>
  <c r="K95" i="12"/>
  <c r="J95" i="12"/>
  <c r="I95" i="12"/>
  <c r="D83" i="12"/>
  <c r="M83" i="12"/>
  <c r="L83" i="12"/>
  <c r="K83" i="12"/>
  <c r="J83" i="12"/>
  <c r="I83" i="12"/>
  <c r="B71" i="12"/>
  <c r="M71" i="12"/>
  <c r="I71" i="12"/>
  <c r="L71" i="12"/>
  <c r="J71" i="12"/>
  <c r="K71" i="12"/>
  <c r="D59" i="12"/>
  <c r="M59" i="12"/>
  <c r="K59" i="12"/>
  <c r="L59" i="12"/>
  <c r="J59" i="12"/>
  <c r="I59" i="12"/>
  <c r="B47" i="12"/>
  <c r="M47" i="12"/>
  <c r="K47" i="12"/>
  <c r="L47" i="12"/>
  <c r="I47" i="12"/>
  <c r="J47" i="12"/>
  <c r="B35" i="12"/>
  <c r="K35" i="12"/>
  <c r="M35" i="12"/>
  <c r="L35" i="12"/>
  <c r="J35" i="12"/>
  <c r="I35" i="12"/>
  <c r="D23" i="12"/>
  <c r="K23" i="12"/>
  <c r="M23" i="12"/>
  <c r="I23" i="12"/>
  <c r="L23" i="12"/>
  <c r="J23" i="12"/>
  <c r="B11" i="12"/>
  <c r="K11" i="12"/>
  <c r="M11" i="12"/>
  <c r="L11" i="12"/>
  <c r="J11" i="12"/>
  <c r="I11" i="12"/>
  <c r="B245" i="12"/>
  <c r="B173" i="12"/>
  <c r="B101" i="12"/>
  <c r="B29" i="12"/>
  <c r="C229" i="12"/>
  <c r="C157" i="12"/>
  <c r="C85" i="12"/>
  <c r="C13" i="12"/>
  <c r="D186" i="12"/>
  <c r="D74" i="12"/>
  <c r="E99" i="12"/>
  <c r="L139" i="12"/>
  <c r="M139" i="12"/>
  <c r="J139" i="12"/>
  <c r="K139" i="12"/>
  <c r="I139" i="12"/>
  <c r="L198" i="12"/>
  <c r="M198" i="12"/>
  <c r="I198" i="12"/>
  <c r="J198" i="12"/>
  <c r="K198" i="12"/>
  <c r="L197" i="12"/>
  <c r="M197" i="12"/>
  <c r="J197" i="12"/>
  <c r="K197" i="12"/>
  <c r="I197" i="12"/>
  <c r="L273" i="12"/>
  <c r="M273" i="12"/>
  <c r="I273" i="12"/>
  <c r="J273" i="12"/>
  <c r="K273" i="12"/>
  <c r="L262" i="12"/>
  <c r="M262" i="12"/>
  <c r="K262" i="12"/>
  <c r="J262" i="12"/>
  <c r="I262" i="12"/>
  <c r="L250" i="12"/>
  <c r="M250" i="12"/>
  <c r="J250" i="12"/>
  <c r="I250" i="12"/>
  <c r="K250" i="12"/>
  <c r="L238" i="12"/>
  <c r="M238" i="12"/>
  <c r="I238" i="12"/>
  <c r="K238" i="12"/>
  <c r="J238" i="12"/>
  <c r="L226" i="12"/>
  <c r="M226" i="12"/>
  <c r="I226" i="12"/>
  <c r="K226" i="12"/>
  <c r="J226" i="12"/>
  <c r="L214" i="12"/>
  <c r="M214" i="12"/>
  <c r="J214" i="12"/>
  <c r="K214" i="12"/>
  <c r="I214" i="12"/>
  <c r="L202" i="12"/>
  <c r="M202" i="12"/>
  <c r="I202" i="12"/>
  <c r="K202" i="12"/>
  <c r="J202" i="12"/>
  <c r="L190" i="12"/>
  <c r="M190" i="12"/>
  <c r="J190" i="12"/>
  <c r="K190" i="12"/>
  <c r="I190" i="12"/>
  <c r="L178" i="12"/>
  <c r="M178" i="12"/>
  <c r="K178" i="12"/>
  <c r="J178" i="12"/>
  <c r="I178" i="12"/>
  <c r="K166" i="12"/>
  <c r="L166" i="12"/>
  <c r="M166" i="12"/>
  <c r="I166" i="12"/>
  <c r="J166" i="12"/>
  <c r="K154" i="12"/>
  <c r="L154" i="12"/>
  <c r="M154" i="12"/>
  <c r="I154" i="12"/>
  <c r="J154" i="12"/>
  <c r="K142" i="12"/>
  <c r="L142" i="12"/>
  <c r="M142" i="12"/>
  <c r="I142" i="12"/>
  <c r="J142" i="12"/>
  <c r="K130" i="12"/>
  <c r="L130" i="12"/>
  <c r="M130" i="12"/>
  <c r="J130" i="12"/>
  <c r="I130" i="12"/>
  <c r="K118" i="12"/>
  <c r="L118" i="12"/>
  <c r="M118" i="12"/>
  <c r="I118" i="12"/>
  <c r="J118" i="12"/>
  <c r="K106" i="12"/>
  <c r="L106" i="12"/>
  <c r="M106" i="12"/>
  <c r="I106" i="12"/>
  <c r="J106" i="12"/>
  <c r="D94" i="12"/>
  <c r="K94" i="12"/>
  <c r="L94" i="12"/>
  <c r="M94" i="12"/>
  <c r="J94" i="12"/>
  <c r="I94" i="12"/>
  <c r="K82" i="12"/>
  <c r="L82" i="12"/>
  <c r="M82" i="12"/>
  <c r="J82" i="12"/>
  <c r="I82" i="12"/>
  <c r="K70" i="12"/>
  <c r="L70" i="12"/>
  <c r="M70" i="12"/>
  <c r="I70" i="12"/>
  <c r="J70" i="12"/>
  <c r="K58" i="12"/>
  <c r="L58" i="12"/>
  <c r="M58" i="12"/>
  <c r="I58" i="12"/>
  <c r="J58" i="12"/>
  <c r="K46" i="12"/>
  <c r="L46" i="12"/>
  <c r="M46" i="12"/>
  <c r="I46" i="12"/>
  <c r="J46" i="12"/>
  <c r="K34" i="12"/>
  <c r="L34" i="12"/>
  <c r="M34" i="12"/>
  <c r="J34" i="12"/>
  <c r="I34" i="12"/>
  <c r="K22" i="12"/>
  <c r="L22" i="12"/>
  <c r="M22" i="12"/>
  <c r="I22" i="12"/>
  <c r="J22" i="12"/>
  <c r="K10" i="12"/>
  <c r="L10" i="12"/>
  <c r="M10" i="12"/>
  <c r="I10" i="12"/>
  <c r="J10" i="12"/>
  <c r="B234" i="12"/>
  <c r="B162" i="12"/>
  <c r="B18" i="12"/>
  <c r="C228" i="12"/>
  <c r="C156" i="12"/>
  <c r="C84" i="12"/>
  <c r="C12" i="12"/>
  <c r="D172" i="12"/>
  <c r="D53" i="12"/>
  <c r="E98" i="12"/>
  <c r="L223" i="12"/>
  <c r="M223" i="12"/>
  <c r="K223" i="12"/>
  <c r="J223" i="12"/>
  <c r="I223" i="12"/>
  <c r="L103" i="12"/>
  <c r="M103" i="12"/>
  <c r="K103" i="12"/>
  <c r="J103" i="12"/>
  <c r="I103" i="12"/>
  <c r="K43" i="12"/>
  <c r="L43" i="12"/>
  <c r="M43" i="12"/>
  <c r="I43" i="12"/>
  <c r="J43" i="12"/>
  <c r="L174" i="12"/>
  <c r="M174" i="12"/>
  <c r="I174" i="12"/>
  <c r="J174" i="12"/>
  <c r="K174" i="12"/>
  <c r="L90" i="12"/>
  <c r="M90" i="12"/>
  <c r="I90" i="12"/>
  <c r="J90" i="12"/>
  <c r="K90" i="12"/>
  <c r="L42" i="12"/>
  <c r="M42" i="12"/>
  <c r="K42" i="12"/>
  <c r="I42" i="12"/>
  <c r="J42" i="12"/>
  <c r="L272" i="12"/>
  <c r="M272" i="12"/>
  <c r="J272" i="12"/>
  <c r="K272" i="12"/>
  <c r="I272" i="12"/>
  <c r="L261" i="12"/>
  <c r="M261" i="12"/>
  <c r="K261" i="12"/>
  <c r="J261" i="12"/>
  <c r="I261" i="12"/>
  <c r="L249" i="12"/>
  <c r="J249" i="12"/>
  <c r="K249" i="12"/>
  <c r="M249" i="12"/>
  <c r="I249" i="12"/>
  <c r="L237" i="12"/>
  <c r="M237" i="12"/>
  <c r="J237" i="12"/>
  <c r="K237" i="12"/>
  <c r="I237" i="12"/>
  <c r="L225" i="12"/>
  <c r="M225" i="12"/>
  <c r="J225" i="12"/>
  <c r="I225" i="12"/>
  <c r="K225" i="12"/>
  <c r="L213" i="12"/>
  <c r="M213" i="12"/>
  <c r="J213" i="12"/>
  <c r="K213" i="12"/>
  <c r="I213" i="12"/>
  <c r="L201" i="12"/>
  <c r="J201" i="12"/>
  <c r="I201" i="12"/>
  <c r="M201" i="12"/>
  <c r="K201" i="12"/>
  <c r="L189" i="12"/>
  <c r="M189" i="12"/>
  <c r="J189" i="12"/>
  <c r="I189" i="12"/>
  <c r="K189" i="12"/>
  <c r="L177" i="12"/>
  <c r="M177" i="12"/>
  <c r="J177" i="12"/>
  <c r="K177" i="12"/>
  <c r="I177" i="12"/>
  <c r="L165" i="12"/>
  <c r="M165" i="12"/>
  <c r="K165" i="12"/>
  <c r="J165" i="12"/>
  <c r="I165" i="12"/>
  <c r="L153" i="12"/>
  <c r="K153" i="12"/>
  <c r="J153" i="12"/>
  <c r="I153" i="12"/>
  <c r="M153" i="12"/>
  <c r="L141" i="12"/>
  <c r="M141" i="12"/>
  <c r="K141" i="12"/>
  <c r="J141" i="12"/>
  <c r="I141" i="12"/>
  <c r="L129" i="12"/>
  <c r="M129" i="12"/>
  <c r="J129" i="12"/>
  <c r="K129" i="12"/>
  <c r="I129" i="12"/>
  <c r="L117" i="12"/>
  <c r="M117" i="12"/>
  <c r="K117" i="12"/>
  <c r="J117" i="12"/>
  <c r="I117" i="12"/>
  <c r="L105" i="12"/>
  <c r="M105" i="12"/>
  <c r="K105" i="12"/>
  <c r="J105" i="12"/>
  <c r="I105" i="12"/>
  <c r="L93" i="12"/>
  <c r="M93" i="12"/>
  <c r="J93" i="12"/>
  <c r="K93" i="12"/>
  <c r="I93" i="12"/>
  <c r="L81" i="12"/>
  <c r="M81" i="12"/>
  <c r="K81" i="12"/>
  <c r="J81" i="12"/>
  <c r="I81" i="12"/>
  <c r="L69" i="12"/>
  <c r="M69" i="12"/>
  <c r="J69" i="12"/>
  <c r="I69" i="12"/>
  <c r="K69" i="12"/>
  <c r="K57" i="12"/>
  <c r="L57" i="12"/>
  <c r="M57" i="12"/>
  <c r="J57" i="12"/>
  <c r="I57" i="12"/>
  <c r="K45" i="12"/>
  <c r="L45" i="12"/>
  <c r="M45" i="12"/>
  <c r="J45" i="12"/>
  <c r="I45" i="12"/>
  <c r="K33" i="12"/>
  <c r="L33" i="12"/>
  <c r="M33" i="12"/>
  <c r="J33" i="12"/>
  <c r="I33" i="12"/>
  <c r="K21" i="12"/>
  <c r="L21" i="12"/>
  <c r="M21" i="12"/>
  <c r="J21" i="12"/>
  <c r="I21" i="12"/>
  <c r="K9" i="12"/>
  <c r="L9" i="12"/>
  <c r="M9" i="12"/>
  <c r="J9" i="12"/>
  <c r="I9" i="12"/>
  <c r="B233" i="12"/>
  <c r="B161" i="12"/>
  <c r="B89" i="12"/>
  <c r="B17" i="12"/>
  <c r="C217" i="12"/>
  <c r="C145" i="12"/>
  <c r="C73" i="12"/>
  <c r="D274" i="12"/>
  <c r="D171" i="12"/>
  <c r="D52" i="12"/>
  <c r="E27" i="12"/>
  <c r="G27" i="12" s="1"/>
  <c r="L199" i="12"/>
  <c r="M199" i="12"/>
  <c r="K199" i="12"/>
  <c r="I199" i="12"/>
  <c r="J199" i="12"/>
  <c r="L126" i="12"/>
  <c r="M126" i="12"/>
  <c r="I126" i="12"/>
  <c r="J126" i="12"/>
  <c r="K126" i="12"/>
  <c r="L271" i="12"/>
  <c r="M271" i="12"/>
  <c r="J271" i="12"/>
  <c r="K271" i="12"/>
  <c r="I271" i="12"/>
  <c r="L260" i="12"/>
  <c r="M260" i="12"/>
  <c r="K260" i="12"/>
  <c r="I260" i="12"/>
  <c r="J260" i="12"/>
  <c r="L248" i="12"/>
  <c r="M248" i="12"/>
  <c r="J248" i="12"/>
  <c r="I248" i="12"/>
  <c r="K248" i="12"/>
  <c r="L236" i="12"/>
  <c r="M236" i="12"/>
  <c r="J236" i="12"/>
  <c r="K236" i="12"/>
  <c r="I236" i="12"/>
  <c r="L224" i="12"/>
  <c r="M224" i="12"/>
  <c r="J224" i="12"/>
  <c r="I224" i="12"/>
  <c r="K224" i="12"/>
  <c r="L212" i="12"/>
  <c r="M212" i="12"/>
  <c r="J212" i="12"/>
  <c r="K212" i="12"/>
  <c r="I212" i="12"/>
  <c r="L200" i="12"/>
  <c r="M200" i="12"/>
  <c r="J200" i="12"/>
  <c r="I200" i="12"/>
  <c r="K200" i="12"/>
  <c r="K188" i="12"/>
  <c r="L188" i="12"/>
  <c r="M188" i="12"/>
  <c r="J188" i="12"/>
  <c r="I188" i="12"/>
  <c r="K176" i="12"/>
  <c r="L176" i="12"/>
  <c r="M176" i="12"/>
  <c r="J176" i="12"/>
  <c r="I176" i="12"/>
  <c r="K164" i="12"/>
  <c r="L164" i="12"/>
  <c r="M164" i="12"/>
  <c r="J164" i="12"/>
  <c r="I164" i="12"/>
  <c r="K152" i="12"/>
  <c r="L152" i="12"/>
  <c r="M152" i="12"/>
  <c r="J152" i="12"/>
  <c r="I152" i="12"/>
  <c r="K140" i="12"/>
  <c r="L140" i="12"/>
  <c r="M140" i="12"/>
  <c r="J140" i="12"/>
  <c r="I140" i="12"/>
  <c r="K128" i="12"/>
  <c r="L128" i="12"/>
  <c r="M128" i="12"/>
  <c r="J128" i="12"/>
  <c r="I128" i="12"/>
  <c r="K116" i="12"/>
  <c r="L116" i="12"/>
  <c r="M116" i="12"/>
  <c r="J116" i="12"/>
  <c r="I116" i="12"/>
  <c r="K104" i="12"/>
  <c r="L104" i="12"/>
  <c r="M104" i="12"/>
  <c r="J104" i="12"/>
  <c r="I104" i="12"/>
  <c r="K92" i="12"/>
  <c r="L92" i="12"/>
  <c r="M92" i="12"/>
  <c r="J92" i="12"/>
  <c r="I92" i="12"/>
  <c r="K80" i="12"/>
  <c r="L80" i="12"/>
  <c r="M80" i="12"/>
  <c r="I80" i="12"/>
  <c r="J80" i="12"/>
  <c r="K68" i="12"/>
  <c r="L68" i="12"/>
  <c r="M68" i="12"/>
  <c r="I68" i="12"/>
  <c r="J68" i="12"/>
  <c r="K56" i="12"/>
  <c r="L56" i="12"/>
  <c r="M56" i="12"/>
  <c r="I56" i="12"/>
  <c r="J56" i="12"/>
  <c r="K44" i="12"/>
  <c r="L44" i="12"/>
  <c r="M44" i="12"/>
  <c r="I44" i="12"/>
  <c r="J44" i="12"/>
  <c r="K32" i="12"/>
  <c r="L32" i="12"/>
  <c r="M32" i="12"/>
  <c r="I32" i="12"/>
  <c r="J32" i="12"/>
  <c r="K20" i="12"/>
  <c r="L20" i="12"/>
  <c r="M20" i="12"/>
  <c r="I20" i="12"/>
  <c r="J20" i="12"/>
  <c r="K8" i="12"/>
  <c r="L8" i="12"/>
  <c r="M8" i="12"/>
  <c r="I8" i="12"/>
  <c r="J8" i="12"/>
  <c r="B222" i="12"/>
  <c r="B150" i="12"/>
  <c r="B78" i="12"/>
  <c r="B6" i="12"/>
  <c r="C216" i="12"/>
  <c r="C144" i="12"/>
  <c r="C72" i="12"/>
  <c r="D263" i="12"/>
  <c r="D157" i="12"/>
  <c r="D35" i="12"/>
  <c r="E26" i="12"/>
  <c r="E226" i="12"/>
  <c r="G226" i="12" s="1"/>
  <c r="B226" i="12"/>
  <c r="D226" i="12"/>
  <c r="C226" i="12"/>
  <c r="E190" i="12"/>
  <c r="B190" i="12"/>
  <c r="C190" i="12"/>
  <c r="E166" i="12"/>
  <c r="B166" i="12"/>
  <c r="D166" i="12"/>
  <c r="C166" i="12"/>
  <c r="E142" i="12"/>
  <c r="B142" i="12"/>
  <c r="C142" i="12"/>
  <c r="E118" i="12"/>
  <c r="B118" i="12"/>
  <c r="D118" i="12"/>
  <c r="C118" i="12"/>
  <c r="E82" i="12"/>
  <c r="D82" i="12"/>
  <c r="B82" i="12"/>
  <c r="C82" i="12"/>
  <c r="E70" i="12"/>
  <c r="B70" i="12"/>
  <c r="D70" i="12"/>
  <c r="C70" i="12"/>
  <c r="E58" i="12"/>
  <c r="D58" i="12"/>
  <c r="B58" i="12"/>
  <c r="C58" i="12"/>
  <c r="E46" i="12"/>
  <c r="B46" i="12"/>
  <c r="D46" i="12"/>
  <c r="C46" i="12"/>
  <c r="E34" i="12"/>
  <c r="D34" i="12"/>
  <c r="B34" i="12"/>
  <c r="C34" i="12"/>
  <c r="E22" i="12"/>
  <c r="D22" i="12"/>
  <c r="B22" i="12"/>
  <c r="C22" i="12"/>
  <c r="E10" i="12"/>
  <c r="B10" i="12"/>
  <c r="D10" i="12"/>
  <c r="C10" i="12"/>
  <c r="D190" i="12"/>
  <c r="D237" i="12"/>
  <c r="E237" i="12"/>
  <c r="B237" i="12"/>
  <c r="C237" i="12"/>
  <c r="D165" i="12"/>
  <c r="E165" i="12"/>
  <c r="B165" i="12"/>
  <c r="C165" i="12"/>
  <c r="D105" i="12"/>
  <c r="E105" i="12"/>
  <c r="B105" i="12"/>
  <c r="C105" i="12"/>
  <c r="D33" i="12"/>
  <c r="E33" i="12"/>
  <c r="B33" i="12"/>
  <c r="C33" i="12"/>
  <c r="E262" i="12"/>
  <c r="D262" i="12"/>
  <c r="B262" i="12"/>
  <c r="C262" i="12"/>
  <c r="D261" i="12"/>
  <c r="E261" i="12"/>
  <c r="B261" i="12"/>
  <c r="C261" i="12"/>
  <c r="D201" i="12"/>
  <c r="E201" i="12"/>
  <c r="B201" i="12"/>
  <c r="C201" i="12"/>
  <c r="D141" i="12"/>
  <c r="E141" i="12"/>
  <c r="B141" i="12"/>
  <c r="C141" i="12"/>
  <c r="D81" i="12"/>
  <c r="E81" i="12"/>
  <c r="G81" i="12" s="1"/>
  <c r="B81" i="12"/>
  <c r="C81" i="12"/>
  <c r="D9" i="12"/>
  <c r="E9" i="12"/>
  <c r="B9" i="12"/>
  <c r="C9" i="12"/>
  <c r="E273" i="12"/>
  <c r="G273" i="12" s="1"/>
  <c r="D273" i="12"/>
  <c r="B273" i="12"/>
  <c r="C273" i="12"/>
  <c r="D249" i="12"/>
  <c r="E249" i="12"/>
  <c r="B249" i="12"/>
  <c r="C249" i="12"/>
  <c r="D189" i="12"/>
  <c r="E189" i="12"/>
  <c r="B189" i="12"/>
  <c r="C189" i="12"/>
  <c r="D129" i="12"/>
  <c r="E129" i="12"/>
  <c r="B129" i="12"/>
  <c r="C129" i="12"/>
  <c r="D69" i="12"/>
  <c r="E69" i="12"/>
  <c r="B69" i="12"/>
  <c r="C69" i="12"/>
  <c r="D21" i="12"/>
  <c r="E21" i="12"/>
  <c r="B21" i="12"/>
  <c r="C21" i="12"/>
  <c r="E238" i="12"/>
  <c r="G238" i="12" s="1"/>
  <c r="D238" i="12"/>
  <c r="B238" i="12"/>
  <c r="C238" i="12"/>
  <c r="D213" i="12"/>
  <c r="E213" i="12"/>
  <c r="B213" i="12"/>
  <c r="C213" i="12"/>
  <c r="D153" i="12"/>
  <c r="E153" i="12"/>
  <c r="B153" i="12"/>
  <c r="C153" i="12"/>
  <c r="D93" i="12"/>
  <c r="E93" i="12"/>
  <c r="G93" i="12" s="1"/>
  <c r="B93" i="12"/>
  <c r="C93" i="12"/>
  <c r="D45" i="12"/>
  <c r="E45" i="12"/>
  <c r="B45" i="12"/>
  <c r="C45" i="12"/>
  <c r="E214" i="12"/>
  <c r="B214" i="12"/>
  <c r="D214" i="12"/>
  <c r="C214" i="12"/>
  <c r="E178" i="12"/>
  <c r="G178" i="12" s="1"/>
  <c r="D178" i="12"/>
  <c r="B178" i="12"/>
  <c r="C178" i="12"/>
  <c r="E130" i="12"/>
  <c r="D130" i="12"/>
  <c r="B130" i="12"/>
  <c r="C130" i="12"/>
  <c r="E94" i="12"/>
  <c r="G94" i="12" s="1"/>
  <c r="B94" i="12"/>
  <c r="C94" i="12"/>
  <c r="E272" i="12"/>
  <c r="G272" i="12" s="1"/>
  <c r="B272" i="12"/>
  <c r="C272" i="12"/>
  <c r="D272" i="12"/>
  <c r="D225" i="12"/>
  <c r="E225" i="12"/>
  <c r="G225" i="12" s="1"/>
  <c r="B225" i="12"/>
  <c r="C225" i="12"/>
  <c r="D177" i="12"/>
  <c r="E177" i="12"/>
  <c r="B177" i="12"/>
  <c r="C177" i="12"/>
  <c r="D117" i="12"/>
  <c r="E117" i="12"/>
  <c r="B117" i="12"/>
  <c r="C117" i="12"/>
  <c r="D57" i="12"/>
  <c r="E57" i="12"/>
  <c r="B57" i="12"/>
  <c r="C57" i="12"/>
  <c r="E250" i="12"/>
  <c r="D250" i="12"/>
  <c r="B250" i="12"/>
  <c r="C250" i="12"/>
  <c r="E202" i="12"/>
  <c r="B202" i="12"/>
  <c r="D202" i="12"/>
  <c r="C202" i="12"/>
  <c r="E154" i="12"/>
  <c r="B154" i="12"/>
  <c r="D154" i="12"/>
  <c r="C154" i="12"/>
  <c r="E106" i="12"/>
  <c r="B106" i="12"/>
  <c r="D106" i="12"/>
  <c r="C106" i="12"/>
  <c r="D142" i="12"/>
  <c r="E271" i="12"/>
  <c r="G271" i="12" s="1"/>
  <c r="D260" i="12"/>
  <c r="E260" i="12"/>
  <c r="D248" i="12"/>
  <c r="E248" i="12"/>
  <c r="D236" i="12"/>
  <c r="E236" i="12"/>
  <c r="D224" i="12"/>
  <c r="E224" i="12"/>
  <c r="D212" i="12"/>
  <c r="E212" i="12"/>
  <c r="G212" i="12" s="1"/>
  <c r="D200" i="12"/>
  <c r="E200" i="12"/>
  <c r="D188" i="12"/>
  <c r="E188" i="12"/>
  <c r="G188" i="12" s="1"/>
  <c r="D176" i="12"/>
  <c r="E176" i="12"/>
  <c r="D164" i="12"/>
  <c r="E164" i="12"/>
  <c r="D152" i="12"/>
  <c r="E152" i="12"/>
  <c r="D140" i="12"/>
  <c r="E140" i="12"/>
  <c r="G140" i="12" s="1"/>
  <c r="D128" i="12"/>
  <c r="E128" i="12"/>
  <c r="G128" i="12" s="1"/>
  <c r="D116" i="12"/>
  <c r="E116" i="12"/>
  <c r="D104" i="12"/>
  <c r="E104" i="12"/>
  <c r="D92" i="12"/>
  <c r="E92" i="12"/>
  <c r="G92" i="12" s="1"/>
  <c r="D80" i="12"/>
  <c r="E80" i="12"/>
  <c r="D68" i="12"/>
  <c r="E68" i="12"/>
  <c r="D56" i="12"/>
  <c r="E56" i="12"/>
  <c r="D44" i="12"/>
  <c r="E44" i="12"/>
  <c r="D32" i="12"/>
  <c r="E32" i="12"/>
  <c r="D20" i="12"/>
  <c r="E20" i="12"/>
  <c r="D8" i="12"/>
  <c r="E8" i="12"/>
  <c r="B256" i="12"/>
  <c r="B244" i="12"/>
  <c r="B184" i="12"/>
  <c r="B136" i="12"/>
  <c r="B88" i="12"/>
  <c r="B28" i="12"/>
  <c r="B4" i="12"/>
  <c r="C274" i="12"/>
  <c r="C263" i="12"/>
  <c r="C251" i="12"/>
  <c r="C239" i="12"/>
  <c r="C227" i="12"/>
  <c r="C215" i="12"/>
  <c r="C203" i="12"/>
  <c r="C191" i="12"/>
  <c r="C179" i="12"/>
  <c r="C167" i="12"/>
  <c r="C155" i="12"/>
  <c r="C143" i="12"/>
  <c r="C131" i="12"/>
  <c r="C119" i="12"/>
  <c r="C107" i="12"/>
  <c r="C95" i="12"/>
  <c r="C83" i="12"/>
  <c r="C71" i="12"/>
  <c r="C59" i="12"/>
  <c r="C47" i="12"/>
  <c r="C35" i="12"/>
  <c r="C23" i="12"/>
  <c r="C11" i="12"/>
  <c r="D231" i="12"/>
  <c r="D217" i="12"/>
  <c r="D203" i="12"/>
  <c r="D170" i="12"/>
  <c r="D155" i="12"/>
  <c r="D122" i="12"/>
  <c r="D107" i="12"/>
  <c r="D73" i="12"/>
  <c r="D51" i="12"/>
  <c r="D11" i="12"/>
  <c r="E255" i="12"/>
  <c r="G255" i="12" s="1"/>
  <c r="E207" i="12"/>
  <c r="E159" i="12"/>
  <c r="E87" i="12"/>
  <c r="E15" i="12"/>
  <c r="E270" i="12"/>
  <c r="G270" i="12" s="1"/>
  <c r="E259" i="12"/>
  <c r="E247" i="12"/>
  <c r="G247" i="12" s="1"/>
  <c r="E235" i="12"/>
  <c r="E223" i="12"/>
  <c r="E211" i="12"/>
  <c r="D199" i="12"/>
  <c r="E199" i="12"/>
  <c r="D187" i="12"/>
  <c r="E187" i="12"/>
  <c r="D175" i="12"/>
  <c r="E175" i="12"/>
  <c r="D163" i="12"/>
  <c r="E163" i="12"/>
  <c r="D151" i="12"/>
  <c r="E151" i="12"/>
  <c r="D139" i="12"/>
  <c r="E139" i="12"/>
  <c r="D127" i="12"/>
  <c r="E127" i="12"/>
  <c r="D115" i="12"/>
  <c r="E115" i="12"/>
  <c r="D103" i="12"/>
  <c r="E103" i="12"/>
  <c r="D91" i="12"/>
  <c r="E91" i="12"/>
  <c r="D79" i="12"/>
  <c r="E79" i="12"/>
  <c r="D67" i="12"/>
  <c r="E67" i="12"/>
  <c r="D55" i="12"/>
  <c r="E55" i="12"/>
  <c r="D43" i="12"/>
  <c r="E43" i="12"/>
  <c r="D31" i="12"/>
  <c r="E31" i="12"/>
  <c r="D19" i="12"/>
  <c r="E19" i="12"/>
  <c r="D7" i="12"/>
  <c r="E7" i="12"/>
  <c r="B255" i="12"/>
  <c r="B243" i="12"/>
  <c r="B195" i="12"/>
  <c r="B183" i="12"/>
  <c r="B147" i="12"/>
  <c r="B135" i="12"/>
  <c r="B87" i="12"/>
  <c r="B75" i="12"/>
  <c r="B63" i="12"/>
  <c r="B27" i="12"/>
  <c r="B15" i="12"/>
  <c r="B3" i="12"/>
  <c r="D271" i="12"/>
  <c r="D230" i="12"/>
  <c r="D216" i="12"/>
  <c r="D169" i="12"/>
  <c r="D121" i="12"/>
  <c r="D71" i="12"/>
  <c r="D50" i="12"/>
  <c r="E254" i="12"/>
  <c r="E206" i="12"/>
  <c r="E158" i="12"/>
  <c r="E86" i="12"/>
  <c r="E14" i="12"/>
  <c r="G14" i="12" s="1"/>
  <c r="E258" i="12"/>
  <c r="E246" i="12"/>
  <c r="E234" i="12"/>
  <c r="E222" i="12"/>
  <c r="G222" i="12" s="1"/>
  <c r="E210" i="12"/>
  <c r="E198" i="12"/>
  <c r="E186" i="12"/>
  <c r="E174" i="12"/>
  <c r="E162" i="12"/>
  <c r="G162" i="12" s="1"/>
  <c r="E150" i="12"/>
  <c r="E138" i="12"/>
  <c r="E126" i="12"/>
  <c r="E114" i="12"/>
  <c r="E102" i="12"/>
  <c r="E90" i="12"/>
  <c r="E78" i="12"/>
  <c r="D66" i="12"/>
  <c r="E66" i="12"/>
  <c r="D54" i="12"/>
  <c r="E54" i="12"/>
  <c r="D42" i="12"/>
  <c r="E42" i="12"/>
  <c r="D30" i="12"/>
  <c r="E30" i="12"/>
  <c r="D18" i="12"/>
  <c r="E18" i="12"/>
  <c r="D6" i="12"/>
  <c r="E6" i="12"/>
  <c r="B254" i="12"/>
  <c r="B242" i="12"/>
  <c r="B194" i="12"/>
  <c r="B182" i="12"/>
  <c r="B146" i="12"/>
  <c r="B134" i="12"/>
  <c r="B86" i="12"/>
  <c r="B74" i="12"/>
  <c r="B62" i="12"/>
  <c r="B26" i="12"/>
  <c r="B14" i="12"/>
  <c r="B2" i="12"/>
  <c r="D270" i="12"/>
  <c r="D243" i="12"/>
  <c r="D229" i="12"/>
  <c r="D215" i="12"/>
  <c r="D198" i="12"/>
  <c r="D168" i="12"/>
  <c r="D150" i="12"/>
  <c r="D135" i="12"/>
  <c r="D120" i="12"/>
  <c r="D102" i="12"/>
  <c r="D49" i="12"/>
  <c r="E251" i="12"/>
  <c r="E203" i="12"/>
  <c r="E3" i="12"/>
  <c r="E269" i="12"/>
  <c r="G269" i="12" s="1"/>
  <c r="E257" i="12"/>
  <c r="G257" i="12" s="1"/>
  <c r="E245" i="12"/>
  <c r="E233" i="12"/>
  <c r="E221" i="12"/>
  <c r="E209" i="12"/>
  <c r="G209" i="12" s="1"/>
  <c r="E197" i="12"/>
  <c r="E185" i="12"/>
  <c r="E173" i="12"/>
  <c r="E161" i="12"/>
  <c r="E149" i="12"/>
  <c r="E137" i="12"/>
  <c r="E125" i="12"/>
  <c r="E113" i="12"/>
  <c r="E101" i="12"/>
  <c r="E89" i="12"/>
  <c r="E77" i="12"/>
  <c r="E65" i="12"/>
  <c r="E53" i="12"/>
  <c r="E41" i="12"/>
  <c r="E29" i="12"/>
  <c r="G29" i="12" s="1"/>
  <c r="E17" i="12"/>
  <c r="E5" i="12"/>
  <c r="B265" i="12"/>
  <c r="B253" i="12"/>
  <c r="B241" i="12"/>
  <c r="B217" i="12"/>
  <c r="B181" i="12"/>
  <c r="B145" i="12"/>
  <c r="B133" i="12"/>
  <c r="B85" i="12"/>
  <c r="B25" i="12"/>
  <c r="C2" i="12"/>
  <c r="C271" i="12"/>
  <c r="C260" i="12"/>
  <c r="C248" i="12"/>
  <c r="C236" i="12"/>
  <c r="C224" i="12"/>
  <c r="C212" i="12"/>
  <c r="C200" i="12"/>
  <c r="C188" i="12"/>
  <c r="C176" i="12"/>
  <c r="C164" i="12"/>
  <c r="C152" i="12"/>
  <c r="C140" i="12"/>
  <c r="C128" i="12"/>
  <c r="C116" i="12"/>
  <c r="C104" i="12"/>
  <c r="C92" i="12"/>
  <c r="C80" i="12"/>
  <c r="C68" i="12"/>
  <c r="C56" i="12"/>
  <c r="C44" i="12"/>
  <c r="C32" i="12"/>
  <c r="C20" i="12"/>
  <c r="C8" i="12"/>
  <c r="D242" i="12"/>
  <c r="D228" i="12"/>
  <c r="D197" i="12"/>
  <c r="D167" i="12"/>
  <c r="D149" i="12"/>
  <c r="D134" i="12"/>
  <c r="D119" i="12"/>
  <c r="D101" i="12"/>
  <c r="D86" i="12"/>
  <c r="D65" i="12"/>
  <c r="D47" i="12"/>
  <c r="E268" i="12"/>
  <c r="G268" i="12" s="1"/>
  <c r="E256" i="12"/>
  <c r="E244" i="12"/>
  <c r="E232" i="12"/>
  <c r="G232" i="12" s="1"/>
  <c r="E220" i="12"/>
  <c r="E208" i="12"/>
  <c r="G208" i="12" s="1"/>
  <c r="E196" i="12"/>
  <c r="E184" i="12"/>
  <c r="E172" i="12"/>
  <c r="E160" i="12"/>
  <c r="E148" i="12"/>
  <c r="E136" i="12"/>
  <c r="E124" i="12"/>
  <c r="E112" i="12"/>
  <c r="E100" i="12"/>
  <c r="E88" i="12"/>
  <c r="E76" i="12"/>
  <c r="E64" i="12"/>
  <c r="E52" i="12"/>
  <c r="G52" i="12" s="1"/>
  <c r="E40" i="12"/>
  <c r="E28" i="12"/>
  <c r="E16" i="12"/>
  <c r="E4" i="12"/>
  <c r="B275" i="12"/>
  <c r="B264" i="12"/>
  <c r="B252" i="12"/>
  <c r="B240" i="12"/>
  <c r="B216" i="12"/>
  <c r="B192" i="12"/>
  <c r="B180" i="12"/>
  <c r="B144" i="12"/>
  <c r="B132" i="12"/>
  <c r="D2" i="12"/>
  <c r="C270" i="12"/>
  <c r="C259" i="12"/>
  <c r="C247" i="12"/>
  <c r="C235" i="12"/>
  <c r="C223" i="12"/>
  <c r="C211" i="12"/>
  <c r="C199" i="12"/>
  <c r="C187" i="12"/>
  <c r="C175" i="12"/>
  <c r="C163" i="12"/>
  <c r="C151" i="12"/>
  <c r="C139" i="12"/>
  <c r="C127" i="12"/>
  <c r="C115" i="12"/>
  <c r="C103" i="12"/>
  <c r="C91" i="12"/>
  <c r="C79" i="12"/>
  <c r="C67" i="12"/>
  <c r="C55" i="12"/>
  <c r="C43" i="12"/>
  <c r="C31" i="12"/>
  <c r="C19" i="12"/>
  <c r="C7" i="12"/>
  <c r="D269" i="12"/>
  <c r="D227" i="12"/>
  <c r="D211" i="12"/>
  <c r="D196" i="12"/>
  <c r="D148" i="12"/>
  <c r="D100" i="12"/>
  <c r="D85" i="12"/>
  <c r="D64" i="12"/>
  <c r="B274" i="12"/>
  <c r="B251" i="12"/>
  <c r="B239" i="12"/>
  <c r="B227" i="12"/>
  <c r="B191" i="12"/>
  <c r="B179" i="12"/>
  <c r="B131" i="12"/>
  <c r="B83" i="12"/>
  <c r="B59" i="12"/>
  <c r="B23" i="12"/>
  <c r="E2" i="12"/>
  <c r="G2" i="12" s="1"/>
  <c r="C258" i="12"/>
  <c r="C246" i="12"/>
  <c r="C234" i="12"/>
  <c r="C222" i="12"/>
  <c r="C210" i="12"/>
  <c r="C198" i="12"/>
  <c r="C186" i="12"/>
  <c r="C174" i="12"/>
  <c r="C162" i="12"/>
  <c r="C150" i="12"/>
  <c r="C138" i="12"/>
  <c r="C126" i="12"/>
  <c r="C114" i="12"/>
  <c r="C102" i="12"/>
  <c r="C90" i="12"/>
  <c r="C78" i="12"/>
  <c r="C66" i="12"/>
  <c r="C54" i="12"/>
  <c r="C42" i="12"/>
  <c r="C30" i="12"/>
  <c r="C18" i="12"/>
  <c r="C6" i="12"/>
  <c r="D268" i="12"/>
  <c r="D210" i="12"/>
  <c r="D195" i="12"/>
  <c r="D162" i="12"/>
  <c r="D147" i="12"/>
  <c r="D114" i="12"/>
  <c r="D99" i="12"/>
  <c r="D63" i="12"/>
  <c r="D41" i="12"/>
  <c r="E239" i="12"/>
  <c r="E191" i="12"/>
  <c r="C269" i="12"/>
  <c r="C257" i="12"/>
  <c r="C245" i="12"/>
  <c r="C233" i="12"/>
  <c r="C221" i="12"/>
  <c r="C209" i="12"/>
  <c r="C197" i="12"/>
  <c r="C185" i="12"/>
  <c r="C173" i="12"/>
  <c r="C161" i="12"/>
  <c r="C149" i="12"/>
  <c r="C137" i="12"/>
  <c r="C125" i="12"/>
  <c r="C113" i="12"/>
  <c r="C101" i="12"/>
  <c r="C89" i="12"/>
  <c r="C77" i="12"/>
  <c r="C65" i="12"/>
  <c r="C53" i="12"/>
  <c r="C41" i="12"/>
  <c r="C29" i="12"/>
  <c r="C17" i="12"/>
  <c r="C5" i="12"/>
  <c r="D267" i="12"/>
  <c r="D253" i="12"/>
  <c r="D223" i="12"/>
  <c r="D209" i="12"/>
  <c r="D194" i="12"/>
  <c r="D179" i="12"/>
  <c r="D161" i="12"/>
  <c r="D146" i="12"/>
  <c r="D113" i="12"/>
  <c r="D98" i="12"/>
  <c r="D62" i="12"/>
  <c r="D40" i="12"/>
  <c r="E231" i="12"/>
  <c r="E183" i="12"/>
  <c r="E123" i="12"/>
  <c r="E51" i="12"/>
  <c r="E253" i="12"/>
  <c r="E241" i="12"/>
  <c r="E229" i="12"/>
  <c r="E217" i="12"/>
  <c r="E205" i="12"/>
  <c r="E193" i="12"/>
  <c r="E181" i="12"/>
  <c r="E169" i="12"/>
  <c r="E157" i="12"/>
  <c r="E145" i="12"/>
  <c r="E133" i="12"/>
  <c r="G133" i="12" s="1"/>
  <c r="E121" i="12"/>
  <c r="E109" i="12"/>
  <c r="E97" i="12"/>
  <c r="E85" i="12"/>
  <c r="E73" i="12"/>
  <c r="E61" i="12"/>
  <c r="E49" i="12"/>
  <c r="E37" i="12"/>
  <c r="E25" i="12"/>
  <c r="E13" i="12"/>
  <c r="C268" i="12"/>
  <c r="C256" i="12"/>
  <c r="C244" i="12"/>
  <c r="C232" i="12"/>
  <c r="C220" i="12"/>
  <c r="C208" i="12"/>
  <c r="C196" i="12"/>
  <c r="C184" i="12"/>
  <c r="C172" i="12"/>
  <c r="C160" i="12"/>
  <c r="C148" i="12"/>
  <c r="C136" i="12"/>
  <c r="C124" i="12"/>
  <c r="C112" i="12"/>
  <c r="C100" i="12"/>
  <c r="C88" i="12"/>
  <c r="C76" i="12"/>
  <c r="C64" i="12"/>
  <c r="C52" i="12"/>
  <c r="C40" i="12"/>
  <c r="C28" i="12"/>
  <c r="C16" i="12"/>
  <c r="C4" i="12"/>
  <c r="D266" i="12"/>
  <c r="D252" i="12"/>
  <c r="D222" i="12"/>
  <c r="D208" i="12"/>
  <c r="D193" i="12"/>
  <c r="D160" i="12"/>
  <c r="D145" i="12"/>
  <c r="D112" i="12"/>
  <c r="D97" i="12"/>
  <c r="D78" i="12"/>
  <c r="D61" i="12"/>
  <c r="D39" i="12"/>
  <c r="D17" i="12"/>
  <c r="E230" i="12"/>
  <c r="E182" i="12"/>
  <c r="E122" i="12"/>
  <c r="E50" i="12"/>
  <c r="E264" i="12"/>
  <c r="G264" i="12" s="1"/>
  <c r="E252" i="12"/>
  <c r="E240" i="12"/>
  <c r="E228" i="12"/>
  <c r="E216" i="12"/>
  <c r="E204" i="12"/>
  <c r="E192" i="12"/>
  <c r="G192" i="12" s="1"/>
  <c r="E180" i="12"/>
  <c r="E168" i="12"/>
  <c r="E156" i="12"/>
  <c r="E144" i="12"/>
  <c r="E132" i="12"/>
  <c r="E120" i="12"/>
  <c r="E108" i="12"/>
  <c r="E96" i="12"/>
  <c r="D84" i="12"/>
  <c r="E84" i="12"/>
  <c r="D72" i="12"/>
  <c r="E72" i="12"/>
  <c r="G72" i="12" s="1"/>
  <c r="D60" i="12"/>
  <c r="E60" i="12"/>
  <c r="D48" i="12"/>
  <c r="E48" i="12"/>
  <c r="D36" i="12"/>
  <c r="E36" i="12"/>
  <c r="D24" i="12"/>
  <c r="E24" i="12"/>
  <c r="D12" i="12"/>
  <c r="E12" i="12"/>
  <c r="B271" i="12"/>
  <c r="B260" i="12"/>
  <c r="B248" i="12"/>
  <c r="B236" i="12"/>
  <c r="B224" i="12"/>
  <c r="B212" i="12"/>
  <c r="B200" i="12"/>
  <c r="B188" i="12"/>
  <c r="B176" i="12"/>
  <c r="B164" i="12"/>
  <c r="B152" i="12"/>
  <c r="B140" i="12"/>
  <c r="B128" i="12"/>
  <c r="B116" i="12"/>
  <c r="B104" i="12"/>
  <c r="B92" i="12"/>
  <c r="B80" i="12"/>
  <c r="B68" i="12"/>
  <c r="B56" i="12"/>
  <c r="B44" i="12"/>
  <c r="B32" i="12"/>
  <c r="B20" i="12"/>
  <c r="B8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C3" i="12"/>
  <c r="D265" i="12"/>
  <c r="D235" i="12"/>
  <c r="D221" i="12"/>
  <c r="D207" i="12"/>
  <c r="D192" i="12"/>
  <c r="D174" i="12"/>
  <c r="D159" i="12"/>
  <c r="D144" i="12"/>
  <c r="D126" i="12"/>
  <c r="D111" i="12"/>
  <c r="D96" i="12"/>
  <c r="D77" i="12"/>
  <c r="D38" i="12"/>
  <c r="D16" i="12"/>
  <c r="E267" i="12"/>
  <c r="G267" i="12" s="1"/>
  <c r="E111" i="12"/>
  <c r="E39" i="12"/>
  <c r="E155" i="12"/>
  <c r="G155" i="12" s="1"/>
  <c r="E143" i="12"/>
  <c r="E131" i="12"/>
  <c r="E119" i="12"/>
  <c r="G119" i="12" s="1"/>
  <c r="E107" i="12"/>
  <c r="G107" i="12" s="1"/>
  <c r="E95" i="12"/>
  <c r="G95" i="12" s="1"/>
  <c r="E83" i="12"/>
  <c r="E71" i="12"/>
  <c r="E59" i="12"/>
  <c r="E47" i="12"/>
  <c r="E35" i="12"/>
  <c r="E23" i="12"/>
  <c r="E11" i="12"/>
  <c r="B270" i="12"/>
  <c r="B259" i="12"/>
  <c r="B247" i="12"/>
  <c r="B235" i="12"/>
  <c r="B223" i="12"/>
  <c r="B211" i="12"/>
  <c r="B199" i="12"/>
  <c r="B187" i="12"/>
  <c r="B175" i="12"/>
  <c r="B163" i="12"/>
  <c r="B151" i="12"/>
  <c r="B139" i="12"/>
  <c r="B127" i="12"/>
  <c r="B115" i="12"/>
  <c r="B103" i="12"/>
  <c r="B91" i="12"/>
  <c r="B79" i="12"/>
  <c r="B67" i="12"/>
  <c r="B55" i="12"/>
  <c r="B43" i="12"/>
  <c r="B31" i="12"/>
  <c r="B19" i="12"/>
  <c r="B7" i="12"/>
  <c r="C266" i="12"/>
  <c r="C254" i="12"/>
  <c r="C242" i="12"/>
  <c r="C230" i="12"/>
  <c r="C218" i="12"/>
  <c r="C206" i="12"/>
  <c r="C194" i="12"/>
  <c r="C182" i="12"/>
  <c r="C170" i="12"/>
  <c r="C158" i="12"/>
  <c r="C146" i="12"/>
  <c r="C134" i="12"/>
  <c r="C122" i="12"/>
  <c r="C110" i="12"/>
  <c r="C98" i="12"/>
  <c r="C86" i="12"/>
  <c r="C74" i="12"/>
  <c r="C62" i="12"/>
  <c r="C50" i="12"/>
  <c r="C38" i="12"/>
  <c r="C26" i="12"/>
  <c r="C14" i="12"/>
  <c r="D275" i="12"/>
  <c r="D264" i="12"/>
  <c r="D234" i="12"/>
  <c r="D220" i="12"/>
  <c r="D206" i="12"/>
  <c r="D191" i="12"/>
  <c r="D173" i="12"/>
  <c r="D158" i="12"/>
  <c r="D143" i="12"/>
  <c r="D125" i="12"/>
  <c r="D110" i="12"/>
  <c r="D95" i="12"/>
  <c r="D76" i="12"/>
  <c r="D37" i="12"/>
  <c r="D15" i="12"/>
  <c r="E266" i="12"/>
  <c r="G266" i="12" s="1"/>
  <c r="E219" i="12"/>
  <c r="E171" i="12"/>
  <c r="E110" i="12"/>
  <c r="E38" i="12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M2" i="15" s="1"/>
  <c r="J2" i="16" s="1"/>
  <c r="K2" i="10"/>
  <c r="N2" i="15" s="1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M3" i="15" s="1"/>
  <c r="K3" i="10"/>
  <c r="N3" i="15" s="1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M4" i="15" s="1"/>
  <c r="K4" i="10"/>
  <c r="N4" i="15" s="1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M5" i="15" s="1"/>
  <c r="J5" i="16" s="1"/>
  <c r="K5" i="10"/>
  <c r="N5" i="15" s="1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M6" i="15" s="1"/>
  <c r="K6" i="10"/>
  <c r="N6" i="15" s="1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M7" i="15" s="1"/>
  <c r="K7" i="10"/>
  <c r="N7" i="15" s="1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M8" i="15" s="1"/>
  <c r="J8" i="16" s="1"/>
  <c r="K8" i="10"/>
  <c r="N8" i="15" s="1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M9" i="15" s="1"/>
  <c r="K9" i="10"/>
  <c r="N9" i="15" s="1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M10" i="15" s="1"/>
  <c r="K10" i="10"/>
  <c r="N10" i="15" s="1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M11" i="15" s="1"/>
  <c r="J11" i="16" s="1"/>
  <c r="K11" i="10"/>
  <c r="N11" i="15" s="1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M12" i="15" s="1"/>
  <c r="K12" i="10"/>
  <c r="N12" i="15" s="1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M13" i="15" s="1"/>
  <c r="K13" i="10"/>
  <c r="N13" i="15" s="1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M14" i="15" s="1"/>
  <c r="J14" i="16" s="1"/>
  <c r="K14" i="10"/>
  <c r="N14" i="15" s="1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M15" i="15" s="1"/>
  <c r="K15" i="10"/>
  <c r="N15" i="15" s="1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M16" i="15" s="1"/>
  <c r="K16" i="10"/>
  <c r="N16" i="15" s="1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M17" i="15" s="1"/>
  <c r="J17" i="16" s="1"/>
  <c r="K17" i="10"/>
  <c r="N17" i="15" s="1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M18" i="15" s="1"/>
  <c r="K18" i="10"/>
  <c r="N18" i="15" s="1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M19" i="15" s="1"/>
  <c r="K19" i="10"/>
  <c r="N19" i="15" s="1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M20" i="15" s="1"/>
  <c r="J20" i="16" s="1"/>
  <c r="K20" i="10"/>
  <c r="N20" i="15" s="1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M21" i="15" s="1"/>
  <c r="K21" i="10"/>
  <c r="N21" i="15" s="1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M22" i="15" s="1"/>
  <c r="K22" i="10"/>
  <c r="N22" i="15" s="1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M23" i="15" s="1"/>
  <c r="J23" i="16" s="1"/>
  <c r="K23" i="10"/>
  <c r="N23" i="15" s="1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M24" i="15" s="1"/>
  <c r="K24" i="10"/>
  <c r="N24" i="15" s="1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M25" i="15" s="1"/>
  <c r="K25" i="10"/>
  <c r="N25" i="15" s="1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M26" i="15" s="1"/>
  <c r="J26" i="16" s="1"/>
  <c r="K26" i="10"/>
  <c r="N26" i="15" s="1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M27" i="15" s="1"/>
  <c r="K27" i="10"/>
  <c r="N27" i="15" s="1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M28" i="15" s="1"/>
  <c r="K28" i="10"/>
  <c r="N28" i="15" s="1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M29" i="15" s="1"/>
  <c r="J29" i="16" s="1"/>
  <c r="K29" i="10"/>
  <c r="N29" i="15" s="1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M30" i="15" s="1"/>
  <c r="K30" i="10"/>
  <c r="N30" i="15" s="1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M31" i="15" s="1"/>
  <c r="K31" i="10"/>
  <c r="N31" i="15" s="1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M32" i="15" s="1"/>
  <c r="J32" i="16" s="1"/>
  <c r="K32" i="10"/>
  <c r="N32" i="15" s="1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M33" i="15" s="1"/>
  <c r="K33" i="10"/>
  <c r="N33" i="15" s="1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M34" i="15" s="1"/>
  <c r="K34" i="10"/>
  <c r="N34" i="15" s="1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M35" i="15" s="1"/>
  <c r="J35" i="16" s="1"/>
  <c r="K35" i="10"/>
  <c r="N35" i="15" s="1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M36" i="15" s="1"/>
  <c r="K36" i="10"/>
  <c r="N36" i="15" s="1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M37" i="15" s="1"/>
  <c r="K37" i="10"/>
  <c r="N37" i="15" s="1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M38" i="15" s="1"/>
  <c r="J38" i="16" s="1"/>
  <c r="K38" i="10"/>
  <c r="N38" i="15" s="1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M39" i="15" s="1"/>
  <c r="K39" i="10"/>
  <c r="N39" i="15" s="1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M40" i="15" s="1"/>
  <c r="K40" i="10"/>
  <c r="N40" i="15" s="1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M41" i="15" s="1"/>
  <c r="J41" i="16" s="1"/>
  <c r="K41" i="10"/>
  <c r="N41" i="15" s="1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M42" i="15" s="1"/>
  <c r="K42" i="10"/>
  <c r="N42" i="15" s="1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M43" i="15" s="1"/>
  <c r="K43" i="10"/>
  <c r="N43" i="15" s="1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M44" i="15" s="1"/>
  <c r="J44" i="16" s="1"/>
  <c r="K44" i="10"/>
  <c r="N44" i="15" s="1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M45" i="15" s="1"/>
  <c r="K45" i="10"/>
  <c r="N45" i="15" s="1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M46" i="15" s="1"/>
  <c r="K46" i="10"/>
  <c r="N46" i="15" s="1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M47" i="15" s="1"/>
  <c r="J47" i="16" s="1"/>
  <c r="K47" i="10"/>
  <c r="N47" i="15" s="1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M48" i="15" s="1"/>
  <c r="K48" i="10"/>
  <c r="N48" i="15" s="1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M49" i="15" s="1"/>
  <c r="K49" i="10"/>
  <c r="N49" i="15" s="1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M50" i="15" s="1"/>
  <c r="J50" i="16" s="1"/>
  <c r="K50" i="10"/>
  <c r="N50" i="15" s="1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M51" i="15" s="1"/>
  <c r="K51" i="10"/>
  <c r="N51" i="15" s="1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M52" i="15" s="1"/>
  <c r="K52" i="10"/>
  <c r="N52" i="15" s="1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M53" i="15" s="1"/>
  <c r="J53" i="16" s="1"/>
  <c r="K53" i="10"/>
  <c r="N53" i="15" s="1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M54" i="15" s="1"/>
  <c r="K54" i="10"/>
  <c r="N54" i="15" s="1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M55" i="15" s="1"/>
  <c r="K55" i="10"/>
  <c r="N55" i="15" s="1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M56" i="15" s="1"/>
  <c r="J56" i="16" s="1"/>
  <c r="K56" i="10"/>
  <c r="N56" i="15" s="1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M57" i="15" s="1"/>
  <c r="K57" i="10"/>
  <c r="N57" i="15" s="1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M58" i="15" s="1"/>
  <c r="K58" i="10"/>
  <c r="N58" i="15" s="1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M59" i="15" s="1"/>
  <c r="J59" i="16" s="1"/>
  <c r="K59" i="10"/>
  <c r="N59" i="15" s="1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M60" i="15" s="1"/>
  <c r="K60" i="10"/>
  <c r="N60" i="15" s="1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M61" i="15" s="1"/>
  <c r="K61" i="10"/>
  <c r="N61" i="15" s="1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M62" i="15" s="1"/>
  <c r="J62" i="16" s="1"/>
  <c r="K62" i="10"/>
  <c r="N62" i="15" s="1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M63" i="15" s="1"/>
  <c r="K63" i="10"/>
  <c r="N63" i="15" s="1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M64" i="15" s="1"/>
  <c r="K64" i="10"/>
  <c r="N64" i="15" s="1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M65" i="15" s="1"/>
  <c r="J65" i="16" s="1"/>
  <c r="K65" i="10"/>
  <c r="N65" i="15" s="1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M66" i="15" s="1"/>
  <c r="K66" i="10"/>
  <c r="N66" i="15" s="1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M67" i="15" s="1"/>
  <c r="K67" i="10"/>
  <c r="N67" i="15" s="1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M68" i="15" s="1"/>
  <c r="J68" i="16" s="1"/>
  <c r="K68" i="10"/>
  <c r="N68" i="15" s="1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M69" i="15" s="1"/>
  <c r="K69" i="10"/>
  <c r="N69" i="15" s="1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M70" i="15" s="1"/>
  <c r="K70" i="10"/>
  <c r="N70" i="15" s="1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M71" i="15" s="1"/>
  <c r="J71" i="16" s="1"/>
  <c r="K71" i="10"/>
  <c r="N71" i="15" s="1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M72" i="15" s="1"/>
  <c r="K72" i="10"/>
  <c r="N72" i="15" s="1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M73" i="15" s="1"/>
  <c r="K73" i="10"/>
  <c r="N73" i="15" s="1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M74" i="15" s="1"/>
  <c r="J74" i="16" s="1"/>
  <c r="K74" i="10"/>
  <c r="N74" i="15" s="1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M75" i="15" s="1"/>
  <c r="K75" i="10"/>
  <c r="N75" i="15" s="1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M76" i="15" s="1"/>
  <c r="K76" i="10"/>
  <c r="N76" i="15" s="1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M77" i="15" s="1"/>
  <c r="J77" i="16" s="1"/>
  <c r="K77" i="10"/>
  <c r="N77" i="15" s="1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M78" i="15" s="1"/>
  <c r="K78" i="10"/>
  <c r="N78" i="15" s="1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M79" i="15" s="1"/>
  <c r="K79" i="10"/>
  <c r="N79" i="15" s="1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M80" i="15" s="1"/>
  <c r="J80" i="16" s="1"/>
  <c r="K80" i="10"/>
  <c r="N80" i="15" s="1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M81" i="15" s="1"/>
  <c r="K81" i="10"/>
  <c r="N81" i="15" s="1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M82" i="15" s="1"/>
  <c r="K82" i="10"/>
  <c r="N82" i="15" s="1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M83" i="15" s="1"/>
  <c r="J83" i="16" s="1"/>
  <c r="K83" i="10"/>
  <c r="N83" i="15" s="1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M84" i="15" s="1"/>
  <c r="K84" i="10"/>
  <c r="N84" i="15" s="1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M85" i="15" s="1"/>
  <c r="K85" i="10"/>
  <c r="N85" i="15" s="1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M86" i="15" s="1"/>
  <c r="J86" i="16" s="1"/>
  <c r="K86" i="10"/>
  <c r="N86" i="15" s="1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M87" i="15" s="1"/>
  <c r="K87" i="10"/>
  <c r="N87" i="15" s="1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M88" i="15" s="1"/>
  <c r="K88" i="10"/>
  <c r="N88" i="15" s="1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M89" i="15" s="1"/>
  <c r="J89" i="16" s="1"/>
  <c r="K89" i="10"/>
  <c r="N89" i="15" s="1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M90" i="15" s="1"/>
  <c r="K90" i="10"/>
  <c r="N90" i="15" s="1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M91" i="15" s="1"/>
  <c r="K91" i="10"/>
  <c r="N91" i="15" s="1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M92" i="15" s="1"/>
  <c r="J92" i="16" s="1"/>
  <c r="K92" i="10"/>
  <c r="N92" i="15" s="1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M93" i="15" s="1"/>
  <c r="K93" i="10"/>
  <c r="N93" i="15" s="1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M94" i="15" s="1"/>
  <c r="K94" i="10"/>
  <c r="N94" i="15" s="1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M95" i="15" s="1"/>
  <c r="J95" i="16" s="1"/>
  <c r="K95" i="10"/>
  <c r="N95" i="15" s="1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M96" i="15" s="1"/>
  <c r="K96" i="10"/>
  <c r="N96" i="15" s="1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M97" i="15" s="1"/>
  <c r="K97" i="10"/>
  <c r="N97" i="15" s="1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M98" i="15" s="1"/>
  <c r="J98" i="16" s="1"/>
  <c r="K98" i="10"/>
  <c r="N98" i="15" s="1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M99" i="15" s="1"/>
  <c r="K99" i="10"/>
  <c r="N99" i="15" s="1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M100" i="15" s="1"/>
  <c r="K100" i="10"/>
  <c r="N100" i="15" s="1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M101" i="15" s="1"/>
  <c r="J101" i="16" s="1"/>
  <c r="K101" i="10"/>
  <c r="N101" i="15" s="1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M102" i="15" s="1"/>
  <c r="K102" i="10"/>
  <c r="N102" i="15" s="1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M103" i="15" s="1"/>
  <c r="K103" i="10"/>
  <c r="N103" i="15" s="1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M104" i="15" s="1"/>
  <c r="J104" i="16" s="1"/>
  <c r="K104" i="10"/>
  <c r="N104" i="15" s="1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M105" i="15" s="1"/>
  <c r="K105" i="10"/>
  <c r="N105" i="15" s="1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M106" i="15" s="1"/>
  <c r="K106" i="10"/>
  <c r="N106" i="15" s="1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M107" i="15" s="1"/>
  <c r="J107" i="16" s="1"/>
  <c r="K107" i="10"/>
  <c r="N107" i="15" s="1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M108" i="15" s="1"/>
  <c r="K108" i="10"/>
  <c r="N108" i="15" s="1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M109" i="15" s="1"/>
  <c r="K109" i="10"/>
  <c r="N109" i="15" s="1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M110" i="15" s="1"/>
  <c r="J110" i="16" s="1"/>
  <c r="K110" i="10"/>
  <c r="N110" i="15" s="1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M111" i="15" s="1"/>
  <c r="K111" i="10"/>
  <c r="N111" i="15" s="1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M112" i="15" s="1"/>
  <c r="K112" i="10"/>
  <c r="N112" i="15" s="1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M113" i="15" s="1"/>
  <c r="J113" i="16" s="1"/>
  <c r="K113" i="10"/>
  <c r="N113" i="15" s="1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M114" i="15" s="1"/>
  <c r="K114" i="10"/>
  <c r="N114" i="15" s="1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M115" i="15" s="1"/>
  <c r="K115" i="10"/>
  <c r="N115" i="15" s="1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M116" i="15" s="1"/>
  <c r="J116" i="16" s="1"/>
  <c r="K116" i="10"/>
  <c r="N116" i="15" s="1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M117" i="15" s="1"/>
  <c r="K117" i="10"/>
  <c r="N117" i="15" s="1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M118" i="15" s="1"/>
  <c r="K118" i="10"/>
  <c r="N118" i="15" s="1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M119" i="15" s="1"/>
  <c r="J119" i="16" s="1"/>
  <c r="K119" i="10"/>
  <c r="N119" i="15" s="1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M120" i="15" s="1"/>
  <c r="K120" i="10"/>
  <c r="N120" i="15" s="1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M121" i="15" s="1"/>
  <c r="K121" i="10"/>
  <c r="N121" i="15" s="1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M122" i="15" s="1"/>
  <c r="J122" i="16" s="1"/>
  <c r="K122" i="10"/>
  <c r="N122" i="15" s="1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M123" i="15" s="1"/>
  <c r="K123" i="10"/>
  <c r="N123" i="15" s="1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M124" i="15" s="1"/>
  <c r="K124" i="10"/>
  <c r="N124" i="15" s="1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M125" i="15" s="1"/>
  <c r="J125" i="16" s="1"/>
  <c r="K125" i="10"/>
  <c r="N125" i="15" s="1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M126" i="15" s="1"/>
  <c r="K126" i="10"/>
  <c r="N126" i="15" s="1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M127" i="15" s="1"/>
  <c r="K127" i="10"/>
  <c r="N127" i="15" s="1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M128" i="15" s="1"/>
  <c r="J128" i="16" s="1"/>
  <c r="K128" i="10"/>
  <c r="N128" i="15" s="1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M129" i="15" s="1"/>
  <c r="K129" i="10"/>
  <c r="N129" i="15" s="1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M130" i="15" s="1"/>
  <c r="K130" i="10"/>
  <c r="N130" i="15" s="1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M131" i="15" s="1"/>
  <c r="J131" i="16" s="1"/>
  <c r="K131" i="10"/>
  <c r="N131" i="15" s="1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M132" i="15" s="1"/>
  <c r="K132" i="10"/>
  <c r="N132" i="15" s="1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M133" i="15" s="1"/>
  <c r="K133" i="10"/>
  <c r="N133" i="15" s="1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M134" i="15" s="1"/>
  <c r="J134" i="16" s="1"/>
  <c r="K134" i="10"/>
  <c r="N134" i="15" s="1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M135" i="15" s="1"/>
  <c r="K135" i="10"/>
  <c r="N135" i="15" s="1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M136" i="15" s="1"/>
  <c r="K136" i="10"/>
  <c r="N136" i="15" s="1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M137" i="15" s="1"/>
  <c r="J137" i="16" s="1"/>
  <c r="K137" i="10"/>
  <c r="N137" i="15" s="1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M138" i="15" s="1"/>
  <c r="K138" i="10"/>
  <c r="N138" i="15" s="1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M139" i="15" s="1"/>
  <c r="K139" i="10"/>
  <c r="N139" i="15" s="1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M140" i="15" s="1"/>
  <c r="J140" i="16" s="1"/>
  <c r="K140" i="10"/>
  <c r="N140" i="15" s="1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M141" i="15" s="1"/>
  <c r="K141" i="10"/>
  <c r="N141" i="15" s="1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M142" i="15" s="1"/>
  <c r="K142" i="10"/>
  <c r="N142" i="15" s="1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M143" i="15" s="1"/>
  <c r="J143" i="16" s="1"/>
  <c r="K143" i="10"/>
  <c r="N143" i="15" s="1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M144" i="15" s="1"/>
  <c r="K144" i="10"/>
  <c r="N144" i="15" s="1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M145" i="15" s="1"/>
  <c r="K145" i="10"/>
  <c r="N145" i="15" s="1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M146" i="15" s="1"/>
  <c r="J146" i="16" s="1"/>
  <c r="K146" i="10"/>
  <c r="N146" i="15" s="1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M147" i="15" s="1"/>
  <c r="K147" i="10"/>
  <c r="N147" i="15" s="1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M148" i="15" s="1"/>
  <c r="K148" i="10"/>
  <c r="N148" i="15" s="1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M149" i="15" s="1"/>
  <c r="J149" i="16" s="1"/>
  <c r="K149" i="10"/>
  <c r="N149" i="15" s="1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M150" i="15" s="1"/>
  <c r="K150" i="10"/>
  <c r="N150" i="15" s="1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M151" i="15" s="1"/>
  <c r="K151" i="10"/>
  <c r="N151" i="15" s="1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M152" i="15" s="1"/>
  <c r="J152" i="16" s="1"/>
  <c r="K152" i="10"/>
  <c r="N152" i="15" s="1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M153" i="15" s="1"/>
  <c r="K153" i="10"/>
  <c r="N153" i="15" s="1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M154" i="15" s="1"/>
  <c r="K154" i="10"/>
  <c r="N154" i="15" s="1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M155" i="15" s="1"/>
  <c r="J155" i="16" s="1"/>
  <c r="K155" i="10"/>
  <c r="N155" i="15" s="1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M156" i="15" s="1"/>
  <c r="K156" i="10"/>
  <c r="N156" i="15" s="1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M157" i="15" s="1"/>
  <c r="K157" i="10"/>
  <c r="N157" i="15" s="1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M158" i="15" s="1"/>
  <c r="J158" i="16" s="1"/>
  <c r="K158" i="10"/>
  <c r="N158" i="15" s="1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M159" i="15" s="1"/>
  <c r="K159" i="10"/>
  <c r="N159" i="15" s="1"/>
  <c r="C159" i="8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M160" i="15" s="1"/>
  <c r="K160" i="10"/>
  <c r="N160" i="15" s="1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M161" i="15" s="1"/>
  <c r="K161" i="10"/>
  <c r="N161" i="15" s="1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M162" i="15" s="1"/>
  <c r="K162" i="10"/>
  <c r="N162" i="15" s="1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M163" i="15" s="1"/>
  <c r="K163" i="10"/>
  <c r="N163" i="15" s="1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M164" i="15" s="1"/>
  <c r="K164" i="10"/>
  <c r="N164" i="15" s="1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M165" i="15" s="1"/>
  <c r="K165" i="10"/>
  <c r="N165" i="15" s="1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M166" i="15" s="1"/>
  <c r="K166" i="10"/>
  <c r="N166" i="15" s="1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M167" i="15" s="1"/>
  <c r="K167" i="10"/>
  <c r="N167" i="15" s="1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M168" i="15" s="1"/>
  <c r="K168" i="10"/>
  <c r="N168" i="15" s="1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M169" i="15" s="1"/>
  <c r="K169" i="10"/>
  <c r="N169" i="15" s="1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M170" i="15" s="1"/>
  <c r="K170" i="10"/>
  <c r="N170" i="15" s="1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M171" i="15" s="1"/>
  <c r="K171" i="10"/>
  <c r="N171" i="15" s="1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M172" i="15" s="1"/>
  <c r="K172" i="10"/>
  <c r="N172" i="15" s="1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M173" i="15" s="1"/>
  <c r="K173" i="10"/>
  <c r="N173" i="15" s="1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M174" i="15" s="1"/>
  <c r="K174" i="10"/>
  <c r="N174" i="15" s="1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M175" i="15" s="1"/>
  <c r="K175" i="10"/>
  <c r="N175" i="15" s="1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M176" i="15" s="1"/>
  <c r="K176" i="10"/>
  <c r="N176" i="15" s="1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M177" i="15" s="1"/>
  <c r="K177" i="10"/>
  <c r="N177" i="15" s="1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M178" i="15" s="1"/>
  <c r="K178" i="10"/>
  <c r="N178" i="15" s="1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M179" i="15" s="1"/>
  <c r="K179" i="10"/>
  <c r="N179" i="15" s="1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M180" i="15" s="1"/>
  <c r="K180" i="10"/>
  <c r="N180" i="15" s="1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M181" i="15" s="1"/>
  <c r="K181" i="10"/>
  <c r="N181" i="15" s="1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M182" i="15" s="1"/>
  <c r="K182" i="10"/>
  <c r="N182" i="15" s="1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M183" i="15" s="1"/>
  <c r="K183" i="10"/>
  <c r="N183" i="15" s="1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M184" i="15" s="1"/>
  <c r="K184" i="10"/>
  <c r="N184" i="15" s="1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M185" i="15" s="1"/>
  <c r="K185" i="10"/>
  <c r="N185" i="15" s="1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M186" i="15" s="1"/>
  <c r="K186" i="10"/>
  <c r="N186" i="15" s="1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M187" i="15" s="1"/>
  <c r="K187" i="10"/>
  <c r="N187" i="15" s="1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M188" i="15" s="1"/>
  <c r="K188" i="10"/>
  <c r="N188" i="15" s="1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M189" i="15" s="1"/>
  <c r="K189" i="10"/>
  <c r="N189" i="15" s="1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M190" i="15" s="1"/>
  <c r="K190" i="10"/>
  <c r="N190" i="15" s="1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M191" i="15" s="1"/>
  <c r="K191" i="10"/>
  <c r="N191" i="15" s="1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M192" i="15" s="1"/>
  <c r="K192" i="10"/>
  <c r="N192" i="15" s="1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M193" i="15" s="1"/>
  <c r="K193" i="10"/>
  <c r="N193" i="15" s="1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M194" i="15" s="1"/>
  <c r="K194" i="10"/>
  <c r="N194" i="15" s="1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M195" i="15" s="1"/>
  <c r="K195" i="10"/>
  <c r="N195" i="15" s="1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M196" i="15" s="1"/>
  <c r="K196" i="10"/>
  <c r="N196" i="15" s="1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M197" i="15" s="1"/>
  <c r="K197" i="10"/>
  <c r="N197" i="15" s="1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M198" i="15" s="1"/>
  <c r="K198" i="10"/>
  <c r="N198" i="15" s="1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M199" i="15" s="1"/>
  <c r="K199" i="10"/>
  <c r="N199" i="15" s="1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M200" i="15" s="1"/>
  <c r="K200" i="10"/>
  <c r="N200" i="15" s="1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M201" i="15" s="1"/>
  <c r="K201" i="10"/>
  <c r="N201" i="15" s="1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M202" i="15" s="1"/>
  <c r="K202" i="10"/>
  <c r="N202" i="15" s="1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M203" i="15" s="1"/>
  <c r="K203" i="10"/>
  <c r="N203" i="15" s="1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M204" i="15" s="1"/>
  <c r="K204" i="10"/>
  <c r="N204" i="15" s="1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M205" i="15" s="1"/>
  <c r="K205" i="10"/>
  <c r="N205" i="15" s="1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M206" i="15" s="1"/>
  <c r="K206" i="10"/>
  <c r="N206" i="15" s="1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M207" i="15" s="1"/>
  <c r="K207" i="10"/>
  <c r="N207" i="15" s="1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M208" i="15" s="1"/>
  <c r="K208" i="10"/>
  <c r="N208" i="15" s="1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M209" i="15" s="1"/>
  <c r="K209" i="10"/>
  <c r="N209" i="15" s="1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M210" i="15" s="1"/>
  <c r="K210" i="10"/>
  <c r="N210" i="15" s="1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M211" i="15" s="1"/>
  <c r="K211" i="10"/>
  <c r="N211" i="15" s="1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M212" i="15" s="1"/>
  <c r="K212" i="10"/>
  <c r="N212" i="15" s="1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M213" i="15" s="1"/>
  <c r="K213" i="10"/>
  <c r="N213" i="15" s="1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M214" i="15" s="1"/>
  <c r="K214" i="10"/>
  <c r="N214" i="15" s="1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M215" i="15" s="1"/>
  <c r="K215" i="10"/>
  <c r="N215" i="15" s="1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M216" i="15" s="1"/>
  <c r="K216" i="10"/>
  <c r="N216" i="15" s="1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M217" i="15" s="1"/>
  <c r="K217" i="10"/>
  <c r="N217" i="15" s="1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M218" i="15" s="1"/>
  <c r="K218" i="10"/>
  <c r="N218" i="15" s="1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M219" i="15" s="1"/>
  <c r="K219" i="10"/>
  <c r="N219" i="15" s="1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M220" i="15" s="1"/>
  <c r="K220" i="10"/>
  <c r="N220" i="15" s="1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M221" i="15" s="1"/>
  <c r="K221" i="10"/>
  <c r="N221" i="15" s="1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M222" i="15" s="1"/>
  <c r="K222" i="10"/>
  <c r="N222" i="15" s="1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M223" i="15" s="1"/>
  <c r="K223" i="10"/>
  <c r="N223" i="15" s="1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M224" i="15" s="1"/>
  <c r="K224" i="10"/>
  <c r="N224" i="15" s="1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M225" i="15" s="1"/>
  <c r="K225" i="10"/>
  <c r="N225" i="15" s="1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M226" i="15" s="1"/>
  <c r="K226" i="10"/>
  <c r="N226" i="15" s="1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M227" i="15" s="1"/>
  <c r="K227" i="10"/>
  <c r="N227" i="15" s="1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M228" i="15" s="1"/>
  <c r="K228" i="10"/>
  <c r="N228" i="15" s="1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M229" i="15" s="1"/>
  <c r="K229" i="10"/>
  <c r="N229" i="15" s="1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M230" i="15" s="1"/>
  <c r="K230" i="10"/>
  <c r="N230" i="15" s="1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M231" i="15" s="1"/>
  <c r="K231" i="10"/>
  <c r="N231" i="15" s="1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M232" i="15" s="1"/>
  <c r="K232" i="10"/>
  <c r="N232" i="15" s="1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M233" i="15" s="1"/>
  <c r="K233" i="10"/>
  <c r="N233" i="15" s="1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M234" i="15" s="1"/>
  <c r="K234" i="10"/>
  <c r="N234" i="15" s="1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M235" i="15" s="1"/>
  <c r="K235" i="10"/>
  <c r="N235" i="15" s="1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M236" i="15" s="1"/>
  <c r="K236" i="10"/>
  <c r="N236" i="15" s="1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M237" i="15" s="1"/>
  <c r="K237" i="10"/>
  <c r="N237" i="15" s="1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M238" i="15" s="1"/>
  <c r="K238" i="10"/>
  <c r="N238" i="15" s="1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M239" i="15" s="1"/>
  <c r="K239" i="10"/>
  <c r="N239" i="15" s="1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M240" i="15" s="1"/>
  <c r="K240" i="10"/>
  <c r="N240" i="15" s="1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M241" i="15" s="1"/>
  <c r="K241" i="10"/>
  <c r="N241" i="15" s="1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M242" i="15" s="1"/>
  <c r="K242" i="10"/>
  <c r="N242" i="15" s="1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M243" i="15" s="1"/>
  <c r="K243" i="10"/>
  <c r="N243" i="15" s="1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M244" i="15" s="1"/>
  <c r="K244" i="10"/>
  <c r="N244" i="15" s="1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M245" i="15" s="1"/>
  <c r="K245" i="10"/>
  <c r="N245" i="15" s="1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M246" i="15" s="1"/>
  <c r="K246" i="10"/>
  <c r="N246" i="15" s="1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M247" i="15" s="1"/>
  <c r="K247" i="10"/>
  <c r="N247" i="15" s="1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M248" i="15" s="1"/>
  <c r="K248" i="10"/>
  <c r="N248" i="15" s="1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M249" i="15" s="1"/>
  <c r="K249" i="10"/>
  <c r="N249" i="15" s="1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M250" i="15" s="1"/>
  <c r="K250" i="10"/>
  <c r="N250" i="15" s="1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M251" i="15" s="1"/>
  <c r="K251" i="10"/>
  <c r="N251" i="15" s="1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M252" i="15" s="1"/>
  <c r="K252" i="10"/>
  <c r="N252" i="15" s="1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M253" i="15" s="1"/>
  <c r="K253" i="10"/>
  <c r="N253" i="15" s="1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M254" i="15" s="1"/>
  <c r="K254" i="10"/>
  <c r="N254" i="15" s="1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M255" i="15" s="1"/>
  <c r="K255" i="10"/>
  <c r="N255" i="15" s="1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M256" i="15" s="1"/>
  <c r="K256" i="10"/>
  <c r="N256" i="15" s="1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M257" i="15" s="1"/>
  <c r="K257" i="10"/>
  <c r="N257" i="15" s="1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M258" i="15" s="1"/>
  <c r="K258" i="10"/>
  <c r="N258" i="15" s="1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M259" i="15" s="1"/>
  <c r="K259" i="10"/>
  <c r="N259" i="15" s="1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M260" i="15" s="1"/>
  <c r="K260" i="10"/>
  <c r="N260" i="15" s="1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M261" i="15" s="1"/>
  <c r="K261" i="10"/>
  <c r="N261" i="15" s="1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M262" i="15" s="1"/>
  <c r="K262" i="10"/>
  <c r="N262" i="15" s="1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M263" i="15" s="1"/>
  <c r="K263" i="10"/>
  <c r="N263" i="15" s="1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M264" i="15" s="1"/>
  <c r="K264" i="10"/>
  <c r="N264" i="15" s="1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M265" i="15" s="1"/>
  <c r="K265" i="10"/>
  <c r="N265" i="15" s="1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J159" i="16" l="1"/>
  <c r="J156" i="16"/>
  <c r="J157" i="16"/>
  <c r="A136" i="15"/>
  <c r="A136" i="16" s="1"/>
  <c r="L136" i="10"/>
  <c r="L130" i="10"/>
  <c r="A130" i="15"/>
  <c r="A130" i="16" s="1"/>
  <c r="A112" i="15"/>
  <c r="A112" i="16" s="1"/>
  <c r="L112" i="10"/>
  <c r="L106" i="10"/>
  <c r="A106" i="15"/>
  <c r="A106" i="16" s="1"/>
  <c r="A97" i="15"/>
  <c r="A97" i="16" s="1"/>
  <c r="L97" i="10"/>
  <c r="J88" i="16"/>
  <c r="A85" i="15"/>
  <c r="A85" i="16" s="1"/>
  <c r="L85" i="10"/>
  <c r="J76" i="16"/>
  <c r="A73" i="15"/>
  <c r="A73" i="16" s="1"/>
  <c r="L73" i="10"/>
  <c r="A67" i="15"/>
  <c r="A67" i="16" s="1"/>
  <c r="L67" i="10"/>
  <c r="J58" i="16"/>
  <c r="A52" i="15"/>
  <c r="A52" i="16" s="1"/>
  <c r="L52" i="10"/>
  <c r="A49" i="15"/>
  <c r="A49" i="16" s="1"/>
  <c r="L49" i="10"/>
  <c r="A43" i="15"/>
  <c r="A43" i="16" s="1"/>
  <c r="L43" i="10"/>
  <c r="A40" i="15"/>
  <c r="A40" i="16" s="1"/>
  <c r="L40" i="10"/>
  <c r="A37" i="15"/>
  <c r="A37" i="16" s="1"/>
  <c r="L37" i="10"/>
  <c r="J34" i="16"/>
  <c r="A34" i="15"/>
  <c r="A34" i="16" s="1"/>
  <c r="L34" i="10"/>
  <c r="J31" i="16"/>
  <c r="A31" i="15"/>
  <c r="A31" i="16" s="1"/>
  <c r="L31" i="10"/>
  <c r="J28" i="16"/>
  <c r="A28" i="15"/>
  <c r="A28" i="16" s="1"/>
  <c r="L28" i="10"/>
  <c r="J25" i="16"/>
  <c r="J22" i="16"/>
  <c r="A22" i="15"/>
  <c r="A22" i="16" s="1"/>
  <c r="L22" i="10"/>
  <c r="J19" i="16"/>
  <c r="A19" i="15"/>
  <c r="A19" i="16" s="1"/>
  <c r="L19" i="10"/>
  <c r="J16" i="16"/>
  <c r="J13" i="16"/>
  <c r="A13" i="15"/>
  <c r="A13" i="16" s="1"/>
  <c r="L13" i="10"/>
  <c r="J10" i="16"/>
  <c r="A10" i="15"/>
  <c r="A10" i="16" s="1"/>
  <c r="L10" i="10"/>
  <c r="J7" i="16"/>
  <c r="A7" i="15"/>
  <c r="A7" i="16" s="1"/>
  <c r="L7" i="10"/>
  <c r="J4" i="16"/>
  <c r="A4" i="15"/>
  <c r="A4" i="16" s="1"/>
  <c r="L4" i="10"/>
  <c r="J142" i="16"/>
  <c r="A133" i="15"/>
  <c r="A133" i="16" s="1"/>
  <c r="L133" i="10"/>
  <c r="A121" i="15"/>
  <c r="A121" i="16" s="1"/>
  <c r="L121" i="10"/>
  <c r="J112" i="16"/>
  <c r="J100" i="16"/>
  <c r="J91" i="16"/>
  <c r="J82" i="16"/>
  <c r="A79" i="15"/>
  <c r="A79" i="16" s="1"/>
  <c r="L79" i="10"/>
  <c r="J70" i="16"/>
  <c r="A64" i="15"/>
  <c r="A64" i="16" s="1"/>
  <c r="L64" i="10"/>
  <c r="J49" i="16"/>
  <c r="A25" i="15"/>
  <c r="A25" i="16" s="1"/>
  <c r="L25" i="10"/>
  <c r="L31" i="14"/>
  <c r="L32" i="14"/>
  <c r="L33" i="14"/>
  <c r="L34" i="14"/>
  <c r="L35" i="14"/>
  <c r="L36" i="14"/>
  <c r="L37" i="14"/>
  <c r="L13" i="14"/>
  <c r="L25" i="14"/>
  <c r="L30" i="14"/>
  <c r="L14" i="14"/>
  <c r="L26" i="14"/>
  <c r="L38" i="14"/>
  <c r="L3" i="14"/>
  <c r="L15" i="14"/>
  <c r="L27" i="14"/>
  <c r="L18" i="14"/>
  <c r="L4" i="14"/>
  <c r="L16" i="14"/>
  <c r="L28" i="14"/>
  <c r="L6" i="14"/>
  <c r="L5" i="14"/>
  <c r="L17" i="14"/>
  <c r="L29" i="14"/>
  <c r="L7" i="14"/>
  <c r="L19" i="14"/>
  <c r="L2" i="14"/>
  <c r="L8" i="14"/>
  <c r="L20" i="14"/>
  <c r="L9" i="14"/>
  <c r="L21" i="14"/>
  <c r="L10" i="14"/>
  <c r="L11" i="14"/>
  <c r="L12" i="14"/>
  <c r="L22" i="14"/>
  <c r="L23" i="14"/>
  <c r="L24" i="14"/>
  <c r="A265" i="15"/>
  <c r="A265" i="16" s="1"/>
  <c r="L265" i="10"/>
  <c r="L262" i="10"/>
  <c r="A262" i="15"/>
  <c r="A262" i="16" s="1"/>
  <c r="J256" i="16"/>
  <c r="J250" i="16"/>
  <c r="J244" i="16"/>
  <c r="A241" i="15"/>
  <c r="A241" i="16" s="1"/>
  <c r="L241" i="10"/>
  <c r="L238" i="10"/>
  <c r="A238" i="15"/>
  <c r="A238" i="16" s="1"/>
  <c r="A235" i="15"/>
  <c r="A235" i="16" s="1"/>
  <c r="L235" i="10"/>
  <c r="J229" i="16"/>
  <c r="J226" i="16"/>
  <c r="J220" i="16"/>
  <c r="J217" i="16"/>
  <c r="L214" i="10"/>
  <c r="A214" i="15"/>
  <c r="A214" i="16" s="1"/>
  <c r="A211" i="15"/>
  <c r="A211" i="16" s="1"/>
  <c r="L211" i="10"/>
  <c r="L208" i="10"/>
  <c r="A208" i="15"/>
  <c r="A208" i="16" s="1"/>
  <c r="A205" i="15"/>
  <c r="A205" i="16" s="1"/>
  <c r="L205" i="10"/>
  <c r="J202" i="16"/>
  <c r="L202" i="10"/>
  <c r="A202" i="15"/>
  <c r="A202" i="16" s="1"/>
  <c r="J199" i="16"/>
  <c r="A199" i="15"/>
  <c r="A199" i="16" s="1"/>
  <c r="L199" i="10"/>
  <c r="J196" i="16"/>
  <c r="L196" i="10"/>
  <c r="A196" i="15"/>
  <c r="A196" i="16" s="1"/>
  <c r="J193" i="16"/>
  <c r="J190" i="16"/>
  <c r="L190" i="10"/>
  <c r="A190" i="15"/>
  <c r="A190" i="16" s="1"/>
  <c r="J187" i="16"/>
  <c r="A187" i="15"/>
  <c r="A187" i="16" s="1"/>
  <c r="L187" i="10"/>
  <c r="J184" i="16"/>
  <c r="L184" i="10"/>
  <c r="A184" i="15"/>
  <c r="A184" i="16" s="1"/>
  <c r="J181" i="16"/>
  <c r="A181" i="15"/>
  <c r="A181" i="16" s="1"/>
  <c r="L181" i="10"/>
  <c r="J178" i="16"/>
  <c r="L178" i="10"/>
  <c r="A178" i="15"/>
  <c r="A178" i="16" s="1"/>
  <c r="J175" i="16"/>
  <c r="A175" i="15"/>
  <c r="A175" i="16" s="1"/>
  <c r="L175" i="10"/>
  <c r="J172" i="16"/>
  <c r="L172" i="10"/>
  <c r="A172" i="15"/>
  <c r="A172" i="16" s="1"/>
  <c r="J169" i="16"/>
  <c r="A169" i="15"/>
  <c r="A169" i="16" s="1"/>
  <c r="L169" i="10"/>
  <c r="J166" i="16"/>
  <c r="L166" i="10"/>
  <c r="A166" i="15"/>
  <c r="A166" i="16" s="1"/>
  <c r="J163" i="16"/>
  <c r="A163" i="15"/>
  <c r="A163" i="16" s="1"/>
  <c r="L163" i="10"/>
  <c r="L160" i="10"/>
  <c r="A160" i="15"/>
  <c r="A160" i="16" s="1"/>
  <c r="A151" i="15"/>
  <c r="A151" i="16" s="1"/>
  <c r="L151" i="10"/>
  <c r="A142" i="15"/>
  <c r="A142" i="16" s="1"/>
  <c r="L142" i="10"/>
  <c r="J130" i="16"/>
  <c r="J121" i="16"/>
  <c r="J115" i="16"/>
  <c r="A103" i="15"/>
  <c r="A103" i="16" s="1"/>
  <c r="L103" i="10"/>
  <c r="J97" i="16"/>
  <c r="A94" i="15"/>
  <c r="A94" i="16" s="1"/>
  <c r="L94" i="10"/>
  <c r="J85" i="16"/>
  <c r="A82" i="15"/>
  <c r="A82" i="16" s="1"/>
  <c r="L82" i="10"/>
  <c r="J73" i="16"/>
  <c r="A70" i="15"/>
  <c r="A70" i="16" s="1"/>
  <c r="L70" i="10"/>
  <c r="J64" i="16"/>
  <c r="A61" i="15"/>
  <c r="A61" i="16" s="1"/>
  <c r="L61" i="10"/>
  <c r="J55" i="16"/>
  <c r="A46" i="15"/>
  <c r="A46" i="16" s="1"/>
  <c r="L46" i="10"/>
  <c r="J43" i="16"/>
  <c r="J37" i="16"/>
  <c r="A16" i="15"/>
  <c r="A16" i="16" s="1"/>
  <c r="L16" i="10"/>
  <c r="J265" i="16"/>
  <c r="J262" i="16"/>
  <c r="J259" i="16"/>
  <c r="A259" i="15"/>
  <c r="A259" i="16" s="1"/>
  <c r="L259" i="10"/>
  <c r="L256" i="10"/>
  <c r="A256" i="15"/>
  <c r="A256" i="16" s="1"/>
  <c r="J253" i="16"/>
  <c r="A253" i="15"/>
  <c r="A253" i="16" s="1"/>
  <c r="L253" i="10"/>
  <c r="L250" i="10"/>
  <c r="A250" i="15"/>
  <c r="A250" i="16" s="1"/>
  <c r="J247" i="16"/>
  <c r="A247" i="15"/>
  <c r="A247" i="16" s="1"/>
  <c r="L247" i="10"/>
  <c r="L244" i="10"/>
  <c r="A244" i="15"/>
  <c r="A244" i="16" s="1"/>
  <c r="J241" i="16"/>
  <c r="J238" i="16"/>
  <c r="J235" i="16"/>
  <c r="J232" i="16"/>
  <c r="L232" i="10"/>
  <c r="A232" i="15"/>
  <c r="A232" i="16" s="1"/>
  <c r="A229" i="15"/>
  <c r="A229" i="16" s="1"/>
  <c r="L229" i="10"/>
  <c r="L226" i="10"/>
  <c r="A226" i="15"/>
  <c r="A226" i="16" s="1"/>
  <c r="J223" i="16"/>
  <c r="A223" i="15"/>
  <c r="A223" i="16" s="1"/>
  <c r="L223" i="10"/>
  <c r="L220" i="10"/>
  <c r="A220" i="15"/>
  <c r="A220" i="16" s="1"/>
  <c r="A217" i="15"/>
  <c r="A217" i="16" s="1"/>
  <c r="L217" i="10"/>
  <c r="J214" i="16"/>
  <c r="J211" i="16"/>
  <c r="J208" i="16"/>
  <c r="J205" i="16"/>
  <c r="A193" i="15"/>
  <c r="A193" i="16" s="1"/>
  <c r="L193" i="10"/>
  <c r="J151" i="16"/>
  <c r="A148" i="15"/>
  <c r="A148" i="16" s="1"/>
  <c r="L148" i="10"/>
  <c r="A139" i="15"/>
  <c r="A139" i="16" s="1"/>
  <c r="L139" i="10"/>
  <c r="J118" i="16"/>
  <c r="J109" i="16"/>
  <c r="J103" i="16"/>
  <c r="A100" i="15"/>
  <c r="A100" i="16" s="1"/>
  <c r="L100" i="10"/>
  <c r="J94" i="16"/>
  <c r="A91" i="15"/>
  <c r="A91" i="16" s="1"/>
  <c r="L91" i="10"/>
  <c r="A88" i="15"/>
  <c r="A88" i="16" s="1"/>
  <c r="L88" i="10"/>
  <c r="J79" i="16"/>
  <c r="A76" i="15"/>
  <c r="A76" i="16" s="1"/>
  <c r="L76" i="10"/>
  <c r="J67" i="16"/>
  <c r="J61" i="16"/>
  <c r="J52" i="16"/>
  <c r="J46" i="16"/>
  <c r="J40" i="16"/>
  <c r="A154" i="15"/>
  <c r="A154" i="16" s="1"/>
  <c r="L154" i="10"/>
  <c r="A145" i="15"/>
  <c r="A145" i="16" s="1"/>
  <c r="L145" i="10"/>
  <c r="J136" i="16"/>
  <c r="A124" i="15"/>
  <c r="A124" i="16" s="1"/>
  <c r="L124" i="10"/>
  <c r="A118" i="15"/>
  <c r="A118" i="16" s="1"/>
  <c r="L118" i="10"/>
  <c r="J106" i="16"/>
  <c r="L159" i="10"/>
  <c r="A159" i="15"/>
  <c r="A159" i="16" s="1"/>
  <c r="A156" i="15"/>
  <c r="A156" i="16" s="1"/>
  <c r="L156" i="10"/>
  <c r="J153" i="16"/>
  <c r="L153" i="10"/>
  <c r="A153" i="15"/>
  <c r="A153" i="16" s="1"/>
  <c r="J150" i="16"/>
  <c r="L150" i="10"/>
  <c r="A150" i="15"/>
  <c r="A150" i="16" s="1"/>
  <c r="J147" i="16"/>
  <c r="A147" i="15"/>
  <c r="A147" i="16" s="1"/>
  <c r="L147" i="10"/>
  <c r="J144" i="16"/>
  <c r="A144" i="15"/>
  <c r="A144" i="16" s="1"/>
  <c r="L144" i="10"/>
  <c r="J141" i="16"/>
  <c r="A141" i="15"/>
  <c r="A141" i="16" s="1"/>
  <c r="L141" i="10"/>
  <c r="J138" i="16"/>
  <c r="L138" i="10"/>
  <c r="A138" i="15"/>
  <c r="A138" i="16" s="1"/>
  <c r="J135" i="16"/>
  <c r="A135" i="15"/>
  <c r="A135" i="16" s="1"/>
  <c r="L135" i="10"/>
  <c r="J132" i="16"/>
  <c r="A132" i="15"/>
  <c r="A132" i="16" s="1"/>
  <c r="L132" i="10"/>
  <c r="J129" i="16"/>
  <c r="A129" i="15"/>
  <c r="A129" i="16" s="1"/>
  <c r="L129" i="10"/>
  <c r="J126" i="16"/>
  <c r="A126" i="15"/>
  <c r="A126" i="16" s="1"/>
  <c r="L126" i="10"/>
  <c r="J123" i="16"/>
  <c r="A123" i="15"/>
  <c r="A123" i="16" s="1"/>
  <c r="L123" i="10"/>
  <c r="J120" i="16"/>
  <c r="A120" i="15"/>
  <c r="A120" i="16" s="1"/>
  <c r="L120" i="10"/>
  <c r="J117" i="16"/>
  <c r="A117" i="15"/>
  <c r="A117" i="16" s="1"/>
  <c r="L117" i="10"/>
  <c r="J114" i="16"/>
  <c r="L114" i="10"/>
  <c r="A114" i="15"/>
  <c r="A114" i="16" s="1"/>
  <c r="J111" i="16"/>
  <c r="A111" i="15"/>
  <c r="A111" i="16" s="1"/>
  <c r="L111" i="10"/>
  <c r="J108" i="16"/>
  <c r="A108" i="15"/>
  <c r="A108" i="16" s="1"/>
  <c r="L108" i="10"/>
  <c r="J105" i="16"/>
  <c r="A105" i="15"/>
  <c r="A105" i="16" s="1"/>
  <c r="L105" i="10"/>
  <c r="J102" i="16"/>
  <c r="A102" i="15"/>
  <c r="A102" i="16" s="1"/>
  <c r="L102" i="10"/>
  <c r="J99" i="16"/>
  <c r="A99" i="15"/>
  <c r="A99" i="16" s="1"/>
  <c r="L99" i="10"/>
  <c r="J96" i="16"/>
  <c r="A96" i="15"/>
  <c r="A96" i="16" s="1"/>
  <c r="L96" i="10"/>
  <c r="J93" i="16"/>
  <c r="A93" i="15"/>
  <c r="A93" i="16" s="1"/>
  <c r="L93" i="10"/>
  <c r="J90" i="16"/>
  <c r="A90" i="15"/>
  <c r="A90" i="16" s="1"/>
  <c r="L90" i="10"/>
  <c r="J87" i="16"/>
  <c r="A87" i="15"/>
  <c r="A87" i="16" s="1"/>
  <c r="L87" i="10"/>
  <c r="J84" i="16"/>
  <c r="A84" i="15"/>
  <c r="A84" i="16" s="1"/>
  <c r="L84" i="10"/>
  <c r="J81" i="16"/>
  <c r="A81" i="15"/>
  <c r="A81" i="16" s="1"/>
  <c r="L81" i="10"/>
  <c r="J78" i="16"/>
  <c r="A78" i="15"/>
  <c r="A78" i="16" s="1"/>
  <c r="L78" i="10"/>
  <c r="J75" i="16"/>
  <c r="A75" i="15"/>
  <c r="A75" i="16" s="1"/>
  <c r="L75" i="10"/>
  <c r="J72" i="16"/>
  <c r="A72" i="15"/>
  <c r="A72" i="16" s="1"/>
  <c r="L72" i="10"/>
  <c r="J69" i="16"/>
  <c r="A69" i="15"/>
  <c r="A69" i="16" s="1"/>
  <c r="L69" i="10"/>
  <c r="J66" i="16"/>
  <c r="A66" i="15"/>
  <c r="A66" i="16" s="1"/>
  <c r="L66" i="10"/>
  <c r="J63" i="16"/>
  <c r="A63" i="15"/>
  <c r="A63" i="16" s="1"/>
  <c r="L63" i="10"/>
  <c r="J60" i="16"/>
  <c r="A60" i="15"/>
  <c r="A60" i="16" s="1"/>
  <c r="L60" i="10"/>
  <c r="J57" i="16"/>
  <c r="A57" i="15"/>
  <c r="A57" i="16" s="1"/>
  <c r="L57" i="10"/>
  <c r="J54" i="16"/>
  <c r="A54" i="15"/>
  <c r="A54" i="16" s="1"/>
  <c r="L54" i="10"/>
  <c r="J51" i="16"/>
  <c r="A51" i="15"/>
  <c r="A51" i="16" s="1"/>
  <c r="L51" i="10"/>
  <c r="J48" i="16"/>
  <c r="A48" i="15"/>
  <c r="A48" i="16" s="1"/>
  <c r="L48" i="10"/>
  <c r="J45" i="16"/>
  <c r="A45" i="15"/>
  <c r="A45" i="16" s="1"/>
  <c r="L45" i="10"/>
  <c r="J42" i="16"/>
  <c r="A42" i="15"/>
  <c r="A42" i="16" s="1"/>
  <c r="L42" i="10"/>
  <c r="J39" i="16"/>
  <c r="A39" i="15"/>
  <c r="A39" i="16" s="1"/>
  <c r="L39" i="10"/>
  <c r="J36" i="16"/>
  <c r="A36" i="15"/>
  <c r="A36" i="16" s="1"/>
  <c r="L36" i="10"/>
  <c r="J33" i="16"/>
  <c r="A33" i="15"/>
  <c r="A33" i="16" s="1"/>
  <c r="L33" i="10"/>
  <c r="J30" i="16"/>
  <c r="A30" i="15"/>
  <c r="A30" i="16" s="1"/>
  <c r="L30" i="10"/>
  <c r="J27" i="16"/>
  <c r="A27" i="15"/>
  <c r="A27" i="16" s="1"/>
  <c r="L27" i="10"/>
  <c r="J24" i="16"/>
  <c r="A24" i="15"/>
  <c r="A24" i="16" s="1"/>
  <c r="L24" i="10"/>
  <c r="J21" i="16"/>
  <c r="A21" i="15"/>
  <c r="A21" i="16" s="1"/>
  <c r="L21" i="10"/>
  <c r="J18" i="16"/>
  <c r="A18" i="15"/>
  <c r="A18" i="16" s="1"/>
  <c r="L18" i="10"/>
  <c r="J15" i="16"/>
  <c r="A15" i="15"/>
  <c r="A15" i="16" s="1"/>
  <c r="L15" i="10"/>
  <c r="J12" i="16"/>
  <c r="A12" i="15"/>
  <c r="A12" i="16" s="1"/>
  <c r="L12" i="10"/>
  <c r="J9" i="16"/>
  <c r="A9" i="15"/>
  <c r="A9" i="16" s="1"/>
  <c r="L9" i="10"/>
  <c r="J6" i="16"/>
  <c r="A6" i="15"/>
  <c r="A6" i="16" s="1"/>
  <c r="L6" i="10"/>
  <c r="J3" i="16"/>
  <c r="A3" i="15"/>
  <c r="A3" i="16" s="1"/>
  <c r="L3" i="10"/>
  <c r="J160" i="16"/>
  <c r="J148" i="16"/>
  <c r="J139" i="16"/>
  <c r="J127" i="16"/>
  <c r="A115" i="15"/>
  <c r="A115" i="16" s="1"/>
  <c r="L115" i="10"/>
  <c r="A109" i="15"/>
  <c r="A109" i="16" s="1"/>
  <c r="L109" i="10"/>
  <c r="A55" i="15"/>
  <c r="A55" i="16" s="1"/>
  <c r="L55" i="10"/>
  <c r="J264" i="16"/>
  <c r="J258" i="16"/>
  <c r="L255" i="10"/>
  <c r="A255" i="15"/>
  <c r="A255" i="16" s="1"/>
  <c r="J249" i="16"/>
  <c r="J246" i="16"/>
  <c r="L243" i="10"/>
  <c r="A243" i="15"/>
  <c r="A243" i="16" s="1"/>
  <c r="A240" i="15"/>
  <c r="A240" i="16" s="1"/>
  <c r="L240" i="10"/>
  <c r="J237" i="16"/>
  <c r="L237" i="10"/>
  <c r="A237" i="15"/>
  <c r="A237" i="16" s="1"/>
  <c r="L234" i="10"/>
  <c r="A234" i="15"/>
  <c r="A234" i="16" s="1"/>
  <c r="J231" i="16"/>
  <c r="L231" i="10"/>
  <c r="A231" i="15"/>
  <c r="A231" i="16" s="1"/>
  <c r="J228" i="16"/>
  <c r="A228" i="15"/>
  <c r="A228" i="16" s="1"/>
  <c r="L228" i="10"/>
  <c r="J225" i="16"/>
  <c r="L225" i="10"/>
  <c r="A225" i="15"/>
  <c r="A225" i="16" s="1"/>
  <c r="J222" i="16"/>
  <c r="J219" i="16"/>
  <c r="L219" i="10"/>
  <c r="A219" i="15"/>
  <c r="A219" i="16" s="1"/>
  <c r="J216" i="16"/>
  <c r="A216" i="15"/>
  <c r="A216" i="16" s="1"/>
  <c r="L216" i="10"/>
  <c r="J213" i="16"/>
  <c r="L213" i="10"/>
  <c r="A213" i="15"/>
  <c r="A213" i="16" s="1"/>
  <c r="J210" i="16"/>
  <c r="J207" i="16"/>
  <c r="J204" i="16"/>
  <c r="J201" i="16"/>
  <c r="J198" i="16"/>
  <c r="L198" i="10"/>
  <c r="A198" i="15"/>
  <c r="A198" i="16" s="1"/>
  <c r="J195" i="16"/>
  <c r="L195" i="10"/>
  <c r="A195" i="15"/>
  <c r="A195" i="16" s="1"/>
  <c r="J192" i="16"/>
  <c r="A192" i="15"/>
  <c r="A192" i="16" s="1"/>
  <c r="L192" i="10"/>
  <c r="J189" i="16"/>
  <c r="L189" i="10"/>
  <c r="A189" i="15"/>
  <c r="A189" i="16" s="1"/>
  <c r="L186" i="10"/>
  <c r="A186" i="15"/>
  <c r="A186" i="16" s="1"/>
  <c r="J183" i="16"/>
  <c r="L183" i="10"/>
  <c r="A183" i="15"/>
  <c r="A183" i="16" s="1"/>
  <c r="J180" i="16"/>
  <c r="A180" i="15"/>
  <c r="A180" i="16" s="1"/>
  <c r="L180" i="10"/>
  <c r="J177" i="16"/>
  <c r="L177" i="10"/>
  <c r="A177" i="15"/>
  <c r="A177" i="16" s="1"/>
  <c r="J174" i="16"/>
  <c r="L174" i="10"/>
  <c r="A174" i="15"/>
  <c r="A174" i="16" s="1"/>
  <c r="J171" i="16"/>
  <c r="L171" i="10"/>
  <c r="A171" i="15"/>
  <c r="A171" i="16" s="1"/>
  <c r="J168" i="16"/>
  <c r="A168" i="15"/>
  <c r="A168" i="16" s="1"/>
  <c r="L168" i="10"/>
  <c r="J165" i="16"/>
  <c r="L165" i="10"/>
  <c r="A165" i="15"/>
  <c r="A165" i="16" s="1"/>
  <c r="J162" i="16"/>
  <c r="L162" i="10"/>
  <c r="A162" i="15"/>
  <c r="A162" i="16" s="1"/>
  <c r="A157" i="15"/>
  <c r="A157" i="16" s="1"/>
  <c r="L157" i="10"/>
  <c r="J145" i="16"/>
  <c r="J124" i="16"/>
  <c r="A58" i="15"/>
  <c r="A58" i="16" s="1"/>
  <c r="L58" i="10"/>
  <c r="L210" i="10"/>
  <c r="A210" i="15"/>
  <c r="A210" i="16" s="1"/>
  <c r="L207" i="10"/>
  <c r="A207" i="15"/>
  <c r="A207" i="16" s="1"/>
  <c r="A204" i="15"/>
  <c r="A204" i="16" s="1"/>
  <c r="L204" i="10"/>
  <c r="L201" i="10"/>
  <c r="A201" i="15"/>
  <c r="A201" i="16" s="1"/>
  <c r="J186" i="16"/>
  <c r="J154" i="16"/>
  <c r="J133" i="16"/>
  <c r="A127" i="15"/>
  <c r="A127" i="16" s="1"/>
  <c r="L127" i="10"/>
  <c r="A264" i="15"/>
  <c r="A264" i="16" s="1"/>
  <c r="L264" i="10"/>
  <c r="J261" i="16"/>
  <c r="L261" i="10"/>
  <c r="A261" i="15"/>
  <c r="A261" i="16" s="1"/>
  <c r="L258" i="10"/>
  <c r="A258" i="15"/>
  <c r="A258" i="16" s="1"/>
  <c r="J255" i="16"/>
  <c r="J252" i="16"/>
  <c r="A252" i="15"/>
  <c r="A252" i="16" s="1"/>
  <c r="L252" i="10"/>
  <c r="L249" i="10"/>
  <c r="A249" i="15"/>
  <c r="A249" i="16" s="1"/>
  <c r="L246" i="10"/>
  <c r="A246" i="15"/>
  <c r="A246" i="16" s="1"/>
  <c r="J243" i="16"/>
  <c r="J240" i="16"/>
  <c r="J234" i="16"/>
  <c r="L222" i="10"/>
  <c r="A222" i="15"/>
  <c r="A222" i="16" s="1"/>
  <c r="A155" i="15"/>
  <c r="A155" i="16" s="1"/>
  <c r="L155" i="10"/>
  <c r="L152" i="10"/>
  <c r="A152" i="15"/>
  <c r="A152" i="16" s="1"/>
  <c r="A149" i="15"/>
  <c r="A149" i="16" s="1"/>
  <c r="L149" i="10"/>
  <c r="A143" i="15"/>
  <c r="A143" i="16" s="1"/>
  <c r="L143" i="10"/>
  <c r="A140" i="15"/>
  <c r="A140" i="16" s="1"/>
  <c r="L140" i="10"/>
  <c r="A137" i="15"/>
  <c r="A137" i="16" s="1"/>
  <c r="L137" i="10"/>
  <c r="L134" i="10"/>
  <c r="A134" i="15"/>
  <c r="A134" i="16" s="1"/>
  <c r="A131" i="15"/>
  <c r="A131" i="16" s="1"/>
  <c r="L131" i="10"/>
  <c r="A128" i="15"/>
  <c r="A128" i="16" s="1"/>
  <c r="L128" i="10"/>
  <c r="A125" i="15"/>
  <c r="A125" i="16" s="1"/>
  <c r="L125" i="10"/>
  <c r="L122" i="10"/>
  <c r="A122" i="15"/>
  <c r="A122" i="16" s="1"/>
  <c r="A119" i="15"/>
  <c r="A119" i="16" s="1"/>
  <c r="L119" i="10"/>
  <c r="A116" i="15"/>
  <c r="A116" i="16" s="1"/>
  <c r="L116" i="10"/>
  <c r="A113" i="15"/>
  <c r="A113" i="16" s="1"/>
  <c r="L113" i="10"/>
  <c r="L110" i="10"/>
  <c r="A110" i="15"/>
  <c r="A110" i="16" s="1"/>
  <c r="A107" i="15"/>
  <c r="A107" i="16" s="1"/>
  <c r="L107" i="10"/>
  <c r="A104" i="15"/>
  <c r="A104" i="16" s="1"/>
  <c r="L104" i="10"/>
  <c r="A101" i="15"/>
  <c r="A101" i="16" s="1"/>
  <c r="L101" i="10"/>
  <c r="A98" i="15"/>
  <c r="A98" i="16" s="1"/>
  <c r="L98" i="10"/>
  <c r="A95" i="15"/>
  <c r="A95" i="16" s="1"/>
  <c r="L95" i="10"/>
  <c r="A92" i="15"/>
  <c r="A92" i="16" s="1"/>
  <c r="L92" i="10"/>
  <c r="A89" i="15"/>
  <c r="A89" i="16" s="1"/>
  <c r="L89" i="10"/>
  <c r="A86" i="15"/>
  <c r="A86" i="16" s="1"/>
  <c r="L86" i="10"/>
  <c r="A83" i="15"/>
  <c r="A83" i="16" s="1"/>
  <c r="L83" i="10"/>
  <c r="A80" i="15"/>
  <c r="A80" i="16" s="1"/>
  <c r="L80" i="10"/>
  <c r="A77" i="15"/>
  <c r="A77" i="16" s="1"/>
  <c r="L77" i="10"/>
  <c r="A74" i="15"/>
  <c r="A74" i="16" s="1"/>
  <c r="L74" i="10"/>
  <c r="A71" i="15"/>
  <c r="A71" i="16" s="1"/>
  <c r="L71" i="10"/>
  <c r="A68" i="15"/>
  <c r="A68" i="16" s="1"/>
  <c r="L68" i="10"/>
  <c r="A65" i="15"/>
  <c r="A65" i="16" s="1"/>
  <c r="L65" i="10"/>
  <c r="A62" i="15"/>
  <c r="A62" i="16" s="1"/>
  <c r="L62" i="10"/>
  <c r="A59" i="15"/>
  <c r="A59" i="16" s="1"/>
  <c r="L59" i="10"/>
  <c r="A56" i="15"/>
  <c r="A56" i="16" s="1"/>
  <c r="L56" i="10"/>
  <c r="A53" i="15"/>
  <c r="A53" i="16" s="1"/>
  <c r="L53" i="10"/>
  <c r="A50" i="15"/>
  <c r="A50" i="16" s="1"/>
  <c r="L50" i="10"/>
  <c r="A47" i="15"/>
  <c r="A47" i="16" s="1"/>
  <c r="L47" i="10"/>
  <c r="A44" i="15"/>
  <c r="A44" i="16" s="1"/>
  <c r="L44" i="10"/>
  <c r="A41" i="15"/>
  <c r="A41" i="16" s="1"/>
  <c r="L41" i="10"/>
  <c r="A38" i="15"/>
  <c r="A38" i="16" s="1"/>
  <c r="L38" i="10"/>
  <c r="A35" i="15"/>
  <c r="A35" i="16" s="1"/>
  <c r="L35" i="10"/>
  <c r="A32" i="15"/>
  <c r="A32" i="16" s="1"/>
  <c r="L32" i="10"/>
  <c r="A29" i="15"/>
  <c r="A29" i="16" s="1"/>
  <c r="L29" i="10"/>
  <c r="A26" i="15"/>
  <c r="A26" i="16" s="1"/>
  <c r="L26" i="10"/>
  <c r="A23" i="15"/>
  <c r="A23" i="16" s="1"/>
  <c r="L23" i="10"/>
  <c r="A20" i="15"/>
  <c r="A20" i="16" s="1"/>
  <c r="L20" i="10"/>
  <c r="A17" i="15"/>
  <c r="A17" i="16" s="1"/>
  <c r="L17" i="10"/>
  <c r="A14" i="15"/>
  <c r="A14" i="16" s="1"/>
  <c r="L14" i="10"/>
  <c r="A11" i="15"/>
  <c r="A11" i="16" s="1"/>
  <c r="L11" i="10"/>
  <c r="A8" i="15"/>
  <c r="A8" i="16" s="1"/>
  <c r="L8" i="10"/>
  <c r="A5" i="15"/>
  <c r="A5" i="16" s="1"/>
  <c r="L5" i="10"/>
  <c r="L2" i="10"/>
  <c r="A2" i="15"/>
  <c r="A2" i="16" s="1"/>
  <c r="J263" i="16"/>
  <c r="A263" i="15"/>
  <c r="A263" i="16" s="1"/>
  <c r="L263" i="10"/>
  <c r="A260" i="15"/>
  <c r="A260" i="16" s="1"/>
  <c r="L260" i="10"/>
  <c r="L257" i="10"/>
  <c r="A257" i="15"/>
  <c r="A257" i="16" s="1"/>
  <c r="J251" i="16"/>
  <c r="J245" i="16"/>
  <c r="L242" i="10"/>
  <c r="A242" i="15"/>
  <c r="A242" i="16" s="1"/>
  <c r="A239" i="15"/>
  <c r="A239" i="16" s="1"/>
  <c r="L239" i="10"/>
  <c r="J233" i="16"/>
  <c r="L230" i="10"/>
  <c r="A230" i="15"/>
  <c r="A230" i="16" s="1"/>
  <c r="A227" i="15"/>
  <c r="A227" i="16" s="1"/>
  <c r="L227" i="10"/>
  <c r="J224" i="16"/>
  <c r="J218" i="16"/>
  <c r="A191" i="15"/>
  <c r="A191" i="16" s="1"/>
  <c r="L191" i="10"/>
  <c r="J188" i="16"/>
  <c r="A188" i="15"/>
  <c r="A188" i="16" s="1"/>
  <c r="L188" i="10"/>
  <c r="J185" i="16"/>
  <c r="L185" i="10"/>
  <c r="A185" i="15"/>
  <c r="A185" i="16" s="1"/>
  <c r="J182" i="16"/>
  <c r="L182" i="10"/>
  <c r="A182" i="15"/>
  <c r="A182" i="16" s="1"/>
  <c r="J179" i="16"/>
  <c r="A179" i="15"/>
  <c r="A179" i="16" s="1"/>
  <c r="L179" i="10"/>
  <c r="J176" i="16"/>
  <c r="A176" i="15"/>
  <c r="A176" i="16" s="1"/>
  <c r="L176" i="10"/>
  <c r="J173" i="16"/>
  <c r="L173" i="10"/>
  <c r="A173" i="15"/>
  <c r="A173" i="16" s="1"/>
  <c r="J170" i="16"/>
  <c r="L170" i="10"/>
  <c r="A170" i="15"/>
  <c r="A170" i="16" s="1"/>
  <c r="J167" i="16"/>
  <c r="A167" i="15"/>
  <c r="A167" i="16" s="1"/>
  <c r="L167" i="10"/>
  <c r="J164" i="16"/>
  <c r="A164" i="15"/>
  <c r="A164" i="16" s="1"/>
  <c r="L164" i="10"/>
  <c r="J161" i="16"/>
  <c r="L161" i="10"/>
  <c r="A161" i="15"/>
  <c r="A161" i="16" s="1"/>
  <c r="L158" i="10"/>
  <c r="A158" i="15"/>
  <c r="A158" i="16" s="1"/>
  <c r="L146" i="10"/>
  <c r="A146" i="15"/>
  <c r="A146" i="16" s="1"/>
  <c r="J260" i="16"/>
  <c r="J257" i="16"/>
  <c r="J254" i="16"/>
  <c r="L254" i="10"/>
  <c r="A254" i="15"/>
  <c r="A254" i="16" s="1"/>
  <c r="A251" i="15"/>
  <c r="A251" i="16" s="1"/>
  <c r="L251" i="10"/>
  <c r="J248" i="16"/>
  <c r="A248" i="15"/>
  <c r="A248" i="16" s="1"/>
  <c r="L248" i="10"/>
  <c r="L245" i="10"/>
  <c r="A245" i="15"/>
  <c r="A245" i="16" s="1"/>
  <c r="J242" i="16"/>
  <c r="J239" i="16"/>
  <c r="J236" i="16"/>
  <c r="A236" i="15"/>
  <c r="A236" i="16" s="1"/>
  <c r="L236" i="10"/>
  <c r="L233" i="10"/>
  <c r="A233" i="15"/>
  <c r="A233" i="16" s="1"/>
  <c r="J230" i="16"/>
  <c r="J227" i="16"/>
  <c r="A224" i="15"/>
  <c r="A224" i="16" s="1"/>
  <c r="L224" i="10"/>
  <c r="J221" i="16"/>
  <c r="L221" i="10"/>
  <c r="A221" i="15"/>
  <c r="A221" i="16" s="1"/>
  <c r="L218" i="10"/>
  <c r="A218" i="15"/>
  <c r="A218" i="16" s="1"/>
  <c r="J215" i="16"/>
  <c r="A215" i="15"/>
  <c r="A215" i="16" s="1"/>
  <c r="L215" i="10"/>
  <c r="J212" i="16"/>
  <c r="A212" i="15"/>
  <c r="A212" i="16" s="1"/>
  <c r="L212" i="10"/>
  <c r="J209" i="16"/>
  <c r="L209" i="10"/>
  <c r="A209" i="15"/>
  <c r="A209" i="16" s="1"/>
  <c r="J206" i="16"/>
  <c r="L206" i="10"/>
  <c r="A206" i="15"/>
  <c r="A206" i="16" s="1"/>
  <c r="J203" i="16"/>
  <c r="A203" i="15"/>
  <c r="A203" i="16" s="1"/>
  <c r="L203" i="10"/>
  <c r="J200" i="16"/>
  <c r="A200" i="15"/>
  <c r="A200" i="16" s="1"/>
  <c r="L200" i="10"/>
  <c r="J197" i="16"/>
  <c r="L197" i="10"/>
  <c r="A197" i="15"/>
  <c r="A197" i="16" s="1"/>
  <c r="J194" i="16"/>
  <c r="L194" i="10"/>
  <c r="A194" i="15"/>
  <c r="A194" i="16" s="1"/>
  <c r="J191" i="16"/>
  <c r="G275" i="12"/>
  <c r="G274" i="12"/>
  <c r="G136" i="12"/>
  <c r="F48" i="12"/>
  <c r="F122" i="12"/>
  <c r="F75" i="12"/>
  <c r="F219" i="12"/>
  <c r="F252" i="12"/>
  <c r="F253" i="12"/>
  <c r="F125" i="12"/>
  <c r="F269" i="12"/>
  <c r="F6" i="12"/>
  <c r="F150" i="12"/>
  <c r="F79" i="12"/>
  <c r="F223" i="12"/>
  <c r="F121" i="12"/>
  <c r="F37" i="12"/>
  <c r="F134" i="12"/>
  <c r="F231" i="12"/>
  <c r="F162" i="12"/>
  <c r="F91" i="12"/>
  <c r="F140" i="12"/>
  <c r="F2" i="12"/>
  <c r="F49" i="12"/>
  <c r="F167" i="12"/>
  <c r="F257" i="12"/>
  <c r="F264" i="12"/>
  <c r="F192" i="12"/>
  <c r="F275" i="12"/>
  <c r="F146" i="12"/>
  <c r="F99" i="12"/>
  <c r="F243" i="12"/>
  <c r="F4" i="12"/>
  <c r="F148" i="12"/>
  <c r="F5" i="12"/>
  <c r="F149" i="12"/>
  <c r="F30" i="12"/>
  <c r="F174" i="12"/>
  <c r="F103" i="12"/>
  <c r="F247" i="12"/>
  <c r="F8" i="12"/>
  <c r="F152" i="12"/>
  <c r="F179" i="12"/>
  <c r="F226" i="12"/>
  <c r="F73" i="12"/>
  <c r="F14" i="12"/>
  <c r="F158" i="12"/>
  <c r="F255" i="12"/>
  <c r="F61" i="12"/>
  <c r="F16" i="12"/>
  <c r="F160" i="12"/>
  <c r="F17" i="12"/>
  <c r="F161" i="12"/>
  <c r="F42" i="12"/>
  <c r="F186" i="12"/>
  <c r="F115" i="12"/>
  <c r="F20" i="12"/>
  <c r="F164" i="12"/>
  <c r="F120" i="12"/>
  <c r="F191" i="12"/>
  <c r="F214" i="12"/>
  <c r="F153" i="12"/>
  <c r="F21" i="12"/>
  <c r="F189" i="12"/>
  <c r="F9" i="12"/>
  <c r="F201" i="12"/>
  <c r="F33" i="12"/>
  <c r="F237" i="12"/>
  <c r="F13" i="12"/>
  <c r="F138" i="12"/>
  <c r="F26" i="12"/>
  <c r="F123" i="12"/>
  <c r="F28" i="12"/>
  <c r="F29" i="12"/>
  <c r="F173" i="12"/>
  <c r="F54" i="12"/>
  <c r="F198" i="12"/>
  <c r="F270" i="12"/>
  <c r="F32" i="12"/>
  <c r="F176" i="12"/>
  <c r="F203" i="12"/>
  <c r="F106" i="12"/>
  <c r="F250" i="12"/>
  <c r="F177" i="12"/>
  <c r="F94" i="12"/>
  <c r="F34" i="12"/>
  <c r="F70" i="12"/>
  <c r="F85" i="12"/>
  <c r="F265" i="12"/>
  <c r="F184" i="12"/>
  <c r="F205" i="12"/>
  <c r="F181" i="12"/>
  <c r="F50" i="12"/>
  <c r="F194" i="12"/>
  <c r="F52" i="12"/>
  <c r="F7" i="12"/>
  <c r="F151" i="12"/>
  <c r="F12" i="12"/>
  <c r="F204" i="12"/>
  <c r="F180" i="12"/>
  <c r="F133" i="12"/>
  <c r="F159" i="12"/>
  <c r="F64" i="12"/>
  <c r="F208" i="12"/>
  <c r="F209" i="12"/>
  <c r="F19" i="12"/>
  <c r="F163" i="12"/>
  <c r="F130" i="12"/>
  <c r="F45" i="12"/>
  <c r="F213" i="12"/>
  <c r="F69" i="12"/>
  <c r="F249" i="12"/>
  <c r="F81" i="12"/>
  <c r="F261" i="12"/>
  <c r="F105" i="12"/>
  <c r="F254" i="12"/>
  <c r="F74" i="12"/>
  <c r="F27" i="12"/>
  <c r="F171" i="12"/>
  <c r="F77" i="12"/>
  <c r="F31" i="12"/>
  <c r="F175" i="12"/>
  <c r="F80" i="12"/>
  <c r="F224" i="12"/>
  <c r="F154" i="12"/>
  <c r="F57" i="12"/>
  <c r="F225" i="12"/>
  <c r="F10" i="12"/>
  <c r="F46" i="12"/>
  <c r="F82" i="12"/>
  <c r="F113" i="12"/>
  <c r="F206" i="12"/>
  <c r="F183" i="12"/>
  <c r="F36" i="12"/>
  <c r="F132" i="12"/>
  <c r="F193" i="12"/>
  <c r="F88" i="12"/>
  <c r="F232" i="12"/>
  <c r="F89" i="12"/>
  <c r="F233" i="12"/>
  <c r="F92" i="12"/>
  <c r="F236" i="12"/>
  <c r="F263" i="12"/>
  <c r="F168" i="12"/>
  <c r="F60" i="12"/>
  <c r="F195" i="12"/>
  <c r="F240" i="12"/>
  <c r="F170" i="12"/>
  <c r="F127" i="12"/>
  <c r="F59" i="12"/>
  <c r="F142" i="12"/>
  <c r="F145" i="12"/>
  <c r="F84" i="12"/>
  <c r="F157" i="12"/>
  <c r="F108" i="12"/>
  <c r="F172" i="12"/>
  <c r="F38" i="12"/>
  <c r="F182" i="12"/>
  <c r="F135" i="12"/>
  <c r="F40" i="12"/>
  <c r="F41" i="12"/>
  <c r="F185" i="12"/>
  <c r="F66" i="12"/>
  <c r="F210" i="12"/>
  <c r="F139" i="12"/>
  <c r="F44" i="12"/>
  <c r="F188" i="12"/>
  <c r="F71" i="12"/>
  <c r="F215" i="12"/>
  <c r="F217" i="12"/>
  <c r="F156" i="12"/>
  <c r="F229" i="12"/>
  <c r="F109" i="12"/>
  <c r="F267" i="12"/>
  <c r="F3" i="12"/>
  <c r="F147" i="12"/>
  <c r="F196" i="12"/>
  <c r="F53" i="12"/>
  <c r="F197" i="12"/>
  <c r="F78" i="12"/>
  <c r="F222" i="12"/>
  <c r="F56" i="12"/>
  <c r="F200" i="12"/>
  <c r="F83" i="12"/>
  <c r="F227" i="12"/>
  <c r="F228" i="12"/>
  <c r="F25" i="12"/>
  <c r="F47" i="12"/>
  <c r="F62" i="12"/>
  <c r="F15" i="12"/>
  <c r="F65" i="12"/>
  <c r="F90" i="12"/>
  <c r="F234" i="12"/>
  <c r="F68" i="12"/>
  <c r="F212" i="12"/>
  <c r="F95" i="12"/>
  <c r="F239" i="12"/>
  <c r="F166" i="12"/>
  <c r="F97" i="12"/>
  <c r="F218" i="12"/>
  <c r="F76" i="12"/>
  <c r="F220" i="12"/>
  <c r="F221" i="12"/>
  <c r="F102" i="12"/>
  <c r="F246" i="12"/>
  <c r="F107" i="12"/>
  <c r="F251" i="12"/>
  <c r="F169" i="12"/>
  <c r="F35" i="12"/>
  <c r="F86" i="12"/>
  <c r="F230" i="12"/>
  <c r="F39" i="12"/>
  <c r="F114" i="12"/>
  <c r="F258" i="12"/>
  <c r="F43" i="12"/>
  <c r="F187" i="12"/>
  <c r="F119" i="12"/>
  <c r="F241" i="12"/>
  <c r="F98" i="12"/>
  <c r="F242" i="12"/>
  <c r="F51" i="12"/>
  <c r="F100" i="12"/>
  <c r="F244" i="12"/>
  <c r="F101" i="12"/>
  <c r="F245" i="12"/>
  <c r="F126" i="12"/>
  <c r="F55" i="12"/>
  <c r="F199" i="12"/>
  <c r="F104" i="12"/>
  <c r="F248" i="12"/>
  <c r="F131" i="12"/>
  <c r="F274" i="12"/>
  <c r="F72" i="12"/>
  <c r="F111" i="12"/>
  <c r="F110" i="12"/>
  <c r="F63" i="12"/>
  <c r="F207" i="12"/>
  <c r="F112" i="12"/>
  <c r="F256" i="12"/>
  <c r="F67" i="12"/>
  <c r="F211" i="12"/>
  <c r="F116" i="12"/>
  <c r="F260" i="12"/>
  <c r="F143" i="12"/>
  <c r="F178" i="12"/>
  <c r="F93" i="12"/>
  <c r="F238" i="12"/>
  <c r="F129" i="12"/>
  <c r="F273" i="12"/>
  <c r="F141" i="12"/>
  <c r="F262" i="12"/>
  <c r="F165" i="12"/>
  <c r="F190" i="12"/>
  <c r="F144" i="12"/>
  <c r="F266" i="12"/>
  <c r="F124" i="12"/>
  <c r="F268" i="12"/>
  <c r="F128" i="12"/>
  <c r="F271" i="12"/>
  <c r="F11" i="12"/>
  <c r="F155" i="12"/>
  <c r="F202" i="12"/>
  <c r="F117" i="12"/>
  <c r="F22" i="12"/>
  <c r="F58" i="12"/>
  <c r="F118" i="12"/>
  <c r="F216" i="12"/>
  <c r="F24" i="12"/>
  <c r="F259" i="12"/>
  <c r="F87" i="12"/>
  <c r="F136" i="12"/>
  <c r="F137" i="12"/>
  <c r="F18" i="12"/>
  <c r="F235" i="12"/>
  <c r="F23" i="12"/>
  <c r="F272" i="12"/>
  <c r="F96" i="12"/>
  <c r="E134" i="15" l="1"/>
  <c r="E134" i="16" s="1"/>
  <c r="F134" i="15"/>
  <c r="L134" i="15"/>
  <c r="M134" i="16" s="1"/>
  <c r="J134" i="15"/>
  <c r="K134" i="16" s="1"/>
  <c r="D134" i="15"/>
  <c r="D134" i="16" s="1"/>
  <c r="C134" i="15"/>
  <c r="K134" i="15"/>
  <c r="L134" i="16" s="1"/>
  <c r="B134" i="15"/>
  <c r="B134" i="16" s="1"/>
  <c r="E81" i="15"/>
  <c r="E81" i="16" s="1"/>
  <c r="B81" i="15"/>
  <c r="B81" i="16" s="1"/>
  <c r="C81" i="15"/>
  <c r="D81" i="15"/>
  <c r="D81" i="16" s="1"/>
  <c r="F81" i="15"/>
  <c r="J81" i="15"/>
  <c r="K81" i="16" s="1"/>
  <c r="K81" i="15"/>
  <c r="L81" i="16" s="1"/>
  <c r="L81" i="15"/>
  <c r="M81" i="16" s="1"/>
  <c r="B94" i="15"/>
  <c r="B94" i="16" s="1"/>
  <c r="C94" i="15"/>
  <c r="D94" i="15"/>
  <c r="D94" i="16" s="1"/>
  <c r="F94" i="15"/>
  <c r="J94" i="15"/>
  <c r="K94" i="16" s="1"/>
  <c r="K94" i="15"/>
  <c r="L94" i="16" s="1"/>
  <c r="L94" i="15"/>
  <c r="M94" i="16" s="1"/>
  <c r="E94" i="15"/>
  <c r="E94" i="16" s="1"/>
  <c r="J31" i="15"/>
  <c r="K31" i="16" s="1"/>
  <c r="K31" i="15"/>
  <c r="L31" i="16" s="1"/>
  <c r="L31" i="15"/>
  <c r="M31" i="16" s="1"/>
  <c r="B31" i="15"/>
  <c r="B31" i="16" s="1"/>
  <c r="F31" i="15"/>
  <c r="C31" i="15"/>
  <c r="E31" i="15"/>
  <c r="E31" i="16" s="1"/>
  <c r="D31" i="15"/>
  <c r="D31" i="16" s="1"/>
  <c r="D83" i="15"/>
  <c r="D83" i="16" s="1"/>
  <c r="J83" i="15"/>
  <c r="K83" i="16" s="1"/>
  <c r="K83" i="15"/>
  <c r="L83" i="16" s="1"/>
  <c r="L83" i="15"/>
  <c r="M83" i="16" s="1"/>
  <c r="B83" i="15"/>
  <c r="B83" i="16" s="1"/>
  <c r="C83" i="15"/>
  <c r="F83" i="15"/>
  <c r="E83" i="15"/>
  <c r="E83" i="16" s="1"/>
  <c r="E101" i="15"/>
  <c r="E101" i="16" s="1"/>
  <c r="L101" i="15"/>
  <c r="M101" i="16" s="1"/>
  <c r="B101" i="15"/>
  <c r="B101" i="16" s="1"/>
  <c r="C101" i="15"/>
  <c r="D101" i="15"/>
  <c r="D101" i="16" s="1"/>
  <c r="K101" i="15"/>
  <c r="L101" i="16" s="1"/>
  <c r="F101" i="15"/>
  <c r="J101" i="15"/>
  <c r="K101" i="16" s="1"/>
  <c r="J119" i="15"/>
  <c r="K119" i="16" s="1"/>
  <c r="L119" i="15"/>
  <c r="M119" i="16" s="1"/>
  <c r="B119" i="15"/>
  <c r="B119" i="16" s="1"/>
  <c r="D119" i="15"/>
  <c r="D119" i="16" s="1"/>
  <c r="E119" i="15"/>
  <c r="E119" i="16" s="1"/>
  <c r="K119" i="15"/>
  <c r="L119" i="16" s="1"/>
  <c r="C119" i="15"/>
  <c r="F119" i="15"/>
  <c r="L137" i="15"/>
  <c r="M137" i="16" s="1"/>
  <c r="C137" i="15"/>
  <c r="D137" i="15"/>
  <c r="D137" i="16" s="1"/>
  <c r="J137" i="15"/>
  <c r="K137" i="16" s="1"/>
  <c r="B137" i="15"/>
  <c r="B137" i="16" s="1"/>
  <c r="E137" i="15"/>
  <c r="E137" i="16" s="1"/>
  <c r="F137" i="15"/>
  <c r="K137" i="15"/>
  <c r="L137" i="16" s="1"/>
  <c r="L195" i="15"/>
  <c r="M195" i="16" s="1"/>
  <c r="B195" i="15"/>
  <c r="B195" i="16" s="1"/>
  <c r="C195" i="15"/>
  <c r="D195" i="15"/>
  <c r="D195" i="16" s="1"/>
  <c r="J195" i="15"/>
  <c r="K195" i="16" s="1"/>
  <c r="E195" i="15"/>
  <c r="E195" i="16" s="1"/>
  <c r="F195" i="15"/>
  <c r="K195" i="15"/>
  <c r="L195" i="16" s="1"/>
  <c r="D216" i="15"/>
  <c r="D216" i="16" s="1"/>
  <c r="J216" i="15"/>
  <c r="K216" i="16" s="1"/>
  <c r="B216" i="15"/>
  <c r="B216" i="16" s="1"/>
  <c r="C216" i="15"/>
  <c r="F216" i="15"/>
  <c r="E216" i="15"/>
  <c r="E216" i="16" s="1"/>
  <c r="L216" i="15"/>
  <c r="M216" i="16" s="1"/>
  <c r="K216" i="15"/>
  <c r="L216" i="16" s="1"/>
  <c r="F243" i="15"/>
  <c r="B243" i="15"/>
  <c r="B243" i="16" s="1"/>
  <c r="E243" i="15"/>
  <c r="E243" i="16" s="1"/>
  <c r="D243" i="15"/>
  <c r="D243" i="16" s="1"/>
  <c r="C243" i="15"/>
  <c r="J243" i="15"/>
  <c r="K243" i="16" s="1"/>
  <c r="L243" i="15"/>
  <c r="M243" i="16" s="1"/>
  <c r="K243" i="15"/>
  <c r="L243" i="16" s="1"/>
  <c r="F153" i="15"/>
  <c r="L153" i="15"/>
  <c r="M153" i="16" s="1"/>
  <c r="B153" i="15"/>
  <c r="B153" i="16" s="1"/>
  <c r="C153" i="15"/>
  <c r="D153" i="15"/>
  <c r="D153" i="16" s="1"/>
  <c r="E153" i="15"/>
  <c r="E153" i="16" s="1"/>
  <c r="J153" i="15"/>
  <c r="K153" i="16" s="1"/>
  <c r="K153" i="15"/>
  <c r="L153" i="16" s="1"/>
  <c r="J145" i="15"/>
  <c r="K145" i="16" s="1"/>
  <c r="C145" i="15"/>
  <c r="F145" i="15"/>
  <c r="L145" i="15"/>
  <c r="M145" i="16" s="1"/>
  <c r="B145" i="15"/>
  <c r="B145" i="16" s="1"/>
  <c r="D145" i="15"/>
  <c r="D145" i="16" s="1"/>
  <c r="E145" i="15"/>
  <c r="E145" i="16" s="1"/>
  <c r="K145" i="15"/>
  <c r="L145" i="16" s="1"/>
  <c r="B88" i="15"/>
  <c r="B88" i="16" s="1"/>
  <c r="C88" i="15"/>
  <c r="F88" i="15"/>
  <c r="E88" i="15"/>
  <c r="E88" i="16" s="1"/>
  <c r="J88" i="15"/>
  <c r="K88" i="16" s="1"/>
  <c r="K88" i="15"/>
  <c r="L88" i="16" s="1"/>
  <c r="L88" i="15"/>
  <c r="M88" i="16" s="1"/>
  <c r="D88" i="15"/>
  <c r="D88" i="16" s="1"/>
  <c r="C148" i="15"/>
  <c r="B148" i="15"/>
  <c r="B148" i="16" s="1"/>
  <c r="F148" i="15"/>
  <c r="L148" i="15"/>
  <c r="M148" i="16" s="1"/>
  <c r="D148" i="15"/>
  <c r="D148" i="16" s="1"/>
  <c r="E148" i="15"/>
  <c r="E148" i="16" s="1"/>
  <c r="J148" i="15"/>
  <c r="K148" i="16" s="1"/>
  <c r="K148" i="15"/>
  <c r="L148" i="16" s="1"/>
  <c r="B220" i="15"/>
  <c r="B220" i="16" s="1"/>
  <c r="C220" i="15"/>
  <c r="D220" i="15"/>
  <c r="D220" i="16" s="1"/>
  <c r="J220" i="15"/>
  <c r="K220" i="16" s="1"/>
  <c r="F220" i="15"/>
  <c r="E220" i="15"/>
  <c r="E220" i="16" s="1"/>
  <c r="K220" i="15"/>
  <c r="L220" i="16" s="1"/>
  <c r="L220" i="15"/>
  <c r="M220" i="16" s="1"/>
  <c r="J160" i="15"/>
  <c r="K160" i="16" s="1"/>
  <c r="D160" i="15"/>
  <c r="D160" i="16" s="1"/>
  <c r="K160" i="15"/>
  <c r="L160" i="16" s="1"/>
  <c r="L160" i="15"/>
  <c r="M160" i="16" s="1"/>
  <c r="C160" i="15"/>
  <c r="B160" i="15"/>
  <c r="B160" i="16" s="1"/>
  <c r="E160" i="15"/>
  <c r="E160" i="16" s="1"/>
  <c r="F160" i="15"/>
  <c r="E214" i="15"/>
  <c r="E214" i="16" s="1"/>
  <c r="K214" i="15"/>
  <c r="L214" i="16" s="1"/>
  <c r="J214" i="15"/>
  <c r="K214" i="16" s="1"/>
  <c r="L214" i="15"/>
  <c r="M214" i="16" s="1"/>
  <c r="B214" i="15"/>
  <c r="B214" i="16" s="1"/>
  <c r="D214" i="15"/>
  <c r="D214" i="16" s="1"/>
  <c r="C214" i="15"/>
  <c r="F214" i="15"/>
  <c r="J4" i="15"/>
  <c r="K4" i="16" s="1"/>
  <c r="K4" i="15"/>
  <c r="L4" i="16" s="1"/>
  <c r="L4" i="15"/>
  <c r="M4" i="16" s="1"/>
  <c r="B4" i="15"/>
  <c r="B4" i="16" s="1"/>
  <c r="C4" i="15"/>
  <c r="D4" i="15"/>
  <c r="D4" i="16" s="1"/>
  <c r="E4" i="15"/>
  <c r="E4" i="16" s="1"/>
  <c r="F4" i="15"/>
  <c r="E97" i="15"/>
  <c r="E97" i="16" s="1"/>
  <c r="J97" i="15"/>
  <c r="K97" i="16" s="1"/>
  <c r="K97" i="15"/>
  <c r="L97" i="16" s="1"/>
  <c r="L97" i="15"/>
  <c r="M97" i="16" s="1"/>
  <c r="B97" i="15"/>
  <c r="B97" i="16" s="1"/>
  <c r="C97" i="15"/>
  <c r="D97" i="15"/>
  <c r="D97" i="16" s="1"/>
  <c r="F97" i="15"/>
  <c r="B224" i="15"/>
  <c r="B224" i="16" s="1"/>
  <c r="E224" i="15"/>
  <c r="E224" i="16" s="1"/>
  <c r="D224" i="15"/>
  <c r="D224" i="16" s="1"/>
  <c r="C224" i="15"/>
  <c r="L224" i="15"/>
  <c r="M224" i="16" s="1"/>
  <c r="K224" i="15"/>
  <c r="L224" i="16" s="1"/>
  <c r="J224" i="15"/>
  <c r="K224" i="16" s="1"/>
  <c r="F224" i="15"/>
  <c r="B69" i="15"/>
  <c r="B69" i="16" s="1"/>
  <c r="C69" i="15"/>
  <c r="D69" i="15"/>
  <c r="D69" i="16" s="1"/>
  <c r="F69" i="15"/>
  <c r="J69" i="15"/>
  <c r="K69" i="16" s="1"/>
  <c r="K69" i="15"/>
  <c r="L69" i="16" s="1"/>
  <c r="L69" i="15"/>
  <c r="M69" i="16" s="1"/>
  <c r="E69" i="15"/>
  <c r="E69" i="16" s="1"/>
  <c r="E172" i="15"/>
  <c r="E172" i="16" s="1"/>
  <c r="F172" i="15"/>
  <c r="J172" i="15"/>
  <c r="K172" i="16" s="1"/>
  <c r="K172" i="15"/>
  <c r="L172" i="16" s="1"/>
  <c r="L172" i="15"/>
  <c r="M172" i="16" s="1"/>
  <c r="D172" i="15"/>
  <c r="D172" i="16" s="1"/>
  <c r="B172" i="15"/>
  <c r="B172" i="16" s="1"/>
  <c r="C172" i="15"/>
  <c r="J212" i="15"/>
  <c r="K212" i="16" s="1"/>
  <c r="B212" i="15"/>
  <c r="B212" i="16" s="1"/>
  <c r="F212" i="15"/>
  <c r="D212" i="15"/>
  <c r="D212" i="16" s="1"/>
  <c r="L212" i="15"/>
  <c r="M212" i="16" s="1"/>
  <c r="C212" i="15"/>
  <c r="E212" i="15"/>
  <c r="E212" i="16" s="1"/>
  <c r="K212" i="15"/>
  <c r="L212" i="16" s="1"/>
  <c r="L257" i="15"/>
  <c r="M257" i="16" s="1"/>
  <c r="K257" i="15"/>
  <c r="L257" i="16" s="1"/>
  <c r="F257" i="15"/>
  <c r="E257" i="15"/>
  <c r="E257" i="16" s="1"/>
  <c r="D257" i="15"/>
  <c r="D257" i="16" s="1"/>
  <c r="J257" i="15"/>
  <c r="K257" i="16" s="1"/>
  <c r="C257" i="15"/>
  <c r="B257" i="15"/>
  <c r="B257" i="16" s="1"/>
  <c r="B222" i="15"/>
  <c r="B222" i="16" s="1"/>
  <c r="L222" i="15"/>
  <c r="M222" i="16" s="1"/>
  <c r="J222" i="15"/>
  <c r="K222" i="16" s="1"/>
  <c r="C222" i="15"/>
  <c r="F222" i="15"/>
  <c r="K222" i="15"/>
  <c r="L222" i="16" s="1"/>
  <c r="D222" i="15"/>
  <c r="D222" i="16" s="1"/>
  <c r="E222" i="15"/>
  <c r="E222" i="16" s="1"/>
  <c r="D171" i="15"/>
  <c r="D171" i="16" s="1"/>
  <c r="E171" i="15"/>
  <c r="E171" i="16" s="1"/>
  <c r="F171" i="15"/>
  <c r="J171" i="15"/>
  <c r="K171" i="16" s="1"/>
  <c r="K171" i="15"/>
  <c r="L171" i="16" s="1"/>
  <c r="L171" i="15"/>
  <c r="M171" i="16" s="1"/>
  <c r="B171" i="15"/>
  <c r="B171" i="16" s="1"/>
  <c r="C171" i="15"/>
  <c r="E183" i="15"/>
  <c r="E183" i="16" s="1"/>
  <c r="F183" i="15"/>
  <c r="J183" i="15"/>
  <c r="K183" i="16" s="1"/>
  <c r="L183" i="15"/>
  <c r="M183" i="16" s="1"/>
  <c r="B183" i="15"/>
  <c r="B183" i="16" s="1"/>
  <c r="C183" i="15"/>
  <c r="K183" i="15"/>
  <c r="L183" i="16" s="1"/>
  <c r="D183" i="15"/>
  <c r="D183" i="16" s="1"/>
  <c r="J223" i="15"/>
  <c r="K223" i="16" s="1"/>
  <c r="K223" i="15"/>
  <c r="L223" i="16" s="1"/>
  <c r="L223" i="15"/>
  <c r="M223" i="16" s="1"/>
  <c r="C223" i="15"/>
  <c r="B223" i="15"/>
  <c r="B223" i="16" s="1"/>
  <c r="F223" i="15"/>
  <c r="D223" i="15"/>
  <c r="D223" i="16" s="1"/>
  <c r="E223" i="15"/>
  <c r="E223" i="16" s="1"/>
  <c r="L256" i="15"/>
  <c r="M256" i="16" s="1"/>
  <c r="F256" i="15"/>
  <c r="K256" i="15"/>
  <c r="L256" i="16" s="1"/>
  <c r="E256" i="15"/>
  <c r="E256" i="16" s="1"/>
  <c r="C256" i="15"/>
  <c r="J256" i="15"/>
  <c r="K256" i="16" s="1"/>
  <c r="D256" i="15"/>
  <c r="D256" i="16" s="1"/>
  <c r="B256" i="15"/>
  <c r="B256" i="16" s="1"/>
  <c r="B163" i="15"/>
  <c r="B163" i="16" s="1"/>
  <c r="E163" i="15"/>
  <c r="E163" i="16" s="1"/>
  <c r="F163" i="15"/>
  <c r="K163" i="15"/>
  <c r="L163" i="16" s="1"/>
  <c r="L163" i="15"/>
  <c r="M163" i="16" s="1"/>
  <c r="C163" i="15"/>
  <c r="D163" i="15"/>
  <c r="D163" i="16" s="1"/>
  <c r="J163" i="15"/>
  <c r="K163" i="16" s="1"/>
  <c r="J175" i="15"/>
  <c r="K175" i="16" s="1"/>
  <c r="B175" i="15"/>
  <c r="B175" i="16" s="1"/>
  <c r="D175" i="15"/>
  <c r="D175" i="16" s="1"/>
  <c r="C175" i="15"/>
  <c r="L175" i="15"/>
  <c r="M175" i="16" s="1"/>
  <c r="E175" i="15"/>
  <c r="E175" i="16" s="1"/>
  <c r="F175" i="15"/>
  <c r="K175" i="15"/>
  <c r="L175" i="16" s="1"/>
  <c r="F187" i="15"/>
  <c r="C187" i="15"/>
  <c r="E187" i="15"/>
  <c r="E187" i="16" s="1"/>
  <c r="J187" i="15"/>
  <c r="K187" i="16" s="1"/>
  <c r="L187" i="15"/>
  <c r="M187" i="16" s="1"/>
  <c r="B187" i="15"/>
  <c r="B187" i="16" s="1"/>
  <c r="D187" i="15"/>
  <c r="D187" i="16" s="1"/>
  <c r="K187" i="15"/>
  <c r="L187" i="16" s="1"/>
  <c r="D79" i="15"/>
  <c r="D79" i="16" s="1"/>
  <c r="K79" i="15"/>
  <c r="L79" i="16" s="1"/>
  <c r="L79" i="15"/>
  <c r="M79" i="16" s="1"/>
  <c r="F79" i="15"/>
  <c r="C79" i="15"/>
  <c r="B79" i="15"/>
  <c r="B79" i="16" s="1"/>
  <c r="J79" i="15"/>
  <c r="K79" i="16" s="1"/>
  <c r="E79" i="15"/>
  <c r="E79" i="16" s="1"/>
  <c r="E19" i="15"/>
  <c r="E19" i="16" s="1"/>
  <c r="D19" i="15"/>
  <c r="D19" i="16" s="1"/>
  <c r="B19" i="15"/>
  <c r="B19" i="16" s="1"/>
  <c r="C19" i="15"/>
  <c r="F19" i="15"/>
  <c r="J19" i="15"/>
  <c r="K19" i="16" s="1"/>
  <c r="K19" i="15"/>
  <c r="L19" i="16" s="1"/>
  <c r="L19" i="15"/>
  <c r="M19" i="16" s="1"/>
  <c r="K52" i="15"/>
  <c r="L52" i="16" s="1"/>
  <c r="C52" i="15"/>
  <c r="F52" i="15"/>
  <c r="B52" i="15"/>
  <c r="B52" i="16" s="1"/>
  <c r="D52" i="15"/>
  <c r="D52" i="16" s="1"/>
  <c r="E52" i="15"/>
  <c r="E52" i="16" s="1"/>
  <c r="J52" i="15"/>
  <c r="K52" i="16" s="1"/>
  <c r="L52" i="15"/>
  <c r="M52" i="16" s="1"/>
  <c r="J33" i="15"/>
  <c r="K33" i="16" s="1"/>
  <c r="K33" i="15"/>
  <c r="L33" i="16" s="1"/>
  <c r="L33" i="15"/>
  <c r="M33" i="16" s="1"/>
  <c r="C33" i="15"/>
  <c r="B33" i="15"/>
  <c r="B33" i="16" s="1"/>
  <c r="D33" i="15"/>
  <c r="D33" i="16" s="1"/>
  <c r="E33" i="15"/>
  <c r="E33" i="16" s="1"/>
  <c r="F33" i="15"/>
  <c r="E141" i="15"/>
  <c r="E141" i="16" s="1"/>
  <c r="L141" i="15"/>
  <c r="M141" i="16" s="1"/>
  <c r="C141" i="15"/>
  <c r="D141" i="15"/>
  <c r="D141" i="16" s="1"/>
  <c r="F141" i="15"/>
  <c r="J141" i="15"/>
  <c r="K141" i="16" s="1"/>
  <c r="K141" i="15"/>
  <c r="L141" i="16" s="1"/>
  <c r="B141" i="15"/>
  <c r="B141" i="16" s="1"/>
  <c r="B200" i="15"/>
  <c r="B200" i="16" s="1"/>
  <c r="D200" i="15"/>
  <c r="D200" i="16" s="1"/>
  <c r="E200" i="15"/>
  <c r="E200" i="16" s="1"/>
  <c r="J200" i="15"/>
  <c r="K200" i="16" s="1"/>
  <c r="C200" i="15"/>
  <c r="K200" i="15"/>
  <c r="L200" i="16" s="1"/>
  <c r="F200" i="15"/>
  <c r="L200" i="15"/>
  <c r="M200" i="16" s="1"/>
  <c r="B227" i="15"/>
  <c r="B227" i="16" s="1"/>
  <c r="D227" i="15"/>
  <c r="D227" i="16" s="1"/>
  <c r="C227" i="15"/>
  <c r="L227" i="15"/>
  <c r="M227" i="16" s="1"/>
  <c r="E227" i="15"/>
  <c r="E227" i="16" s="1"/>
  <c r="J227" i="15"/>
  <c r="K227" i="16" s="1"/>
  <c r="F227" i="15"/>
  <c r="K227" i="15"/>
  <c r="L227" i="16" s="1"/>
  <c r="B14" i="15"/>
  <c r="B14" i="16" s="1"/>
  <c r="C14" i="15"/>
  <c r="D14" i="15"/>
  <c r="D14" i="16" s="1"/>
  <c r="E14" i="15"/>
  <c r="E14" i="16" s="1"/>
  <c r="F14" i="15"/>
  <c r="J14" i="15"/>
  <c r="K14" i="16" s="1"/>
  <c r="K14" i="15"/>
  <c r="L14" i="16" s="1"/>
  <c r="L14" i="15"/>
  <c r="M14" i="16" s="1"/>
  <c r="K32" i="15"/>
  <c r="L32" i="16" s="1"/>
  <c r="E32" i="15"/>
  <c r="E32" i="16" s="1"/>
  <c r="F32" i="15"/>
  <c r="J32" i="15"/>
  <c r="K32" i="16" s="1"/>
  <c r="L32" i="15"/>
  <c r="M32" i="16" s="1"/>
  <c r="C32" i="15"/>
  <c r="B32" i="15"/>
  <c r="B32" i="16" s="1"/>
  <c r="D32" i="15"/>
  <c r="D32" i="16" s="1"/>
  <c r="D50" i="15"/>
  <c r="D50" i="16" s="1"/>
  <c r="C50" i="15"/>
  <c r="E50" i="15"/>
  <c r="E50" i="16" s="1"/>
  <c r="F50" i="15"/>
  <c r="J50" i="15"/>
  <c r="K50" i="16" s="1"/>
  <c r="K50" i="15"/>
  <c r="L50" i="16" s="1"/>
  <c r="L50" i="15"/>
  <c r="M50" i="16" s="1"/>
  <c r="B50" i="15"/>
  <c r="B50" i="16" s="1"/>
  <c r="C68" i="15"/>
  <c r="L68" i="15"/>
  <c r="M68" i="16" s="1"/>
  <c r="E68" i="15"/>
  <c r="E68" i="16" s="1"/>
  <c r="F68" i="15"/>
  <c r="D68" i="15"/>
  <c r="D68" i="16" s="1"/>
  <c r="J68" i="15"/>
  <c r="K68" i="16" s="1"/>
  <c r="K68" i="15"/>
  <c r="L68" i="16" s="1"/>
  <c r="B68" i="15"/>
  <c r="B68" i="16" s="1"/>
  <c r="L86" i="15"/>
  <c r="M86" i="16" s="1"/>
  <c r="B86" i="15"/>
  <c r="B86" i="16" s="1"/>
  <c r="C86" i="15"/>
  <c r="D86" i="15"/>
  <c r="D86" i="16" s="1"/>
  <c r="E86" i="15"/>
  <c r="E86" i="16" s="1"/>
  <c r="F86" i="15"/>
  <c r="J86" i="15"/>
  <c r="K86" i="16" s="1"/>
  <c r="K86" i="15"/>
  <c r="L86" i="16" s="1"/>
  <c r="C104" i="15"/>
  <c r="E104" i="15"/>
  <c r="E104" i="16" s="1"/>
  <c r="K104" i="15"/>
  <c r="L104" i="16" s="1"/>
  <c r="J104" i="15"/>
  <c r="K104" i="16" s="1"/>
  <c r="D104" i="15"/>
  <c r="D104" i="16" s="1"/>
  <c r="F104" i="15"/>
  <c r="L104" i="15"/>
  <c r="M104" i="16" s="1"/>
  <c r="B104" i="15"/>
  <c r="B104" i="16" s="1"/>
  <c r="K140" i="15"/>
  <c r="L140" i="16" s="1"/>
  <c r="L140" i="15"/>
  <c r="M140" i="16" s="1"/>
  <c r="D140" i="15"/>
  <c r="D140" i="16" s="1"/>
  <c r="C140" i="15"/>
  <c r="E140" i="15"/>
  <c r="E140" i="16" s="1"/>
  <c r="F140" i="15"/>
  <c r="B140" i="15"/>
  <c r="B140" i="16" s="1"/>
  <c r="J140" i="15"/>
  <c r="K140" i="16" s="1"/>
  <c r="B258" i="15"/>
  <c r="B258" i="16" s="1"/>
  <c r="F258" i="15"/>
  <c r="L258" i="15"/>
  <c r="M258" i="16" s="1"/>
  <c r="K258" i="15"/>
  <c r="L258" i="16" s="1"/>
  <c r="D258" i="15"/>
  <c r="D258" i="16" s="1"/>
  <c r="J258" i="15"/>
  <c r="K258" i="16" s="1"/>
  <c r="C258" i="15"/>
  <c r="E258" i="15"/>
  <c r="E258" i="16" s="1"/>
  <c r="C201" i="15"/>
  <c r="D201" i="15"/>
  <c r="D201" i="16" s="1"/>
  <c r="F201" i="15"/>
  <c r="J201" i="15"/>
  <c r="K201" i="16" s="1"/>
  <c r="K201" i="15"/>
  <c r="L201" i="16" s="1"/>
  <c r="L201" i="15"/>
  <c r="M201" i="16" s="1"/>
  <c r="B201" i="15"/>
  <c r="B201" i="16" s="1"/>
  <c r="E201" i="15"/>
  <c r="E201" i="16" s="1"/>
  <c r="J231" i="15"/>
  <c r="K231" i="16" s="1"/>
  <c r="C231" i="15"/>
  <c r="B231" i="15"/>
  <c r="B231" i="16" s="1"/>
  <c r="F231" i="15"/>
  <c r="K231" i="15"/>
  <c r="L231" i="16" s="1"/>
  <c r="D231" i="15"/>
  <c r="D231" i="16" s="1"/>
  <c r="L231" i="15"/>
  <c r="M231" i="16" s="1"/>
  <c r="E231" i="15"/>
  <c r="E231" i="16" s="1"/>
  <c r="B12" i="15"/>
  <c r="B12" i="16" s="1"/>
  <c r="C12" i="15"/>
  <c r="F12" i="15"/>
  <c r="D12" i="15"/>
  <c r="D12" i="16" s="1"/>
  <c r="E12" i="15"/>
  <c r="E12" i="16" s="1"/>
  <c r="J12" i="15"/>
  <c r="K12" i="16" s="1"/>
  <c r="K12" i="15"/>
  <c r="L12" i="16" s="1"/>
  <c r="L12" i="15"/>
  <c r="M12" i="16" s="1"/>
  <c r="J24" i="15"/>
  <c r="K24" i="16" s="1"/>
  <c r="B24" i="15"/>
  <c r="B24" i="16" s="1"/>
  <c r="F24" i="15"/>
  <c r="K24" i="15"/>
  <c r="L24" i="16" s="1"/>
  <c r="L24" i="15"/>
  <c r="M24" i="16" s="1"/>
  <c r="C24" i="15"/>
  <c r="D24" i="15"/>
  <c r="D24" i="16" s="1"/>
  <c r="E24" i="15"/>
  <c r="E24" i="16" s="1"/>
  <c r="B36" i="15"/>
  <c r="B36" i="16" s="1"/>
  <c r="E36" i="15"/>
  <c r="E36" i="16" s="1"/>
  <c r="F36" i="15"/>
  <c r="L36" i="15"/>
  <c r="M36" i="16" s="1"/>
  <c r="C36" i="15"/>
  <c r="D36" i="15"/>
  <c r="D36" i="16" s="1"/>
  <c r="J36" i="15"/>
  <c r="K36" i="16" s="1"/>
  <c r="K36" i="15"/>
  <c r="L36" i="16" s="1"/>
  <c r="K48" i="15"/>
  <c r="L48" i="16" s="1"/>
  <c r="B48" i="15"/>
  <c r="B48" i="16" s="1"/>
  <c r="E48" i="15"/>
  <c r="E48" i="16" s="1"/>
  <c r="D48" i="15"/>
  <c r="D48" i="16" s="1"/>
  <c r="F48" i="15"/>
  <c r="J48" i="15"/>
  <c r="K48" i="16" s="1"/>
  <c r="L48" i="15"/>
  <c r="M48" i="16" s="1"/>
  <c r="C48" i="15"/>
  <c r="L60" i="15"/>
  <c r="M60" i="16" s="1"/>
  <c r="K60" i="15"/>
  <c r="L60" i="16" s="1"/>
  <c r="B60" i="15"/>
  <c r="B60" i="16" s="1"/>
  <c r="E60" i="15"/>
  <c r="E60" i="16" s="1"/>
  <c r="F60" i="15"/>
  <c r="J60" i="15"/>
  <c r="K60" i="16" s="1"/>
  <c r="C60" i="15"/>
  <c r="D60" i="15"/>
  <c r="D60" i="16" s="1"/>
  <c r="B72" i="15"/>
  <c r="B72" i="16" s="1"/>
  <c r="E72" i="15"/>
  <c r="E72" i="16" s="1"/>
  <c r="F72" i="15"/>
  <c r="K72" i="15"/>
  <c r="L72" i="16" s="1"/>
  <c r="C72" i="15"/>
  <c r="D72" i="15"/>
  <c r="D72" i="16" s="1"/>
  <c r="J72" i="15"/>
  <c r="K72" i="16" s="1"/>
  <c r="L72" i="15"/>
  <c r="M72" i="16" s="1"/>
  <c r="J84" i="15"/>
  <c r="K84" i="16" s="1"/>
  <c r="L84" i="15"/>
  <c r="M84" i="16" s="1"/>
  <c r="F84" i="15"/>
  <c r="K84" i="15"/>
  <c r="L84" i="16" s="1"/>
  <c r="B84" i="15"/>
  <c r="B84" i="16" s="1"/>
  <c r="C84" i="15"/>
  <c r="D84" i="15"/>
  <c r="D84" i="16" s="1"/>
  <c r="E84" i="15"/>
  <c r="E84" i="16" s="1"/>
  <c r="E96" i="15"/>
  <c r="E96" i="16" s="1"/>
  <c r="L96" i="15"/>
  <c r="M96" i="16" s="1"/>
  <c r="F96" i="15"/>
  <c r="B96" i="15"/>
  <c r="B96" i="16" s="1"/>
  <c r="C96" i="15"/>
  <c r="D96" i="15"/>
  <c r="D96" i="16" s="1"/>
  <c r="J96" i="15"/>
  <c r="K96" i="16" s="1"/>
  <c r="K96" i="15"/>
  <c r="L96" i="16" s="1"/>
  <c r="C108" i="15"/>
  <c r="D108" i="15"/>
  <c r="D108" i="16" s="1"/>
  <c r="J108" i="15"/>
  <c r="K108" i="16" s="1"/>
  <c r="F108" i="15"/>
  <c r="L108" i="15"/>
  <c r="M108" i="16" s="1"/>
  <c r="K108" i="15"/>
  <c r="L108" i="16" s="1"/>
  <c r="B108" i="15"/>
  <c r="B108" i="16" s="1"/>
  <c r="E108" i="15"/>
  <c r="E108" i="16" s="1"/>
  <c r="J120" i="15"/>
  <c r="K120" i="16" s="1"/>
  <c r="C120" i="15"/>
  <c r="B120" i="15"/>
  <c r="B120" i="16" s="1"/>
  <c r="E120" i="15"/>
  <c r="E120" i="16" s="1"/>
  <c r="F120" i="15"/>
  <c r="L120" i="15"/>
  <c r="M120" i="16" s="1"/>
  <c r="D120" i="15"/>
  <c r="D120" i="16" s="1"/>
  <c r="K120" i="15"/>
  <c r="L120" i="16" s="1"/>
  <c r="B132" i="15"/>
  <c r="B132" i="16" s="1"/>
  <c r="F132" i="15"/>
  <c r="J132" i="15"/>
  <c r="K132" i="16" s="1"/>
  <c r="K132" i="15"/>
  <c r="L132" i="16" s="1"/>
  <c r="C132" i="15"/>
  <c r="D132" i="15"/>
  <c r="D132" i="16" s="1"/>
  <c r="L132" i="15"/>
  <c r="M132" i="16" s="1"/>
  <c r="E132" i="15"/>
  <c r="E132" i="16" s="1"/>
  <c r="B144" i="15"/>
  <c r="B144" i="16" s="1"/>
  <c r="L144" i="15"/>
  <c r="M144" i="16" s="1"/>
  <c r="E144" i="15"/>
  <c r="E144" i="16" s="1"/>
  <c r="K144" i="15"/>
  <c r="L144" i="16" s="1"/>
  <c r="C144" i="15"/>
  <c r="D144" i="15"/>
  <c r="D144" i="16" s="1"/>
  <c r="J144" i="15"/>
  <c r="K144" i="16" s="1"/>
  <c r="F144" i="15"/>
  <c r="F156" i="15"/>
  <c r="L156" i="15"/>
  <c r="M156" i="16" s="1"/>
  <c r="E156" i="15"/>
  <c r="E156" i="16" s="1"/>
  <c r="B156" i="15"/>
  <c r="B156" i="16" s="1"/>
  <c r="C156" i="15"/>
  <c r="D156" i="15"/>
  <c r="D156" i="16" s="1"/>
  <c r="J156" i="15"/>
  <c r="K156" i="16" s="1"/>
  <c r="K156" i="15"/>
  <c r="L156" i="16" s="1"/>
  <c r="K154" i="15"/>
  <c r="L154" i="16" s="1"/>
  <c r="B154" i="15"/>
  <c r="B154" i="16" s="1"/>
  <c r="C154" i="15"/>
  <c r="D154" i="15"/>
  <c r="D154" i="16" s="1"/>
  <c r="E154" i="15"/>
  <c r="E154" i="16" s="1"/>
  <c r="J154" i="15"/>
  <c r="K154" i="16" s="1"/>
  <c r="L154" i="15"/>
  <c r="M154" i="16" s="1"/>
  <c r="F154" i="15"/>
  <c r="K91" i="15"/>
  <c r="L91" i="16" s="1"/>
  <c r="B91" i="15"/>
  <c r="B91" i="16" s="1"/>
  <c r="E91" i="15"/>
  <c r="E91" i="16" s="1"/>
  <c r="F91" i="15"/>
  <c r="J91" i="15"/>
  <c r="K91" i="16" s="1"/>
  <c r="L91" i="15"/>
  <c r="M91" i="16" s="1"/>
  <c r="C91" i="15"/>
  <c r="D91" i="15"/>
  <c r="D91" i="16" s="1"/>
  <c r="B259" i="15"/>
  <c r="B259" i="16" s="1"/>
  <c r="L259" i="15"/>
  <c r="M259" i="16" s="1"/>
  <c r="K259" i="15"/>
  <c r="L259" i="16" s="1"/>
  <c r="C259" i="15"/>
  <c r="D259" i="15"/>
  <c r="D259" i="16" s="1"/>
  <c r="F259" i="15"/>
  <c r="J259" i="15"/>
  <c r="K259" i="16" s="1"/>
  <c r="E259" i="15"/>
  <c r="E259" i="16" s="1"/>
  <c r="F61" i="15"/>
  <c r="K61" i="15"/>
  <c r="L61" i="16" s="1"/>
  <c r="D61" i="15"/>
  <c r="D61" i="16" s="1"/>
  <c r="E61" i="15"/>
  <c r="E61" i="16" s="1"/>
  <c r="J61" i="15"/>
  <c r="K61" i="16" s="1"/>
  <c r="L61" i="15"/>
  <c r="M61" i="16" s="1"/>
  <c r="C61" i="15"/>
  <c r="B61" i="15"/>
  <c r="B61" i="16" s="1"/>
  <c r="E103" i="15"/>
  <c r="E103" i="16" s="1"/>
  <c r="B103" i="15"/>
  <c r="B103" i="16" s="1"/>
  <c r="J103" i="15"/>
  <c r="K103" i="16" s="1"/>
  <c r="F103" i="15"/>
  <c r="K103" i="15"/>
  <c r="L103" i="16" s="1"/>
  <c r="L103" i="15"/>
  <c r="M103" i="16" s="1"/>
  <c r="D103" i="15"/>
  <c r="D103" i="16" s="1"/>
  <c r="C103" i="15"/>
  <c r="J34" i="15"/>
  <c r="K34" i="16" s="1"/>
  <c r="D34" i="15"/>
  <c r="D34" i="16" s="1"/>
  <c r="L34" i="15"/>
  <c r="M34" i="16" s="1"/>
  <c r="B34" i="15"/>
  <c r="B34" i="16" s="1"/>
  <c r="C34" i="15"/>
  <c r="E34" i="15"/>
  <c r="E34" i="16" s="1"/>
  <c r="F34" i="15"/>
  <c r="K34" i="15"/>
  <c r="L34" i="16" s="1"/>
  <c r="L248" i="15"/>
  <c r="M248" i="16" s="1"/>
  <c r="D248" i="15"/>
  <c r="D248" i="16" s="1"/>
  <c r="C248" i="15"/>
  <c r="J248" i="15"/>
  <c r="K248" i="16" s="1"/>
  <c r="F248" i="15"/>
  <c r="K248" i="15"/>
  <c r="L248" i="16" s="1"/>
  <c r="E248" i="15"/>
  <c r="E248" i="16" s="1"/>
  <c r="B248" i="15"/>
  <c r="B248" i="16" s="1"/>
  <c r="B260" i="15"/>
  <c r="B260" i="16" s="1"/>
  <c r="K260" i="15"/>
  <c r="L260" i="16" s="1"/>
  <c r="J260" i="15"/>
  <c r="K260" i="16" s="1"/>
  <c r="F260" i="15"/>
  <c r="L260" i="15"/>
  <c r="M260" i="16" s="1"/>
  <c r="E260" i="15"/>
  <c r="E260" i="16" s="1"/>
  <c r="C260" i="15"/>
  <c r="D260" i="15"/>
  <c r="D260" i="16" s="1"/>
  <c r="C157" i="15"/>
  <c r="E157" i="15"/>
  <c r="E157" i="16" s="1"/>
  <c r="J157" i="15"/>
  <c r="K157" i="16" s="1"/>
  <c r="K157" i="15"/>
  <c r="L157" i="16" s="1"/>
  <c r="L157" i="15"/>
  <c r="M157" i="16" s="1"/>
  <c r="F157" i="15"/>
  <c r="B157" i="15"/>
  <c r="B157" i="16" s="1"/>
  <c r="D157" i="15"/>
  <c r="D157" i="16" s="1"/>
  <c r="D203" i="15"/>
  <c r="D203" i="16" s="1"/>
  <c r="C203" i="15"/>
  <c r="E203" i="15"/>
  <c r="E203" i="16" s="1"/>
  <c r="F203" i="15"/>
  <c r="J203" i="15"/>
  <c r="K203" i="16" s="1"/>
  <c r="K203" i="15"/>
  <c r="L203" i="16" s="1"/>
  <c r="L203" i="15"/>
  <c r="M203" i="16" s="1"/>
  <c r="B203" i="15"/>
  <c r="B203" i="16" s="1"/>
  <c r="K251" i="15"/>
  <c r="L251" i="16" s="1"/>
  <c r="F251" i="15"/>
  <c r="J251" i="15"/>
  <c r="K251" i="16" s="1"/>
  <c r="E251" i="15"/>
  <c r="E251" i="16" s="1"/>
  <c r="B251" i="15"/>
  <c r="B251" i="16" s="1"/>
  <c r="D251" i="15"/>
  <c r="D251" i="16" s="1"/>
  <c r="C251" i="15"/>
  <c r="L251" i="15"/>
  <c r="M251" i="16" s="1"/>
  <c r="C161" i="15"/>
  <c r="E161" i="15"/>
  <c r="E161" i="16" s="1"/>
  <c r="D161" i="15"/>
  <c r="D161" i="16" s="1"/>
  <c r="F161" i="15"/>
  <c r="J161" i="15"/>
  <c r="K161" i="16" s="1"/>
  <c r="K161" i="15"/>
  <c r="L161" i="16" s="1"/>
  <c r="L161" i="15"/>
  <c r="M161" i="16" s="1"/>
  <c r="B161" i="15"/>
  <c r="B161" i="16" s="1"/>
  <c r="C173" i="15"/>
  <c r="D173" i="15"/>
  <c r="D173" i="16" s="1"/>
  <c r="E173" i="15"/>
  <c r="E173" i="16" s="1"/>
  <c r="F173" i="15"/>
  <c r="J173" i="15"/>
  <c r="K173" i="16" s="1"/>
  <c r="K173" i="15"/>
  <c r="L173" i="16" s="1"/>
  <c r="L173" i="15"/>
  <c r="M173" i="16" s="1"/>
  <c r="B173" i="15"/>
  <c r="B173" i="16" s="1"/>
  <c r="K185" i="15"/>
  <c r="L185" i="16" s="1"/>
  <c r="D185" i="15"/>
  <c r="D185" i="16" s="1"/>
  <c r="E185" i="15"/>
  <c r="E185" i="16" s="1"/>
  <c r="F185" i="15"/>
  <c r="C185" i="15"/>
  <c r="J185" i="15"/>
  <c r="K185" i="16" s="1"/>
  <c r="B185" i="15"/>
  <c r="B185" i="16" s="1"/>
  <c r="L185" i="15"/>
  <c r="M185" i="16" s="1"/>
  <c r="J230" i="15"/>
  <c r="K230" i="16" s="1"/>
  <c r="K230" i="15"/>
  <c r="L230" i="16" s="1"/>
  <c r="L230" i="15"/>
  <c r="M230" i="16" s="1"/>
  <c r="B230" i="15"/>
  <c r="B230" i="16" s="1"/>
  <c r="D230" i="15"/>
  <c r="D230" i="16" s="1"/>
  <c r="F230" i="15"/>
  <c r="C230" i="15"/>
  <c r="E230" i="15"/>
  <c r="E230" i="16" s="1"/>
  <c r="C263" i="15"/>
  <c r="B263" i="15"/>
  <c r="B263" i="16" s="1"/>
  <c r="K263" i="15"/>
  <c r="L263" i="16" s="1"/>
  <c r="L263" i="15"/>
  <c r="M263" i="16" s="1"/>
  <c r="J263" i="15"/>
  <c r="K263" i="16" s="1"/>
  <c r="E263" i="15"/>
  <c r="E263" i="16" s="1"/>
  <c r="F263" i="15"/>
  <c r="D263" i="15"/>
  <c r="D263" i="16" s="1"/>
  <c r="B122" i="15"/>
  <c r="B122" i="16" s="1"/>
  <c r="C122" i="15"/>
  <c r="D122" i="15"/>
  <c r="D122" i="16" s="1"/>
  <c r="F122" i="15"/>
  <c r="L122" i="15"/>
  <c r="M122" i="16" s="1"/>
  <c r="E122" i="15"/>
  <c r="E122" i="16" s="1"/>
  <c r="J122" i="15"/>
  <c r="K122" i="16" s="1"/>
  <c r="K122" i="15"/>
  <c r="L122" i="16" s="1"/>
  <c r="D204" i="15"/>
  <c r="D204" i="16" s="1"/>
  <c r="J204" i="15"/>
  <c r="K204" i="16" s="1"/>
  <c r="K204" i="15"/>
  <c r="L204" i="16" s="1"/>
  <c r="L204" i="15"/>
  <c r="M204" i="16" s="1"/>
  <c r="B204" i="15"/>
  <c r="B204" i="16" s="1"/>
  <c r="C204" i="15"/>
  <c r="F204" i="15"/>
  <c r="E204" i="15"/>
  <c r="E204" i="16" s="1"/>
  <c r="L198" i="15"/>
  <c r="M198" i="16" s="1"/>
  <c r="K198" i="15"/>
  <c r="L198" i="16" s="1"/>
  <c r="J198" i="15"/>
  <c r="K198" i="16" s="1"/>
  <c r="B198" i="15"/>
  <c r="B198" i="16" s="1"/>
  <c r="C198" i="15"/>
  <c r="D198" i="15"/>
  <c r="D198" i="16" s="1"/>
  <c r="E198" i="15"/>
  <c r="E198" i="16" s="1"/>
  <c r="F198" i="15"/>
  <c r="J193" i="15"/>
  <c r="K193" i="16" s="1"/>
  <c r="K193" i="15"/>
  <c r="L193" i="16" s="1"/>
  <c r="L193" i="15"/>
  <c r="M193" i="16" s="1"/>
  <c r="B193" i="15"/>
  <c r="B193" i="16" s="1"/>
  <c r="C193" i="15"/>
  <c r="D193" i="15"/>
  <c r="D193" i="16" s="1"/>
  <c r="E193" i="15"/>
  <c r="E193" i="16" s="1"/>
  <c r="F193" i="15"/>
  <c r="J244" i="15"/>
  <c r="K244" i="16" s="1"/>
  <c r="B244" i="15"/>
  <c r="B244" i="16" s="1"/>
  <c r="F244" i="15"/>
  <c r="E244" i="15"/>
  <c r="E244" i="16" s="1"/>
  <c r="D244" i="15"/>
  <c r="D244" i="16" s="1"/>
  <c r="C244" i="15"/>
  <c r="L244" i="15"/>
  <c r="M244" i="16" s="1"/>
  <c r="K244" i="15"/>
  <c r="L244" i="16" s="1"/>
  <c r="L202" i="15"/>
  <c r="M202" i="16" s="1"/>
  <c r="B202" i="15"/>
  <c r="B202" i="16" s="1"/>
  <c r="C202" i="15"/>
  <c r="F202" i="15"/>
  <c r="J202" i="15"/>
  <c r="K202" i="16" s="1"/>
  <c r="E202" i="15"/>
  <c r="E202" i="16" s="1"/>
  <c r="K202" i="15"/>
  <c r="L202" i="16" s="1"/>
  <c r="D202" i="15"/>
  <c r="D202" i="16" s="1"/>
  <c r="B262" i="15"/>
  <c r="B262" i="16" s="1"/>
  <c r="J262" i="15"/>
  <c r="K262" i="16" s="1"/>
  <c r="L262" i="15"/>
  <c r="M262" i="16" s="1"/>
  <c r="K262" i="15"/>
  <c r="L262" i="16" s="1"/>
  <c r="F262" i="15"/>
  <c r="E262" i="15"/>
  <c r="E262" i="16" s="1"/>
  <c r="D262" i="15"/>
  <c r="D262" i="16" s="1"/>
  <c r="C262" i="15"/>
  <c r="E7" i="15"/>
  <c r="E7" i="16" s="1"/>
  <c r="L7" i="15"/>
  <c r="M7" i="16" s="1"/>
  <c r="B7" i="15"/>
  <c r="B7" i="16" s="1"/>
  <c r="C7" i="15"/>
  <c r="D7" i="15"/>
  <c r="D7" i="16" s="1"/>
  <c r="F7" i="15"/>
  <c r="J7" i="15"/>
  <c r="K7" i="16" s="1"/>
  <c r="K7" i="15"/>
  <c r="L7" i="16" s="1"/>
  <c r="L106" i="15"/>
  <c r="M106" i="16" s="1"/>
  <c r="B106" i="15"/>
  <c r="B106" i="16" s="1"/>
  <c r="C106" i="15"/>
  <c r="D106" i="15"/>
  <c r="D106" i="16" s="1"/>
  <c r="E106" i="15"/>
  <c r="E106" i="16" s="1"/>
  <c r="F106" i="15"/>
  <c r="J106" i="15"/>
  <c r="K106" i="16" s="1"/>
  <c r="K106" i="15"/>
  <c r="L106" i="16" s="1"/>
  <c r="C11" i="15"/>
  <c r="B11" i="15"/>
  <c r="B11" i="16" s="1"/>
  <c r="D11" i="15"/>
  <c r="D11" i="16" s="1"/>
  <c r="E11" i="15"/>
  <c r="E11" i="16" s="1"/>
  <c r="F11" i="15"/>
  <c r="J11" i="15"/>
  <c r="K11" i="16" s="1"/>
  <c r="K11" i="15"/>
  <c r="L11" i="16" s="1"/>
  <c r="L11" i="15"/>
  <c r="M11" i="16" s="1"/>
  <c r="B215" i="15"/>
  <c r="B215" i="16" s="1"/>
  <c r="E215" i="15"/>
  <c r="E215" i="16" s="1"/>
  <c r="J215" i="15"/>
  <c r="K215" i="16" s="1"/>
  <c r="L215" i="15"/>
  <c r="M215" i="16" s="1"/>
  <c r="K215" i="15"/>
  <c r="L215" i="16" s="1"/>
  <c r="F215" i="15"/>
  <c r="C215" i="15"/>
  <c r="D215" i="15"/>
  <c r="D215" i="16" s="1"/>
  <c r="B233" i="15"/>
  <c r="B233" i="16" s="1"/>
  <c r="E233" i="15"/>
  <c r="E233" i="16" s="1"/>
  <c r="D233" i="15"/>
  <c r="D233" i="16" s="1"/>
  <c r="C233" i="15"/>
  <c r="F233" i="15"/>
  <c r="L233" i="15"/>
  <c r="M233" i="16" s="1"/>
  <c r="J233" i="15"/>
  <c r="K233" i="16" s="1"/>
  <c r="K233" i="15"/>
  <c r="L233" i="16" s="1"/>
  <c r="B17" i="15"/>
  <c r="B17" i="16" s="1"/>
  <c r="C17" i="15"/>
  <c r="L17" i="15"/>
  <c r="M17" i="16" s="1"/>
  <c r="D17" i="15"/>
  <c r="D17" i="16" s="1"/>
  <c r="E17" i="15"/>
  <c r="E17" i="16" s="1"/>
  <c r="F17" i="15"/>
  <c r="J17" i="15"/>
  <c r="K17" i="16" s="1"/>
  <c r="K17" i="15"/>
  <c r="L17" i="16" s="1"/>
  <c r="C35" i="15"/>
  <c r="F35" i="15"/>
  <c r="K35" i="15"/>
  <c r="L35" i="16" s="1"/>
  <c r="B35" i="15"/>
  <c r="B35" i="16" s="1"/>
  <c r="D35" i="15"/>
  <c r="D35" i="16" s="1"/>
  <c r="E35" i="15"/>
  <c r="E35" i="16" s="1"/>
  <c r="J35" i="15"/>
  <c r="K35" i="16" s="1"/>
  <c r="L35" i="15"/>
  <c r="M35" i="16" s="1"/>
  <c r="L53" i="15"/>
  <c r="M53" i="16" s="1"/>
  <c r="F53" i="15"/>
  <c r="K53" i="15"/>
  <c r="L53" i="16" s="1"/>
  <c r="D53" i="15"/>
  <c r="D53" i="16" s="1"/>
  <c r="J53" i="15"/>
  <c r="K53" i="16" s="1"/>
  <c r="B53" i="15"/>
  <c r="B53" i="16" s="1"/>
  <c r="C53" i="15"/>
  <c r="E53" i="15"/>
  <c r="E53" i="16" s="1"/>
  <c r="K71" i="15"/>
  <c r="L71" i="16" s="1"/>
  <c r="C71" i="15"/>
  <c r="J71" i="15"/>
  <c r="K71" i="16" s="1"/>
  <c r="F71" i="15"/>
  <c r="L71" i="15"/>
  <c r="M71" i="16" s="1"/>
  <c r="B71" i="15"/>
  <c r="B71" i="16" s="1"/>
  <c r="D71" i="15"/>
  <c r="D71" i="16" s="1"/>
  <c r="E71" i="15"/>
  <c r="E71" i="16" s="1"/>
  <c r="L89" i="15"/>
  <c r="M89" i="16" s="1"/>
  <c r="K89" i="15"/>
  <c r="L89" i="16" s="1"/>
  <c r="J89" i="15"/>
  <c r="K89" i="16" s="1"/>
  <c r="B89" i="15"/>
  <c r="B89" i="16" s="1"/>
  <c r="C89" i="15"/>
  <c r="D89" i="15"/>
  <c r="D89" i="16" s="1"/>
  <c r="E89" i="15"/>
  <c r="E89" i="16" s="1"/>
  <c r="F89" i="15"/>
  <c r="C107" i="15"/>
  <c r="F107" i="15"/>
  <c r="E107" i="15"/>
  <c r="E107" i="16" s="1"/>
  <c r="J107" i="15"/>
  <c r="K107" i="16" s="1"/>
  <c r="K107" i="15"/>
  <c r="L107" i="16" s="1"/>
  <c r="L107" i="15"/>
  <c r="M107" i="16" s="1"/>
  <c r="B107" i="15"/>
  <c r="B107" i="16" s="1"/>
  <c r="D107" i="15"/>
  <c r="D107" i="16" s="1"/>
  <c r="F125" i="15"/>
  <c r="L125" i="15"/>
  <c r="M125" i="16" s="1"/>
  <c r="J125" i="15"/>
  <c r="K125" i="16" s="1"/>
  <c r="K125" i="15"/>
  <c r="L125" i="16" s="1"/>
  <c r="D125" i="15"/>
  <c r="D125" i="16" s="1"/>
  <c r="C125" i="15"/>
  <c r="E125" i="15"/>
  <c r="E125" i="16" s="1"/>
  <c r="B125" i="15"/>
  <c r="B125" i="16" s="1"/>
  <c r="B143" i="15"/>
  <c r="B143" i="16" s="1"/>
  <c r="C143" i="15"/>
  <c r="D143" i="15"/>
  <c r="D143" i="16" s="1"/>
  <c r="F143" i="15"/>
  <c r="J143" i="15"/>
  <c r="K143" i="16" s="1"/>
  <c r="E143" i="15"/>
  <c r="E143" i="16" s="1"/>
  <c r="K143" i="15"/>
  <c r="L143" i="16" s="1"/>
  <c r="L143" i="15"/>
  <c r="M143" i="16" s="1"/>
  <c r="B261" i="15"/>
  <c r="B261" i="16" s="1"/>
  <c r="F261" i="15"/>
  <c r="D261" i="15"/>
  <c r="D261" i="16" s="1"/>
  <c r="K261" i="15"/>
  <c r="L261" i="16" s="1"/>
  <c r="L261" i="15"/>
  <c r="M261" i="16" s="1"/>
  <c r="J261" i="15"/>
  <c r="K261" i="16" s="1"/>
  <c r="C261" i="15"/>
  <c r="E261" i="15"/>
  <c r="E261" i="16" s="1"/>
  <c r="E162" i="15"/>
  <c r="E162" i="16" s="1"/>
  <c r="B162" i="15"/>
  <c r="B162" i="16" s="1"/>
  <c r="C162" i="15"/>
  <c r="D162" i="15"/>
  <c r="D162" i="16" s="1"/>
  <c r="F162" i="15"/>
  <c r="J162" i="15"/>
  <c r="K162" i="16" s="1"/>
  <c r="L162" i="15"/>
  <c r="M162" i="16" s="1"/>
  <c r="K162" i="15"/>
  <c r="L162" i="16" s="1"/>
  <c r="E174" i="15"/>
  <c r="E174" i="16" s="1"/>
  <c r="L174" i="15"/>
  <c r="M174" i="16" s="1"/>
  <c r="F174" i="15"/>
  <c r="C174" i="15"/>
  <c r="J174" i="15"/>
  <c r="K174" i="16" s="1"/>
  <c r="D174" i="15"/>
  <c r="D174" i="16" s="1"/>
  <c r="K174" i="15"/>
  <c r="L174" i="16" s="1"/>
  <c r="B174" i="15"/>
  <c r="B174" i="16" s="1"/>
  <c r="J186" i="15"/>
  <c r="K186" i="16" s="1"/>
  <c r="B186" i="15"/>
  <c r="B186" i="16" s="1"/>
  <c r="C186" i="15"/>
  <c r="D186" i="15"/>
  <c r="D186" i="16" s="1"/>
  <c r="E186" i="15"/>
  <c r="E186" i="16" s="1"/>
  <c r="F186" i="15"/>
  <c r="K186" i="15"/>
  <c r="L186" i="16" s="1"/>
  <c r="L186" i="15"/>
  <c r="M186" i="16" s="1"/>
  <c r="B219" i="15"/>
  <c r="B219" i="16" s="1"/>
  <c r="C219" i="15"/>
  <c r="D219" i="15"/>
  <c r="D219" i="16" s="1"/>
  <c r="K219" i="15"/>
  <c r="L219" i="16" s="1"/>
  <c r="E219" i="15"/>
  <c r="E219" i="16" s="1"/>
  <c r="F219" i="15"/>
  <c r="L219" i="15"/>
  <c r="M219" i="16" s="1"/>
  <c r="J219" i="15"/>
  <c r="K219" i="16" s="1"/>
  <c r="B255" i="15"/>
  <c r="B255" i="16" s="1"/>
  <c r="J255" i="15"/>
  <c r="K255" i="16" s="1"/>
  <c r="L255" i="15"/>
  <c r="M255" i="16" s="1"/>
  <c r="E255" i="15"/>
  <c r="E255" i="16" s="1"/>
  <c r="K255" i="15"/>
  <c r="L255" i="16" s="1"/>
  <c r="D255" i="15"/>
  <c r="D255" i="16" s="1"/>
  <c r="C255" i="15"/>
  <c r="F255" i="15"/>
  <c r="K247" i="15"/>
  <c r="L247" i="16" s="1"/>
  <c r="F247" i="15"/>
  <c r="E247" i="15"/>
  <c r="E247" i="16" s="1"/>
  <c r="C247" i="15"/>
  <c r="J247" i="15"/>
  <c r="K247" i="16" s="1"/>
  <c r="B247" i="15"/>
  <c r="B247" i="16" s="1"/>
  <c r="L247" i="15"/>
  <c r="M247" i="16" s="1"/>
  <c r="D247" i="15"/>
  <c r="D247" i="16" s="1"/>
  <c r="D265" i="15"/>
  <c r="D265" i="16" s="1"/>
  <c r="C265" i="15"/>
  <c r="B265" i="15"/>
  <c r="B265" i="16" s="1"/>
  <c r="K265" i="15"/>
  <c r="L265" i="16" s="1"/>
  <c r="L265" i="15"/>
  <c r="M265" i="16" s="1"/>
  <c r="F265" i="15"/>
  <c r="E265" i="15"/>
  <c r="E265" i="16" s="1"/>
  <c r="J265" i="15"/>
  <c r="K265" i="16" s="1"/>
  <c r="C22" i="15"/>
  <c r="D22" i="15"/>
  <c r="D22" i="16" s="1"/>
  <c r="E22" i="15"/>
  <c r="E22" i="16" s="1"/>
  <c r="F22" i="15"/>
  <c r="J22" i="15"/>
  <c r="K22" i="16" s="1"/>
  <c r="K22" i="15"/>
  <c r="L22" i="16" s="1"/>
  <c r="L22" i="15"/>
  <c r="M22" i="16" s="1"/>
  <c r="B22" i="15"/>
  <c r="B22" i="16" s="1"/>
  <c r="J67" i="15"/>
  <c r="K67" i="16" s="1"/>
  <c r="C67" i="15"/>
  <c r="L67" i="15"/>
  <c r="M67" i="16" s="1"/>
  <c r="B67" i="15"/>
  <c r="B67" i="16" s="1"/>
  <c r="D67" i="15"/>
  <c r="D67" i="16" s="1"/>
  <c r="E67" i="15"/>
  <c r="E67" i="16" s="1"/>
  <c r="F67" i="15"/>
  <c r="K67" i="15"/>
  <c r="L67" i="16" s="1"/>
  <c r="J112" i="15"/>
  <c r="K112" i="16" s="1"/>
  <c r="L112" i="15"/>
  <c r="M112" i="16" s="1"/>
  <c r="B112" i="15"/>
  <c r="B112" i="16" s="1"/>
  <c r="C112" i="15"/>
  <c r="D112" i="15"/>
  <c r="D112" i="16" s="1"/>
  <c r="E112" i="15"/>
  <c r="E112" i="16" s="1"/>
  <c r="F112" i="15"/>
  <c r="K112" i="15"/>
  <c r="L112" i="16" s="1"/>
  <c r="K47" i="15"/>
  <c r="L47" i="16" s="1"/>
  <c r="F47" i="15"/>
  <c r="J47" i="15"/>
  <c r="K47" i="16" s="1"/>
  <c r="L47" i="15"/>
  <c r="M47" i="16" s="1"/>
  <c r="B47" i="15"/>
  <c r="B47" i="16" s="1"/>
  <c r="C47" i="15"/>
  <c r="D47" i="15"/>
  <c r="D47" i="16" s="1"/>
  <c r="E47" i="15"/>
  <c r="E47" i="16" s="1"/>
  <c r="B236" i="15"/>
  <c r="B236" i="16" s="1"/>
  <c r="L236" i="15"/>
  <c r="M236" i="16" s="1"/>
  <c r="K236" i="15"/>
  <c r="L236" i="16" s="1"/>
  <c r="D236" i="15"/>
  <c r="D236" i="16" s="1"/>
  <c r="F236" i="15"/>
  <c r="C236" i="15"/>
  <c r="J236" i="15"/>
  <c r="K236" i="16" s="1"/>
  <c r="E236" i="15"/>
  <c r="E236" i="16" s="1"/>
  <c r="C164" i="15"/>
  <c r="D164" i="15"/>
  <c r="D164" i="16" s="1"/>
  <c r="F164" i="15"/>
  <c r="L164" i="15"/>
  <c r="M164" i="16" s="1"/>
  <c r="B164" i="15"/>
  <c r="B164" i="16" s="1"/>
  <c r="E164" i="15"/>
  <c r="E164" i="16" s="1"/>
  <c r="J164" i="15"/>
  <c r="K164" i="16" s="1"/>
  <c r="K164" i="15"/>
  <c r="L164" i="16" s="1"/>
  <c r="L176" i="15"/>
  <c r="M176" i="16" s="1"/>
  <c r="K176" i="15"/>
  <c r="L176" i="16" s="1"/>
  <c r="D176" i="15"/>
  <c r="D176" i="16" s="1"/>
  <c r="E176" i="15"/>
  <c r="E176" i="16" s="1"/>
  <c r="J176" i="15"/>
  <c r="K176" i="16" s="1"/>
  <c r="F176" i="15"/>
  <c r="C176" i="15"/>
  <c r="B176" i="15"/>
  <c r="B176" i="16" s="1"/>
  <c r="B188" i="15"/>
  <c r="B188" i="16" s="1"/>
  <c r="C188" i="15"/>
  <c r="E188" i="15"/>
  <c r="E188" i="16" s="1"/>
  <c r="K188" i="15"/>
  <c r="L188" i="16" s="1"/>
  <c r="L188" i="15"/>
  <c r="M188" i="16" s="1"/>
  <c r="D188" i="15"/>
  <c r="D188" i="16" s="1"/>
  <c r="F188" i="15"/>
  <c r="J188" i="15"/>
  <c r="K188" i="16" s="1"/>
  <c r="C239" i="15"/>
  <c r="B239" i="15"/>
  <c r="B239" i="16" s="1"/>
  <c r="K239" i="15"/>
  <c r="L239" i="16" s="1"/>
  <c r="J239" i="15"/>
  <c r="K239" i="16" s="1"/>
  <c r="L239" i="15"/>
  <c r="M239" i="16" s="1"/>
  <c r="F239" i="15"/>
  <c r="D239" i="15"/>
  <c r="D239" i="16" s="1"/>
  <c r="E239" i="15"/>
  <c r="E239" i="16" s="1"/>
  <c r="C234" i="15"/>
  <c r="J234" i="15"/>
  <c r="K234" i="16" s="1"/>
  <c r="F234" i="15"/>
  <c r="E234" i="15"/>
  <c r="E234" i="16" s="1"/>
  <c r="K234" i="15"/>
  <c r="L234" i="16" s="1"/>
  <c r="B234" i="15"/>
  <c r="B234" i="16" s="1"/>
  <c r="D234" i="15"/>
  <c r="D234" i="16" s="1"/>
  <c r="L234" i="15"/>
  <c r="M234" i="16" s="1"/>
  <c r="L3" i="15"/>
  <c r="M3" i="16" s="1"/>
  <c r="B3" i="15"/>
  <c r="B3" i="16" s="1"/>
  <c r="C3" i="15"/>
  <c r="D3" i="15"/>
  <c r="D3" i="16" s="1"/>
  <c r="E3" i="15"/>
  <c r="E3" i="16" s="1"/>
  <c r="F3" i="15"/>
  <c r="J3" i="15"/>
  <c r="K3" i="16" s="1"/>
  <c r="K3" i="15"/>
  <c r="L3" i="16" s="1"/>
  <c r="B15" i="15"/>
  <c r="B15" i="16" s="1"/>
  <c r="C15" i="15"/>
  <c r="D15" i="15"/>
  <c r="D15" i="16" s="1"/>
  <c r="E15" i="15"/>
  <c r="E15" i="16" s="1"/>
  <c r="F15" i="15"/>
  <c r="J15" i="15"/>
  <c r="K15" i="16" s="1"/>
  <c r="K15" i="15"/>
  <c r="L15" i="16" s="1"/>
  <c r="L15" i="15"/>
  <c r="M15" i="16" s="1"/>
  <c r="K27" i="15"/>
  <c r="L27" i="16" s="1"/>
  <c r="L27" i="15"/>
  <c r="M27" i="16" s="1"/>
  <c r="B27" i="15"/>
  <c r="B27" i="16" s="1"/>
  <c r="C27" i="15"/>
  <c r="D27" i="15"/>
  <c r="D27" i="16" s="1"/>
  <c r="E27" i="15"/>
  <c r="E27" i="16" s="1"/>
  <c r="F27" i="15"/>
  <c r="J27" i="15"/>
  <c r="K27" i="16" s="1"/>
  <c r="E39" i="15"/>
  <c r="E39" i="16" s="1"/>
  <c r="C39" i="15"/>
  <c r="F39" i="15"/>
  <c r="J39" i="15"/>
  <c r="K39" i="16" s="1"/>
  <c r="K39" i="15"/>
  <c r="L39" i="16" s="1"/>
  <c r="L39" i="15"/>
  <c r="M39" i="16" s="1"/>
  <c r="B39" i="15"/>
  <c r="B39" i="16" s="1"/>
  <c r="D39" i="15"/>
  <c r="D39" i="16" s="1"/>
  <c r="B51" i="15"/>
  <c r="B51" i="16" s="1"/>
  <c r="E51" i="15"/>
  <c r="E51" i="16" s="1"/>
  <c r="J51" i="15"/>
  <c r="K51" i="16" s="1"/>
  <c r="K51" i="15"/>
  <c r="L51" i="16" s="1"/>
  <c r="L51" i="15"/>
  <c r="M51" i="16" s="1"/>
  <c r="C51" i="15"/>
  <c r="D51" i="15"/>
  <c r="D51" i="16" s="1"/>
  <c r="F51" i="15"/>
  <c r="K63" i="15"/>
  <c r="L63" i="16" s="1"/>
  <c r="L63" i="15"/>
  <c r="M63" i="16" s="1"/>
  <c r="E63" i="15"/>
  <c r="E63" i="16" s="1"/>
  <c r="B63" i="15"/>
  <c r="B63" i="16" s="1"/>
  <c r="C63" i="15"/>
  <c r="D63" i="15"/>
  <c r="D63" i="16" s="1"/>
  <c r="F63" i="15"/>
  <c r="J63" i="15"/>
  <c r="K63" i="16" s="1"/>
  <c r="F75" i="15"/>
  <c r="J75" i="15"/>
  <c r="K75" i="16" s="1"/>
  <c r="K75" i="15"/>
  <c r="L75" i="16" s="1"/>
  <c r="L75" i="15"/>
  <c r="M75" i="16" s="1"/>
  <c r="B75" i="15"/>
  <c r="B75" i="16" s="1"/>
  <c r="C75" i="15"/>
  <c r="D75" i="15"/>
  <c r="D75" i="16" s="1"/>
  <c r="E75" i="15"/>
  <c r="E75" i="16" s="1"/>
  <c r="B87" i="15"/>
  <c r="B87" i="16" s="1"/>
  <c r="C87" i="15"/>
  <c r="D87" i="15"/>
  <c r="D87" i="16" s="1"/>
  <c r="E87" i="15"/>
  <c r="E87" i="16" s="1"/>
  <c r="F87" i="15"/>
  <c r="J87" i="15"/>
  <c r="K87" i="16" s="1"/>
  <c r="K87" i="15"/>
  <c r="L87" i="16" s="1"/>
  <c r="L87" i="15"/>
  <c r="M87" i="16" s="1"/>
  <c r="C99" i="15"/>
  <c r="D99" i="15"/>
  <c r="D99" i="16" s="1"/>
  <c r="E99" i="15"/>
  <c r="E99" i="16" s="1"/>
  <c r="F99" i="15"/>
  <c r="J99" i="15"/>
  <c r="K99" i="16" s="1"/>
  <c r="K99" i="15"/>
  <c r="L99" i="16" s="1"/>
  <c r="L99" i="15"/>
  <c r="M99" i="16" s="1"/>
  <c r="B99" i="15"/>
  <c r="B99" i="16" s="1"/>
  <c r="D111" i="15"/>
  <c r="D111" i="16" s="1"/>
  <c r="E111" i="15"/>
  <c r="E111" i="16" s="1"/>
  <c r="F111" i="15"/>
  <c r="J111" i="15"/>
  <c r="K111" i="16" s="1"/>
  <c r="K111" i="15"/>
  <c r="L111" i="16" s="1"/>
  <c r="L111" i="15"/>
  <c r="M111" i="16" s="1"/>
  <c r="B111" i="15"/>
  <c r="B111" i="16" s="1"/>
  <c r="C111" i="15"/>
  <c r="J123" i="15"/>
  <c r="K123" i="16" s="1"/>
  <c r="B123" i="15"/>
  <c r="B123" i="16" s="1"/>
  <c r="C123" i="15"/>
  <c r="D123" i="15"/>
  <c r="D123" i="16" s="1"/>
  <c r="F123" i="15"/>
  <c r="L123" i="15"/>
  <c r="M123" i="16" s="1"/>
  <c r="E123" i="15"/>
  <c r="E123" i="16" s="1"/>
  <c r="K123" i="15"/>
  <c r="L123" i="16" s="1"/>
  <c r="D135" i="15"/>
  <c r="D135" i="16" s="1"/>
  <c r="F135" i="15"/>
  <c r="J135" i="15"/>
  <c r="K135" i="16" s="1"/>
  <c r="L135" i="15"/>
  <c r="M135" i="16" s="1"/>
  <c r="K135" i="15"/>
  <c r="L135" i="16" s="1"/>
  <c r="B135" i="15"/>
  <c r="B135" i="16" s="1"/>
  <c r="E135" i="15"/>
  <c r="E135" i="16" s="1"/>
  <c r="C135" i="15"/>
  <c r="D147" i="15"/>
  <c r="D147" i="16" s="1"/>
  <c r="B147" i="15"/>
  <c r="B147" i="16" s="1"/>
  <c r="E147" i="15"/>
  <c r="E147" i="16" s="1"/>
  <c r="K147" i="15"/>
  <c r="L147" i="16" s="1"/>
  <c r="J147" i="15"/>
  <c r="K147" i="16" s="1"/>
  <c r="L147" i="15"/>
  <c r="M147" i="16" s="1"/>
  <c r="C147" i="15"/>
  <c r="F147" i="15"/>
  <c r="L159" i="15"/>
  <c r="M159" i="16" s="1"/>
  <c r="C159" i="15"/>
  <c r="K159" i="15"/>
  <c r="L159" i="16" s="1"/>
  <c r="B159" i="15"/>
  <c r="B159" i="16" s="1"/>
  <c r="F159" i="15"/>
  <c r="J159" i="15"/>
  <c r="K159" i="16" s="1"/>
  <c r="D159" i="15"/>
  <c r="D159" i="16" s="1"/>
  <c r="E159" i="15"/>
  <c r="E159" i="16" s="1"/>
  <c r="B100" i="15"/>
  <c r="B100" i="16" s="1"/>
  <c r="E100" i="15"/>
  <c r="E100" i="16" s="1"/>
  <c r="J100" i="15"/>
  <c r="K100" i="16" s="1"/>
  <c r="K100" i="15"/>
  <c r="L100" i="16" s="1"/>
  <c r="L100" i="15"/>
  <c r="M100" i="16" s="1"/>
  <c r="C100" i="15"/>
  <c r="D100" i="15"/>
  <c r="D100" i="16" s="1"/>
  <c r="F100" i="15"/>
  <c r="K226" i="15"/>
  <c r="L226" i="16" s="1"/>
  <c r="J226" i="15"/>
  <c r="K226" i="16" s="1"/>
  <c r="L226" i="15"/>
  <c r="M226" i="16" s="1"/>
  <c r="C226" i="15"/>
  <c r="F226" i="15"/>
  <c r="E226" i="15"/>
  <c r="E226" i="16" s="1"/>
  <c r="B226" i="15"/>
  <c r="B226" i="16" s="1"/>
  <c r="D226" i="15"/>
  <c r="D226" i="16" s="1"/>
  <c r="B70" i="15"/>
  <c r="B70" i="16" s="1"/>
  <c r="F70" i="15"/>
  <c r="D70" i="15"/>
  <c r="D70" i="16" s="1"/>
  <c r="E70" i="15"/>
  <c r="E70" i="16" s="1"/>
  <c r="J70" i="15"/>
  <c r="K70" i="16" s="1"/>
  <c r="K70" i="15"/>
  <c r="L70" i="16" s="1"/>
  <c r="L70" i="15"/>
  <c r="M70" i="16" s="1"/>
  <c r="C70" i="15"/>
  <c r="B166" i="15"/>
  <c r="B166" i="16" s="1"/>
  <c r="D166" i="15"/>
  <c r="D166" i="16" s="1"/>
  <c r="E166" i="15"/>
  <c r="E166" i="16" s="1"/>
  <c r="F166" i="15"/>
  <c r="C166" i="15"/>
  <c r="J166" i="15"/>
  <c r="K166" i="16" s="1"/>
  <c r="K166" i="15"/>
  <c r="L166" i="16" s="1"/>
  <c r="L166" i="15"/>
  <c r="M166" i="16" s="1"/>
  <c r="D178" i="15"/>
  <c r="D178" i="16" s="1"/>
  <c r="F178" i="15"/>
  <c r="J178" i="15"/>
  <c r="K178" i="16" s="1"/>
  <c r="K178" i="15"/>
  <c r="L178" i="16" s="1"/>
  <c r="L178" i="15"/>
  <c r="M178" i="16" s="1"/>
  <c r="E178" i="15"/>
  <c r="E178" i="16" s="1"/>
  <c r="B178" i="15"/>
  <c r="B178" i="16" s="1"/>
  <c r="C178" i="15"/>
  <c r="D190" i="15"/>
  <c r="D190" i="16" s="1"/>
  <c r="E190" i="15"/>
  <c r="E190" i="16" s="1"/>
  <c r="K190" i="15"/>
  <c r="L190" i="16" s="1"/>
  <c r="F190" i="15"/>
  <c r="J190" i="15"/>
  <c r="K190" i="16" s="1"/>
  <c r="L190" i="15"/>
  <c r="M190" i="16" s="1"/>
  <c r="B190" i="15"/>
  <c r="B190" i="16" s="1"/>
  <c r="C190" i="15"/>
  <c r="B205" i="15"/>
  <c r="B205" i="16" s="1"/>
  <c r="D205" i="15"/>
  <c r="D205" i="16" s="1"/>
  <c r="E205" i="15"/>
  <c r="E205" i="16" s="1"/>
  <c r="K205" i="15"/>
  <c r="L205" i="16" s="1"/>
  <c r="L205" i="15"/>
  <c r="M205" i="16" s="1"/>
  <c r="C205" i="15"/>
  <c r="F205" i="15"/>
  <c r="J205" i="15"/>
  <c r="K205" i="16" s="1"/>
  <c r="D235" i="15"/>
  <c r="D235" i="16" s="1"/>
  <c r="L235" i="15"/>
  <c r="M235" i="16" s="1"/>
  <c r="J235" i="15"/>
  <c r="K235" i="16" s="1"/>
  <c r="E235" i="15"/>
  <c r="E235" i="16" s="1"/>
  <c r="K235" i="15"/>
  <c r="L235" i="16" s="1"/>
  <c r="F235" i="15"/>
  <c r="C235" i="15"/>
  <c r="B235" i="15"/>
  <c r="B235" i="16" s="1"/>
  <c r="B37" i="15"/>
  <c r="B37" i="16" s="1"/>
  <c r="C37" i="15"/>
  <c r="D37" i="15"/>
  <c r="D37" i="16" s="1"/>
  <c r="J37" i="15"/>
  <c r="K37" i="16" s="1"/>
  <c r="K37" i="15"/>
  <c r="L37" i="16" s="1"/>
  <c r="E37" i="15"/>
  <c r="E37" i="16" s="1"/>
  <c r="F37" i="15"/>
  <c r="L37" i="15"/>
  <c r="M37" i="16" s="1"/>
  <c r="J245" i="15"/>
  <c r="K245" i="16" s="1"/>
  <c r="C245" i="15"/>
  <c r="B245" i="15"/>
  <c r="B245" i="16" s="1"/>
  <c r="F245" i="15"/>
  <c r="E245" i="15"/>
  <c r="E245" i="16" s="1"/>
  <c r="D245" i="15"/>
  <c r="D245" i="16" s="1"/>
  <c r="L245" i="15"/>
  <c r="M245" i="16" s="1"/>
  <c r="K245" i="15"/>
  <c r="L245" i="16" s="1"/>
  <c r="K9" i="15"/>
  <c r="L9" i="16" s="1"/>
  <c r="L9" i="15"/>
  <c r="M9" i="16" s="1"/>
  <c r="B9" i="15"/>
  <c r="B9" i="16" s="1"/>
  <c r="C9" i="15"/>
  <c r="D9" i="15"/>
  <c r="D9" i="16" s="1"/>
  <c r="E9" i="15"/>
  <c r="E9" i="16" s="1"/>
  <c r="F9" i="15"/>
  <c r="J9" i="15"/>
  <c r="K9" i="16" s="1"/>
  <c r="E129" i="15"/>
  <c r="E129" i="16" s="1"/>
  <c r="F129" i="15"/>
  <c r="J129" i="15"/>
  <c r="K129" i="16" s="1"/>
  <c r="D129" i="15"/>
  <c r="D129" i="16" s="1"/>
  <c r="K129" i="15"/>
  <c r="L129" i="16" s="1"/>
  <c r="L129" i="15"/>
  <c r="M129" i="16" s="1"/>
  <c r="B129" i="15"/>
  <c r="B129" i="16" s="1"/>
  <c r="C129" i="15"/>
  <c r="B199" i="15"/>
  <c r="B199" i="16" s="1"/>
  <c r="K199" i="15"/>
  <c r="L199" i="16" s="1"/>
  <c r="L199" i="15"/>
  <c r="M199" i="16" s="1"/>
  <c r="C199" i="15"/>
  <c r="D199" i="15"/>
  <c r="D199" i="16" s="1"/>
  <c r="E199" i="15"/>
  <c r="E199" i="16" s="1"/>
  <c r="F199" i="15"/>
  <c r="J199" i="15"/>
  <c r="K199" i="16" s="1"/>
  <c r="B158" i="15"/>
  <c r="B158" i="16" s="1"/>
  <c r="J158" i="15"/>
  <c r="K158" i="16" s="1"/>
  <c r="C158" i="15"/>
  <c r="D158" i="15"/>
  <c r="D158" i="16" s="1"/>
  <c r="E158" i="15"/>
  <c r="E158" i="16" s="1"/>
  <c r="F158" i="15"/>
  <c r="K158" i="15"/>
  <c r="L158" i="16" s="1"/>
  <c r="L158" i="15"/>
  <c r="M158" i="16" s="1"/>
  <c r="B254" i="15"/>
  <c r="B254" i="16" s="1"/>
  <c r="K254" i="15"/>
  <c r="L254" i="16" s="1"/>
  <c r="L254" i="15"/>
  <c r="M254" i="16" s="1"/>
  <c r="F254" i="15"/>
  <c r="J254" i="15"/>
  <c r="K254" i="16" s="1"/>
  <c r="E254" i="15"/>
  <c r="E254" i="16" s="1"/>
  <c r="D254" i="15"/>
  <c r="D254" i="16" s="1"/>
  <c r="C254" i="15"/>
  <c r="D20" i="15"/>
  <c r="D20" i="16" s="1"/>
  <c r="F20" i="15"/>
  <c r="L20" i="15"/>
  <c r="M20" i="16" s="1"/>
  <c r="E20" i="15"/>
  <c r="E20" i="16" s="1"/>
  <c r="C20" i="15"/>
  <c r="J20" i="15"/>
  <c r="K20" i="16" s="1"/>
  <c r="K20" i="15"/>
  <c r="L20" i="16" s="1"/>
  <c r="B20" i="15"/>
  <c r="B20" i="16" s="1"/>
  <c r="B38" i="15"/>
  <c r="B38" i="16" s="1"/>
  <c r="E38" i="15"/>
  <c r="E38" i="16" s="1"/>
  <c r="F38" i="15"/>
  <c r="J38" i="15"/>
  <c r="K38" i="16" s="1"/>
  <c r="K38" i="15"/>
  <c r="L38" i="16" s="1"/>
  <c r="L38" i="15"/>
  <c r="M38" i="16" s="1"/>
  <c r="C38" i="15"/>
  <c r="D38" i="15"/>
  <c r="D38" i="16" s="1"/>
  <c r="J56" i="15"/>
  <c r="K56" i="16" s="1"/>
  <c r="D56" i="15"/>
  <c r="D56" i="16" s="1"/>
  <c r="C56" i="15"/>
  <c r="L56" i="15"/>
  <c r="M56" i="16" s="1"/>
  <c r="B56" i="15"/>
  <c r="B56" i="16" s="1"/>
  <c r="E56" i="15"/>
  <c r="E56" i="16" s="1"/>
  <c r="F56" i="15"/>
  <c r="K56" i="15"/>
  <c r="L56" i="16" s="1"/>
  <c r="C74" i="15"/>
  <c r="E74" i="15"/>
  <c r="E74" i="16" s="1"/>
  <c r="F74" i="15"/>
  <c r="J74" i="15"/>
  <c r="K74" i="16" s="1"/>
  <c r="K74" i="15"/>
  <c r="L74" i="16" s="1"/>
  <c r="L74" i="15"/>
  <c r="M74" i="16" s="1"/>
  <c r="D74" i="15"/>
  <c r="D74" i="16" s="1"/>
  <c r="B74" i="15"/>
  <c r="B74" i="16" s="1"/>
  <c r="E92" i="15"/>
  <c r="E92" i="16" s="1"/>
  <c r="C92" i="15"/>
  <c r="L92" i="15"/>
  <c r="M92" i="16" s="1"/>
  <c r="J92" i="15"/>
  <c r="K92" i="16" s="1"/>
  <c r="K92" i="15"/>
  <c r="L92" i="16" s="1"/>
  <c r="B92" i="15"/>
  <c r="B92" i="16" s="1"/>
  <c r="D92" i="15"/>
  <c r="D92" i="16" s="1"/>
  <c r="F92" i="15"/>
  <c r="J128" i="15"/>
  <c r="K128" i="16" s="1"/>
  <c r="C128" i="15"/>
  <c r="F128" i="15"/>
  <c r="K128" i="15"/>
  <c r="L128" i="16" s="1"/>
  <c r="D128" i="15"/>
  <c r="D128" i="16" s="1"/>
  <c r="L128" i="15"/>
  <c r="M128" i="16" s="1"/>
  <c r="B128" i="15"/>
  <c r="B128" i="16" s="1"/>
  <c r="E128" i="15"/>
  <c r="E128" i="16" s="1"/>
  <c r="K149" i="15"/>
  <c r="L149" i="16" s="1"/>
  <c r="L149" i="15"/>
  <c r="M149" i="16" s="1"/>
  <c r="F149" i="15"/>
  <c r="D149" i="15"/>
  <c r="D149" i="16" s="1"/>
  <c r="J149" i="15"/>
  <c r="K149" i="16" s="1"/>
  <c r="B149" i="15"/>
  <c r="B149" i="16" s="1"/>
  <c r="C149" i="15"/>
  <c r="E149" i="15"/>
  <c r="E149" i="16" s="1"/>
  <c r="J246" i="15"/>
  <c r="K246" i="16" s="1"/>
  <c r="F246" i="15"/>
  <c r="E246" i="15"/>
  <c r="E246" i="16" s="1"/>
  <c r="D246" i="15"/>
  <c r="D246" i="16" s="1"/>
  <c r="C246" i="15"/>
  <c r="L246" i="15"/>
  <c r="M246" i="16" s="1"/>
  <c r="B246" i="15"/>
  <c r="B246" i="16" s="1"/>
  <c r="K246" i="15"/>
  <c r="L246" i="16" s="1"/>
  <c r="D264" i="15"/>
  <c r="D264" i="16" s="1"/>
  <c r="C264" i="15"/>
  <c r="B264" i="15"/>
  <c r="B264" i="16" s="1"/>
  <c r="L264" i="15"/>
  <c r="M264" i="16" s="1"/>
  <c r="J264" i="15"/>
  <c r="K264" i="16" s="1"/>
  <c r="F264" i="15"/>
  <c r="K264" i="15"/>
  <c r="L264" i="16" s="1"/>
  <c r="E264" i="15"/>
  <c r="E264" i="16" s="1"/>
  <c r="F207" i="15"/>
  <c r="L207" i="15"/>
  <c r="M207" i="16" s="1"/>
  <c r="B207" i="15"/>
  <c r="B207" i="16" s="1"/>
  <c r="C207" i="15"/>
  <c r="K207" i="15"/>
  <c r="L207" i="16" s="1"/>
  <c r="D207" i="15"/>
  <c r="D207" i="16" s="1"/>
  <c r="J207" i="15"/>
  <c r="K207" i="16" s="1"/>
  <c r="E207" i="15"/>
  <c r="E207" i="16" s="1"/>
  <c r="J189" i="15"/>
  <c r="K189" i="16" s="1"/>
  <c r="K189" i="15"/>
  <c r="L189" i="16" s="1"/>
  <c r="B189" i="15"/>
  <c r="B189" i="16" s="1"/>
  <c r="L189" i="15"/>
  <c r="M189" i="16" s="1"/>
  <c r="E189" i="15"/>
  <c r="E189" i="16" s="1"/>
  <c r="F189" i="15"/>
  <c r="C189" i="15"/>
  <c r="D189" i="15"/>
  <c r="D189" i="16" s="1"/>
  <c r="C229" i="15"/>
  <c r="F229" i="15"/>
  <c r="L229" i="15"/>
  <c r="M229" i="16" s="1"/>
  <c r="K229" i="15"/>
  <c r="L229" i="16" s="1"/>
  <c r="E229" i="15"/>
  <c r="E229" i="16" s="1"/>
  <c r="J229" i="15"/>
  <c r="K229" i="16" s="1"/>
  <c r="D229" i="15"/>
  <c r="D229" i="16" s="1"/>
  <c r="B229" i="15"/>
  <c r="B229" i="16" s="1"/>
  <c r="K10" i="15"/>
  <c r="L10" i="16" s="1"/>
  <c r="L10" i="15"/>
  <c r="M10" i="16" s="1"/>
  <c r="B10" i="15"/>
  <c r="B10" i="16" s="1"/>
  <c r="C10" i="15"/>
  <c r="D10" i="15"/>
  <c r="D10" i="16" s="1"/>
  <c r="E10" i="15"/>
  <c r="E10" i="16" s="1"/>
  <c r="F10" i="15"/>
  <c r="J10" i="15"/>
  <c r="K10" i="16" s="1"/>
  <c r="L73" i="15"/>
  <c r="M73" i="16" s="1"/>
  <c r="C73" i="15"/>
  <c r="B73" i="15"/>
  <c r="B73" i="16" s="1"/>
  <c r="D73" i="15"/>
  <c r="D73" i="16" s="1"/>
  <c r="E73" i="15"/>
  <c r="E73" i="16" s="1"/>
  <c r="F73" i="15"/>
  <c r="J73" i="15"/>
  <c r="K73" i="16" s="1"/>
  <c r="K73" i="15"/>
  <c r="L73" i="16" s="1"/>
  <c r="E45" i="15"/>
  <c r="E45" i="16" s="1"/>
  <c r="K45" i="15"/>
  <c r="L45" i="16" s="1"/>
  <c r="B45" i="15"/>
  <c r="B45" i="16" s="1"/>
  <c r="C45" i="15"/>
  <c r="D45" i="15"/>
  <c r="D45" i="16" s="1"/>
  <c r="F45" i="15"/>
  <c r="J45" i="15"/>
  <c r="K45" i="16" s="1"/>
  <c r="L45" i="15"/>
  <c r="M45" i="16" s="1"/>
  <c r="B117" i="15"/>
  <c r="B117" i="16" s="1"/>
  <c r="D117" i="15"/>
  <c r="D117" i="16" s="1"/>
  <c r="E117" i="15"/>
  <c r="E117" i="16" s="1"/>
  <c r="J117" i="15"/>
  <c r="K117" i="16" s="1"/>
  <c r="C117" i="15"/>
  <c r="F117" i="15"/>
  <c r="K117" i="15"/>
  <c r="L117" i="16" s="1"/>
  <c r="L117" i="15"/>
  <c r="M117" i="16" s="1"/>
  <c r="K184" i="15"/>
  <c r="L184" i="16" s="1"/>
  <c r="J184" i="15"/>
  <c r="K184" i="16" s="1"/>
  <c r="B184" i="15"/>
  <c r="B184" i="16" s="1"/>
  <c r="L184" i="15"/>
  <c r="M184" i="16" s="1"/>
  <c r="C184" i="15"/>
  <c r="D184" i="15"/>
  <c r="D184" i="16" s="1"/>
  <c r="E184" i="15"/>
  <c r="E184" i="16" s="1"/>
  <c r="F184" i="15"/>
  <c r="F29" i="15"/>
  <c r="J29" i="15"/>
  <c r="K29" i="16" s="1"/>
  <c r="K29" i="15"/>
  <c r="L29" i="16" s="1"/>
  <c r="L29" i="15"/>
  <c r="M29" i="16" s="1"/>
  <c r="B29" i="15"/>
  <c r="B29" i="16" s="1"/>
  <c r="D29" i="15"/>
  <c r="D29" i="16" s="1"/>
  <c r="E29" i="15"/>
  <c r="E29" i="16" s="1"/>
  <c r="C29" i="15"/>
  <c r="C194" i="15"/>
  <c r="D194" i="15"/>
  <c r="D194" i="16" s="1"/>
  <c r="E194" i="15"/>
  <c r="E194" i="16" s="1"/>
  <c r="F194" i="15"/>
  <c r="L194" i="15"/>
  <c r="M194" i="16" s="1"/>
  <c r="B194" i="15"/>
  <c r="B194" i="16" s="1"/>
  <c r="J194" i="15"/>
  <c r="K194" i="16" s="1"/>
  <c r="K194" i="15"/>
  <c r="L194" i="16" s="1"/>
  <c r="J206" i="15"/>
  <c r="K206" i="16" s="1"/>
  <c r="K206" i="15"/>
  <c r="L206" i="16" s="1"/>
  <c r="L206" i="15"/>
  <c r="M206" i="16" s="1"/>
  <c r="B206" i="15"/>
  <c r="B206" i="16" s="1"/>
  <c r="C206" i="15"/>
  <c r="D206" i="15"/>
  <c r="D206" i="16" s="1"/>
  <c r="E206" i="15"/>
  <c r="E206" i="16" s="1"/>
  <c r="F206" i="15"/>
  <c r="D218" i="15"/>
  <c r="D218" i="16" s="1"/>
  <c r="E218" i="15"/>
  <c r="E218" i="16" s="1"/>
  <c r="K218" i="15"/>
  <c r="L218" i="16" s="1"/>
  <c r="B218" i="15"/>
  <c r="B218" i="16" s="1"/>
  <c r="C218" i="15"/>
  <c r="J218" i="15"/>
  <c r="K218" i="16" s="1"/>
  <c r="F218" i="15"/>
  <c r="L218" i="15"/>
  <c r="M218" i="16" s="1"/>
  <c r="L2" i="15"/>
  <c r="M2" i="16" s="1"/>
  <c r="B2" i="15"/>
  <c r="B2" i="16" s="1"/>
  <c r="F2" i="15"/>
  <c r="D2" i="15"/>
  <c r="D2" i="16" s="1"/>
  <c r="E2" i="15"/>
  <c r="E2" i="16" s="1"/>
  <c r="K2" i="15"/>
  <c r="L2" i="16" s="1"/>
  <c r="J2" i="15"/>
  <c r="K2" i="16" s="1"/>
  <c r="C2" i="15"/>
  <c r="D110" i="15"/>
  <c r="D110" i="16" s="1"/>
  <c r="E110" i="15"/>
  <c r="E110" i="16" s="1"/>
  <c r="F110" i="15"/>
  <c r="J110" i="15"/>
  <c r="K110" i="16" s="1"/>
  <c r="K110" i="15"/>
  <c r="L110" i="16" s="1"/>
  <c r="L110" i="15"/>
  <c r="M110" i="16" s="1"/>
  <c r="B110" i="15"/>
  <c r="B110" i="16" s="1"/>
  <c r="C110" i="15"/>
  <c r="F165" i="15"/>
  <c r="J165" i="15"/>
  <c r="K165" i="16" s="1"/>
  <c r="K165" i="15"/>
  <c r="L165" i="16" s="1"/>
  <c r="L165" i="15"/>
  <c r="M165" i="16" s="1"/>
  <c r="B165" i="15"/>
  <c r="B165" i="16" s="1"/>
  <c r="C165" i="15"/>
  <c r="D165" i="15"/>
  <c r="D165" i="16" s="1"/>
  <c r="E165" i="15"/>
  <c r="E165" i="16" s="1"/>
  <c r="E177" i="15"/>
  <c r="E177" i="16" s="1"/>
  <c r="B177" i="15"/>
  <c r="B177" i="16" s="1"/>
  <c r="C177" i="15"/>
  <c r="D177" i="15"/>
  <c r="D177" i="16" s="1"/>
  <c r="F177" i="15"/>
  <c r="J177" i="15"/>
  <c r="K177" i="16" s="1"/>
  <c r="K177" i="15"/>
  <c r="L177" i="16" s="1"/>
  <c r="L177" i="15"/>
  <c r="M177" i="16" s="1"/>
  <c r="B237" i="15"/>
  <c r="B237" i="16" s="1"/>
  <c r="L237" i="15"/>
  <c r="M237" i="16" s="1"/>
  <c r="K237" i="15"/>
  <c r="L237" i="16" s="1"/>
  <c r="J237" i="15"/>
  <c r="K237" i="16" s="1"/>
  <c r="F237" i="15"/>
  <c r="C237" i="15"/>
  <c r="E237" i="15"/>
  <c r="E237" i="16" s="1"/>
  <c r="D237" i="15"/>
  <c r="D237" i="16" s="1"/>
  <c r="D55" i="15"/>
  <c r="D55" i="16" s="1"/>
  <c r="E55" i="15"/>
  <c r="E55" i="16" s="1"/>
  <c r="J55" i="15"/>
  <c r="K55" i="16" s="1"/>
  <c r="K55" i="15"/>
  <c r="L55" i="16" s="1"/>
  <c r="F55" i="15"/>
  <c r="B55" i="15"/>
  <c r="B55" i="16" s="1"/>
  <c r="L55" i="15"/>
  <c r="M55" i="16" s="1"/>
  <c r="C55" i="15"/>
  <c r="F118" i="15"/>
  <c r="K118" i="15"/>
  <c r="L118" i="16" s="1"/>
  <c r="L118" i="15"/>
  <c r="M118" i="16" s="1"/>
  <c r="B118" i="15"/>
  <c r="B118" i="16" s="1"/>
  <c r="D118" i="15"/>
  <c r="D118" i="16" s="1"/>
  <c r="E118" i="15"/>
  <c r="E118" i="16" s="1"/>
  <c r="J118" i="15"/>
  <c r="K118" i="16" s="1"/>
  <c r="C118" i="15"/>
  <c r="D16" i="15"/>
  <c r="D16" i="16" s="1"/>
  <c r="J16" i="15"/>
  <c r="K16" i="16" s="1"/>
  <c r="K16" i="15"/>
  <c r="L16" i="16" s="1"/>
  <c r="C16" i="15"/>
  <c r="E16" i="15"/>
  <c r="E16" i="16" s="1"/>
  <c r="F16" i="15"/>
  <c r="L16" i="15"/>
  <c r="M16" i="16" s="1"/>
  <c r="B16" i="15"/>
  <c r="B16" i="16" s="1"/>
  <c r="L142" i="15"/>
  <c r="M142" i="16" s="1"/>
  <c r="D142" i="15"/>
  <c r="D142" i="16" s="1"/>
  <c r="K142" i="15"/>
  <c r="L142" i="16" s="1"/>
  <c r="B142" i="15"/>
  <c r="B142" i="16" s="1"/>
  <c r="C142" i="15"/>
  <c r="E142" i="15"/>
  <c r="E142" i="16" s="1"/>
  <c r="F142" i="15"/>
  <c r="J142" i="15"/>
  <c r="K142" i="16" s="1"/>
  <c r="B169" i="15"/>
  <c r="B169" i="16" s="1"/>
  <c r="C169" i="15"/>
  <c r="D169" i="15"/>
  <c r="D169" i="16" s="1"/>
  <c r="E169" i="15"/>
  <c r="E169" i="16" s="1"/>
  <c r="F169" i="15"/>
  <c r="J169" i="15"/>
  <c r="K169" i="16" s="1"/>
  <c r="K169" i="15"/>
  <c r="L169" i="16" s="1"/>
  <c r="L169" i="15"/>
  <c r="M169" i="16" s="1"/>
  <c r="K181" i="15"/>
  <c r="L181" i="16" s="1"/>
  <c r="B181" i="15"/>
  <c r="B181" i="16" s="1"/>
  <c r="C181" i="15"/>
  <c r="D181" i="15"/>
  <c r="D181" i="16" s="1"/>
  <c r="J181" i="15"/>
  <c r="K181" i="16" s="1"/>
  <c r="F181" i="15"/>
  <c r="L181" i="15"/>
  <c r="M181" i="16" s="1"/>
  <c r="E181" i="15"/>
  <c r="E181" i="16" s="1"/>
  <c r="E25" i="15"/>
  <c r="E25" i="16" s="1"/>
  <c r="J25" i="15"/>
  <c r="K25" i="16" s="1"/>
  <c r="K25" i="15"/>
  <c r="L25" i="16" s="1"/>
  <c r="L25" i="15"/>
  <c r="M25" i="16" s="1"/>
  <c r="B25" i="15"/>
  <c r="B25" i="16" s="1"/>
  <c r="C25" i="15"/>
  <c r="D25" i="15"/>
  <c r="D25" i="16" s="1"/>
  <c r="F25" i="15"/>
  <c r="L121" i="15"/>
  <c r="M121" i="16" s="1"/>
  <c r="B121" i="15"/>
  <c r="B121" i="16" s="1"/>
  <c r="C121" i="15"/>
  <c r="D121" i="15"/>
  <c r="D121" i="16" s="1"/>
  <c r="F121" i="15"/>
  <c r="E121" i="15"/>
  <c r="E121" i="16" s="1"/>
  <c r="K121" i="15"/>
  <c r="L121" i="16" s="1"/>
  <c r="J121" i="15"/>
  <c r="K121" i="16" s="1"/>
  <c r="C40" i="15"/>
  <c r="E40" i="15"/>
  <c r="E40" i="16" s="1"/>
  <c r="F40" i="15"/>
  <c r="J40" i="15"/>
  <c r="K40" i="16" s="1"/>
  <c r="K40" i="15"/>
  <c r="L40" i="16" s="1"/>
  <c r="L40" i="15"/>
  <c r="M40" i="16" s="1"/>
  <c r="B40" i="15"/>
  <c r="B40" i="16" s="1"/>
  <c r="D40" i="15"/>
  <c r="D40" i="16" s="1"/>
  <c r="D130" i="15"/>
  <c r="D130" i="16" s="1"/>
  <c r="K130" i="15"/>
  <c r="L130" i="16" s="1"/>
  <c r="L130" i="15"/>
  <c r="M130" i="16" s="1"/>
  <c r="E130" i="15"/>
  <c r="E130" i="16" s="1"/>
  <c r="F130" i="15"/>
  <c r="C130" i="15"/>
  <c r="J130" i="15"/>
  <c r="K130" i="16" s="1"/>
  <c r="B130" i="15"/>
  <c r="B130" i="16" s="1"/>
  <c r="D146" i="15"/>
  <c r="D146" i="16" s="1"/>
  <c r="J146" i="15"/>
  <c r="K146" i="16" s="1"/>
  <c r="B146" i="15"/>
  <c r="B146" i="16" s="1"/>
  <c r="C146" i="15"/>
  <c r="E146" i="15"/>
  <c r="E146" i="16" s="1"/>
  <c r="F146" i="15"/>
  <c r="K146" i="15"/>
  <c r="L146" i="16" s="1"/>
  <c r="L146" i="15"/>
  <c r="M146" i="16" s="1"/>
  <c r="D21" i="15"/>
  <c r="D21" i="16" s="1"/>
  <c r="E21" i="15"/>
  <c r="E21" i="16" s="1"/>
  <c r="F21" i="15"/>
  <c r="J21" i="15"/>
  <c r="K21" i="16" s="1"/>
  <c r="K21" i="15"/>
  <c r="L21" i="16" s="1"/>
  <c r="L21" i="15"/>
  <c r="M21" i="16" s="1"/>
  <c r="C21" i="15"/>
  <c r="B21" i="15"/>
  <c r="B21" i="16" s="1"/>
  <c r="B105" i="15"/>
  <c r="B105" i="16" s="1"/>
  <c r="C105" i="15"/>
  <c r="D105" i="15"/>
  <c r="D105" i="16" s="1"/>
  <c r="E105" i="15"/>
  <c r="E105" i="16" s="1"/>
  <c r="F105" i="15"/>
  <c r="J105" i="15"/>
  <c r="K105" i="16" s="1"/>
  <c r="K105" i="15"/>
  <c r="L105" i="16" s="1"/>
  <c r="L105" i="15"/>
  <c r="M105" i="16" s="1"/>
  <c r="K49" i="15"/>
  <c r="L49" i="16" s="1"/>
  <c r="L49" i="15"/>
  <c r="M49" i="16" s="1"/>
  <c r="C49" i="15"/>
  <c r="B49" i="15"/>
  <c r="B49" i="16" s="1"/>
  <c r="D49" i="15"/>
  <c r="D49" i="16" s="1"/>
  <c r="E49" i="15"/>
  <c r="E49" i="16" s="1"/>
  <c r="F49" i="15"/>
  <c r="J49" i="15"/>
  <c r="K49" i="16" s="1"/>
  <c r="F170" i="15"/>
  <c r="J170" i="15"/>
  <c r="K170" i="16" s="1"/>
  <c r="K170" i="15"/>
  <c r="L170" i="16" s="1"/>
  <c r="L170" i="15"/>
  <c r="M170" i="16" s="1"/>
  <c r="B170" i="15"/>
  <c r="B170" i="16" s="1"/>
  <c r="D170" i="15"/>
  <c r="D170" i="16" s="1"/>
  <c r="C170" i="15"/>
  <c r="E170" i="15"/>
  <c r="E170" i="16" s="1"/>
  <c r="D167" i="15"/>
  <c r="D167" i="16" s="1"/>
  <c r="E167" i="15"/>
  <c r="E167" i="16" s="1"/>
  <c r="F167" i="15"/>
  <c r="J167" i="15"/>
  <c r="K167" i="16" s="1"/>
  <c r="K167" i="15"/>
  <c r="L167" i="16" s="1"/>
  <c r="L167" i="15"/>
  <c r="M167" i="16" s="1"/>
  <c r="B167" i="15"/>
  <c r="B167" i="16" s="1"/>
  <c r="C167" i="15"/>
  <c r="E242" i="15"/>
  <c r="E242" i="16" s="1"/>
  <c r="D242" i="15"/>
  <c r="D242" i="16" s="1"/>
  <c r="B242" i="15"/>
  <c r="B242" i="16" s="1"/>
  <c r="L242" i="15"/>
  <c r="M242" i="16" s="1"/>
  <c r="C242" i="15"/>
  <c r="F242" i="15"/>
  <c r="K242" i="15"/>
  <c r="L242" i="16" s="1"/>
  <c r="J242" i="15"/>
  <c r="K242" i="16" s="1"/>
  <c r="J5" i="15"/>
  <c r="K5" i="16" s="1"/>
  <c r="K5" i="15"/>
  <c r="L5" i="16" s="1"/>
  <c r="L5" i="15"/>
  <c r="M5" i="16" s="1"/>
  <c r="B5" i="15"/>
  <c r="B5" i="16" s="1"/>
  <c r="C5" i="15"/>
  <c r="D5" i="15"/>
  <c r="D5" i="16" s="1"/>
  <c r="E5" i="15"/>
  <c r="E5" i="16" s="1"/>
  <c r="F5" i="15"/>
  <c r="J23" i="15"/>
  <c r="K23" i="16" s="1"/>
  <c r="F23" i="15"/>
  <c r="K23" i="15"/>
  <c r="L23" i="16" s="1"/>
  <c r="L23" i="15"/>
  <c r="M23" i="16" s="1"/>
  <c r="B23" i="15"/>
  <c r="B23" i="16" s="1"/>
  <c r="C23" i="15"/>
  <c r="D23" i="15"/>
  <c r="D23" i="16" s="1"/>
  <c r="E23" i="15"/>
  <c r="E23" i="16" s="1"/>
  <c r="D41" i="15"/>
  <c r="D41" i="16" s="1"/>
  <c r="F41" i="15"/>
  <c r="J41" i="15"/>
  <c r="K41" i="16" s="1"/>
  <c r="B41" i="15"/>
  <c r="B41" i="16" s="1"/>
  <c r="C41" i="15"/>
  <c r="E41" i="15"/>
  <c r="E41" i="16" s="1"/>
  <c r="K41" i="15"/>
  <c r="L41" i="16" s="1"/>
  <c r="L41" i="15"/>
  <c r="M41" i="16" s="1"/>
  <c r="K59" i="15"/>
  <c r="L59" i="16" s="1"/>
  <c r="B59" i="15"/>
  <c r="B59" i="16" s="1"/>
  <c r="C59" i="15"/>
  <c r="D59" i="15"/>
  <c r="D59" i="16" s="1"/>
  <c r="E59" i="15"/>
  <c r="E59" i="16" s="1"/>
  <c r="F59" i="15"/>
  <c r="L59" i="15"/>
  <c r="M59" i="16" s="1"/>
  <c r="J59" i="15"/>
  <c r="K59" i="16" s="1"/>
  <c r="F77" i="15"/>
  <c r="J77" i="15"/>
  <c r="K77" i="16" s="1"/>
  <c r="K77" i="15"/>
  <c r="L77" i="16" s="1"/>
  <c r="L77" i="15"/>
  <c r="M77" i="16" s="1"/>
  <c r="B77" i="15"/>
  <c r="B77" i="16" s="1"/>
  <c r="C77" i="15"/>
  <c r="D77" i="15"/>
  <c r="D77" i="16" s="1"/>
  <c r="E77" i="15"/>
  <c r="E77" i="16" s="1"/>
  <c r="K95" i="15"/>
  <c r="L95" i="16" s="1"/>
  <c r="E95" i="15"/>
  <c r="E95" i="16" s="1"/>
  <c r="B95" i="15"/>
  <c r="B95" i="16" s="1"/>
  <c r="C95" i="15"/>
  <c r="D95" i="15"/>
  <c r="D95" i="16" s="1"/>
  <c r="F95" i="15"/>
  <c r="J95" i="15"/>
  <c r="K95" i="16" s="1"/>
  <c r="L95" i="15"/>
  <c r="M95" i="16" s="1"/>
  <c r="C113" i="15"/>
  <c r="L113" i="15"/>
  <c r="M113" i="16" s="1"/>
  <c r="B113" i="15"/>
  <c r="B113" i="16" s="1"/>
  <c r="D113" i="15"/>
  <c r="D113" i="16" s="1"/>
  <c r="E113" i="15"/>
  <c r="E113" i="16" s="1"/>
  <c r="F113" i="15"/>
  <c r="J113" i="15"/>
  <c r="K113" i="16" s="1"/>
  <c r="K113" i="15"/>
  <c r="L113" i="16" s="1"/>
  <c r="K131" i="15"/>
  <c r="L131" i="16" s="1"/>
  <c r="B131" i="15"/>
  <c r="B131" i="16" s="1"/>
  <c r="F131" i="15"/>
  <c r="L131" i="15"/>
  <c r="M131" i="16" s="1"/>
  <c r="C131" i="15"/>
  <c r="E131" i="15"/>
  <c r="E131" i="16" s="1"/>
  <c r="D131" i="15"/>
  <c r="D131" i="16" s="1"/>
  <c r="J131" i="15"/>
  <c r="K131" i="16" s="1"/>
  <c r="L249" i="15"/>
  <c r="M249" i="16" s="1"/>
  <c r="K249" i="15"/>
  <c r="L249" i="16" s="1"/>
  <c r="J249" i="15"/>
  <c r="K249" i="16" s="1"/>
  <c r="F249" i="15"/>
  <c r="C249" i="15"/>
  <c r="E249" i="15"/>
  <c r="E249" i="16" s="1"/>
  <c r="B249" i="15"/>
  <c r="B249" i="16" s="1"/>
  <c r="D249" i="15"/>
  <c r="D249" i="16" s="1"/>
  <c r="B127" i="15"/>
  <c r="B127" i="16" s="1"/>
  <c r="C127" i="15"/>
  <c r="K127" i="15"/>
  <c r="L127" i="16" s="1"/>
  <c r="F127" i="15"/>
  <c r="J127" i="15"/>
  <c r="K127" i="16" s="1"/>
  <c r="E127" i="15"/>
  <c r="E127" i="16" s="1"/>
  <c r="D127" i="15"/>
  <c r="D127" i="16" s="1"/>
  <c r="L127" i="15"/>
  <c r="M127" i="16" s="1"/>
  <c r="K210" i="15"/>
  <c r="L210" i="16" s="1"/>
  <c r="L210" i="15"/>
  <c r="M210" i="16" s="1"/>
  <c r="C210" i="15"/>
  <c r="D210" i="15"/>
  <c r="D210" i="16" s="1"/>
  <c r="E210" i="15"/>
  <c r="E210" i="16" s="1"/>
  <c r="F210" i="15"/>
  <c r="J210" i="15"/>
  <c r="K210" i="16" s="1"/>
  <c r="B210" i="15"/>
  <c r="B210" i="16" s="1"/>
  <c r="B192" i="15"/>
  <c r="B192" i="16" s="1"/>
  <c r="C192" i="15"/>
  <c r="D192" i="15"/>
  <c r="D192" i="16" s="1"/>
  <c r="E192" i="15"/>
  <c r="E192" i="16" s="1"/>
  <c r="K192" i="15"/>
  <c r="L192" i="16" s="1"/>
  <c r="L192" i="15"/>
  <c r="M192" i="16" s="1"/>
  <c r="J192" i="15"/>
  <c r="K192" i="16" s="1"/>
  <c r="F192" i="15"/>
  <c r="C225" i="15"/>
  <c r="D225" i="15"/>
  <c r="D225" i="16" s="1"/>
  <c r="L225" i="15"/>
  <c r="M225" i="16" s="1"/>
  <c r="F225" i="15"/>
  <c r="E225" i="15"/>
  <c r="E225" i="16" s="1"/>
  <c r="J225" i="15"/>
  <c r="K225" i="16" s="1"/>
  <c r="K225" i="15"/>
  <c r="L225" i="16" s="1"/>
  <c r="B225" i="15"/>
  <c r="B225" i="16" s="1"/>
  <c r="F6" i="15"/>
  <c r="J6" i="15"/>
  <c r="K6" i="16" s="1"/>
  <c r="D6" i="15"/>
  <c r="D6" i="16" s="1"/>
  <c r="E6" i="15"/>
  <c r="E6" i="16" s="1"/>
  <c r="K6" i="15"/>
  <c r="L6" i="16" s="1"/>
  <c r="L6" i="15"/>
  <c r="M6" i="16" s="1"/>
  <c r="B6" i="15"/>
  <c r="B6" i="16" s="1"/>
  <c r="C6" i="15"/>
  <c r="F18" i="15"/>
  <c r="E18" i="15"/>
  <c r="E18" i="16" s="1"/>
  <c r="J18" i="15"/>
  <c r="K18" i="16" s="1"/>
  <c r="K18" i="15"/>
  <c r="L18" i="16" s="1"/>
  <c r="L18" i="15"/>
  <c r="M18" i="16" s="1"/>
  <c r="D18" i="15"/>
  <c r="D18" i="16" s="1"/>
  <c r="B18" i="15"/>
  <c r="B18" i="16" s="1"/>
  <c r="C18" i="15"/>
  <c r="D30" i="15"/>
  <c r="D30" i="16" s="1"/>
  <c r="E30" i="15"/>
  <c r="E30" i="16" s="1"/>
  <c r="F30" i="15"/>
  <c r="J30" i="15"/>
  <c r="K30" i="16" s="1"/>
  <c r="K30" i="15"/>
  <c r="L30" i="16" s="1"/>
  <c r="L30" i="15"/>
  <c r="M30" i="16" s="1"/>
  <c r="B30" i="15"/>
  <c r="B30" i="16" s="1"/>
  <c r="C30" i="15"/>
  <c r="F42" i="15"/>
  <c r="L42" i="15"/>
  <c r="M42" i="16" s="1"/>
  <c r="D42" i="15"/>
  <c r="D42" i="16" s="1"/>
  <c r="B42" i="15"/>
  <c r="B42" i="16" s="1"/>
  <c r="E42" i="15"/>
  <c r="E42" i="16" s="1"/>
  <c r="J42" i="15"/>
  <c r="K42" i="16" s="1"/>
  <c r="C42" i="15"/>
  <c r="K42" i="15"/>
  <c r="L42" i="16" s="1"/>
  <c r="C54" i="15"/>
  <c r="D54" i="15"/>
  <c r="D54" i="16" s="1"/>
  <c r="K54" i="15"/>
  <c r="L54" i="16" s="1"/>
  <c r="E54" i="15"/>
  <c r="E54" i="16" s="1"/>
  <c r="B54" i="15"/>
  <c r="B54" i="16" s="1"/>
  <c r="F54" i="15"/>
  <c r="J54" i="15"/>
  <c r="K54" i="16" s="1"/>
  <c r="L54" i="15"/>
  <c r="M54" i="16" s="1"/>
  <c r="B66" i="15"/>
  <c r="B66" i="16" s="1"/>
  <c r="K66" i="15"/>
  <c r="L66" i="16" s="1"/>
  <c r="J66" i="15"/>
  <c r="K66" i="16" s="1"/>
  <c r="L66" i="15"/>
  <c r="M66" i="16" s="1"/>
  <c r="C66" i="15"/>
  <c r="D66" i="15"/>
  <c r="D66" i="16" s="1"/>
  <c r="E66" i="15"/>
  <c r="E66" i="16" s="1"/>
  <c r="F66" i="15"/>
  <c r="F78" i="15"/>
  <c r="J78" i="15"/>
  <c r="K78" i="16" s="1"/>
  <c r="D78" i="15"/>
  <c r="D78" i="16" s="1"/>
  <c r="E78" i="15"/>
  <c r="E78" i="16" s="1"/>
  <c r="L78" i="15"/>
  <c r="M78" i="16" s="1"/>
  <c r="C78" i="15"/>
  <c r="B78" i="15"/>
  <c r="B78" i="16" s="1"/>
  <c r="K78" i="15"/>
  <c r="L78" i="16" s="1"/>
  <c r="B90" i="15"/>
  <c r="B90" i="16" s="1"/>
  <c r="C90" i="15"/>
  <c r="D90" i="15"/>
  <c r="D90" i="16" s="1"/>
  <c r="E90" i="15"/>
  <c r="E90" i="16" s="1"/>
  <c r="F90" i="15"/>
  <c r="J90" i="15"/>
  <c r="K90" i="16" s="1"/>
  <c r="K90" i="15"/>
  <c r="L90" i="16" s="1"/>
  <c r="L90" i="15"/>
  <c r="M90" i="16" s="1"/>
  <c r="J102" i="15"/>
  <c r="K102" i="16" s="1"/>
  <c r="K102" i="15"/>
  <c r="L102" i="16" s="1"/>
  <c r="L102" i="15"/>
  <c r="M102" i="16" s="1"/>
  <c r="B102" i="15"/>
  <c r="B102" i="16" s="1"/>
  <c r="C102" i="15"/>
  <c r="E102" i="15"/>
  <c r="E102" i="16" s="1"/>
  <c r="F102" i="15"/>
  <c r="D102" i="15"/>
  <c r="D102" i="16" s="1"/>
  <c r="C126" i="15"/>
  <c r="F126" i="15"/>
  <c r="K126" i="15"/>
  <c r="L126" i="16" s="1"/>
  <c r="L126" i="15"/>
  <c r="M126" i="16" s="1"/>
  <c r="B126" i="15"/>
  <c r="B126" i="16" s="1"/>
  <c r="D126" i="15"/>
  <c r="D126" i="16" s="1"/>
  <c r="E126" i="15"/>
  <c r="E126" i="16" s="1"/>
  <c r="J126" i="15"/>
  <c r="K126" i="16" s="1"/>
  <c r="K250" i="15"/>
  <c r="L250" i="16" s="1"/>
  <c r="F250" i="15"/>
  <c r="J250" i="15"/>
  <c r="K250" i="16" s="1"/>
  <c r="C250" i="15"/>
  <c r="E250" i="15"/>
  <c r="E250" i="16" s="1"/>
  <c r="B250" i="15"/>
  <c r="B250" i="16" s="1"/>
  <c r="D250" i="15"/>
  <c r="D250" i="16" s="1"/>
  <c r="L250" i="15"/>
  <c r="M250" i="16" s="1"/>
  <c r="K82" i="15"/>
  <c r="L82" i="16" s="1"/>
  <c r="L82" i="15"/>
  <c r="M82" i="16" s="1"/>
  <c r="B82" i="15"/>
  <c r="B82" i="16" s="1"/>
  <c r="F82" i="15"/>
  <c r="C82" i="15"/>
  <c r="D82" i="15"/>
  <c r="D82" i="16" s="1"/>
  <c r="E82" i="15"/>
  <c r="E82" i="16" s="1"/>
  <c r="J82" i="15"/>
  <c r="K82" i="16" s="1"/>
  <c r="C208" i="15"/>
  <c r="D208" i="15"/>
  <c r="D208" i="16" s="1"/>
  <c r="E208" i="15"/>
  <c r="E208" i="16" s="1"/>
  <c r="K208" i="15"/>
  <c r="L208" i="16" s="1"/>
  <c r="F208" i="15"/>
  <c r="J208" i="15"/>
  <c r="K208" i="16" s="1"/>
  <c r="B208" i="15"/>
  <c r="B208" i="16" s="1"/>
  <c r="L208" i="15"/>
  <c r="M208" i="16" s="1"/>
  <c r="B238" i="15"/>
  <c r="B238" i="16" s="1"/>
  <c r="J238" i="15"/>
  <c r="K238" i="16" s="1"/>
  <c r="L238" i="15"/>
  <c r="M238" i="16" s="1"/>
  <c r="F238" i="15"/>
  <c r="D238" i="15"/>
  <c r="D238" i="16" s="1"/>
  <c r="K238" i="15"/>
  <c r="L238" i="16" s="1"/>
  <c r="E238" i="15"/>
  <c r="E238" i="16" s="1"/>
  <c r="C238" i="15"/>
  <c r="B28" i="15"/>
  <c r="B28" i="16" s="1"/>
  <c r="C28" i="15"/>
  <c r="D28" i="15"/>
  <c r="D28" i="16" s="1"/>
  <c r="E28" i="15"/>
  <c r="E28" i="16" s="1"/>
  <c r="F28" i="15"/>
  <c r="J28" i="15"/>
  <c r="K28" i="16" s="1"/>
  <c r="K28" i="15"/>
  <c r="L28" i="16" s="1"/>
  <c r="L28" i="15"/>
  <c r="M28" i="16" s="1"/>
  <c r="F136" i="15"/>
  <c r="E136" i="15"/>
  <c r="E136" i="16" s="1"/>
  <c r="J136" i="15"/>
  <c r="K136" i="16" s="1"/>
  <c r="K136" i="15"/>
  <c r="L136" i="16" s="1"/>
  <c r="L136" i="15"/>
  <c r="M136" i="16" s="1"/>
  <c r="B136" i="15"/>
  <c r="B136" i="16" s="1"/>
  <c r="C136" i="15"/>
  <c r="D136" i="15"/>
  <c r="D136" i="16" s="1"/>
  <c r="J57" i="15"/>
  <c r="K57" i="16" s="1"/>
  <c r="K57" i="15"/>
  <c r="L57" i="16" s="1"/>
  <c r="L57" i="15"/>
  <c r="M57" i="16" s="1"/>
  <c r="E57" i="15"/>
  <c r="E57" i="16" s="1"/>
  <c r="B57" i="15"/>
  <c r="B57" i="16" s="1"/>
  <c r="C57" i="15"/>
  <c r="D57" i="15"/>
  <c r="D57" i="16" s="1"/>
  <c r="F57" i="15"/>
  <c r="C46" i="15"/>
  <c r="F46" i="15"/>
  <c r="L46" i="15"/>
  <c r="M46" i="16" s="1"/>
  <c r="D46" i="15"/>
  <c r="D46" i="16" s="1"/>
  <c r="E46" i="15"/>
  <c r="E46" i="16" s="1"/>
  <c r="J46" i="15"/>
  <c r="K46" i="16" s="1"/>
  <c r="K46" i="15"/>
  <c r="L46" i="16" s="1"/>
  <c r="B46" i="15"/>
  <c r="B46" i="16" s="1"/>
  <c r="J182" i="15"/>
  <c r="K182" i="16" s="1"/>
  <c r="K182" i="15"/>
  <c r="L182" i="16" s="1"/>
  <c r="L182" i="15"/>
  <c r="M182" i="16" s="1"/>
  <c r="F182" i="15"/>
  <c r="B182" i="15"/>
  <c r="B182" i="16" s="1"/>
  <c r="C182" i="15"/>
  <c r="D182" i="15"/>
  <c r="D182" i="16" s="1"/>
  <c r="E182" i="15"/>
  <c r="E182" i="16" s="1"/>
  <c r="J191" i="15"/>
  <c r="K191" i="16" s="1"/>
  <c r="K191" i="15"/>
  <c r="L191" i="16" s="1"/>
  <c r="C191" i="15"/>
  <c r="L191" i="15"/>
  <c r="M191" i="16" s="1"/>
  <c r="F191" i="15"/>
  <c r="B191" i="15"/>
  <c r="B191" i="16" s="1"/>
  <c r="E191" i="15"/>
  <c r="E191" i="16" s="1"/>
  <c r="D191" i="15"/>
  <c r="D191" i="16" s="1"/>
  <c r="L252" i="15"/>
  <c r="M252" i="16" s="1"/>
  <c r="J252" i="15"/>
  <c r="K252" i="16" s="1"/>
  <c r="F252" i="15"/>
  <c r="E252" i="15"/>
  <c r="E252" i="16" s="1"/>
  <c r="K252" i="15"/>
  <c r="L252" i="16" s="1"/>
  <c r="D252" i="15"/>
  <c r="D252" i="16" s="1"/>
  <c r="C252" i="15"/>
  <c r="B252" i="15"/>
  <c r="B252" i="16" s="1"/>
  <c r="D58" i="15"/>
  <c r="D58" i="16" s="1"/>
  <c r="E58" i="15"/>
  <c r="E58" i="16" s="1"/>
  <c r="J58" i="15"/>
  <c r="K58" i="16" s="1"/>
  <c r="K58" i="15"/>
  <c r="L58" i="16" s="1"/>
  <c r="L58" i="15"/>
  <c r="M58" i="16" s="1"/>
  <c r="F58" i="15"/>
  <c r="B58" i="15"/>
  <c r="B58" i="16" s="1"/>
  <c r="C58" i="15"/>
  <c r="E168" i="15"/>
  <c r="E168" i="16" s="1"/>
  <c r="F168" i="15"/>
  <c r="L168" i="15"/>
  <c r="M168" i="16" s="1"/>
  <c r="K168" i="15"/>
  <c r="L168" i="16" s="1"/>
  <c r="C168" i="15"/>
  <c r="D168" i="15"/>
  <c r="D168" i="16" s="1"/>
  <c r="J168" i="15"/>
  <c r="K168" i="16" s="1"/>
  <c r="B168" i="15"/>
  <c r="B168" i="16" s="1"/>
  <c r="B180" i="15"/>
  <c r="B180" i="16" s="1"/>
  <c r="L180" i="15"/>
  <c r="M180" i="16" s="1"/>
  <c r="C180" i="15"/>
  <c r="F180" i="15"/>
  <c r="D180" i="15"/>
  <c r="D180" i="16" s="1"/>
  <c r="E180" i="15"/>
  <c r="E180" i="16" s="1"/>
  <c r="J180" i="15"/>
  <c r="K180" i="16" s="1"/>
  <c r="K180" i="15"/>
  <c r="L180" i="16" s="1"/>
  <c r="C240" i="15"/>
  <c r="B240" i="15"/>
  <c r="B240" i="16" s="1"/>
  <c r="K240" i="15"/>
  <c r="L240" i="16" s="1"/>
  <c r="J240" i="15"/>
  <c r="K240" i="16" s="1"/>
  <c r="L240" i="15"/>
  <c r="M240" i="16" s="1"/>
  <c r="F240" i="15"/>
  <c r="D240" i="15"/>
  <c r="D240" i="16" s="1"/>
  <c r="E240" i="15"/>
  <c r="E240" i="16" s="1"/>
  <c r="B109" i="15"/>
  <c r="B109" i="16" s="1"/>
  <c r="C109" i="15"/>
  <c r="D109" i="15"/>
  <c r="D109" i="16" s="1"/>
  <c r="E109" i="15"/>
  <c r="E109" i="16" s="1"/>
  <c r="F109" i="15"/>
  <c r="J109" i="15"/>
  <c r="K109" i="16" s="1"/>
  <c r="K109" i="15"/>
  <c r="L109" i="16" s="1"/>
  <c r="L109" i="15"/>
  <c r="M109" i="16" s="1"/>
  <c r="J114" i="15"/>
  <c r="K114" i="16" s="1"/>
  <c r="B114" i="15"/>
  <c r="B114" i="16" s="1"/>
  <c r="E114" i="15"/>
  <c r="E114" i="16" s="1"/>
  <c r="D114" i="15"/>
  <c r="D114" i="16" s="1"/>
  <c r="K114" i="15"/>
  <c r="L114" i="16" s="1"/>
  <c r="L114" i="15"/>
  <c r="M114" i="16" s="1"/>
  <c r="F114" i="15"/>
  <c r="C114" i="15"/>
  <c r="L138" i="15"/>
  <c r="M138" i="16" s="1"/>
  <c r="J138" i="15"/>
  <c r="K138" i="16" s="1"/>
  <c r="F138" i="15"/>
  <c r="B138" i="15"/>
  <c r="B138" i="16" s="1"/>
  <c r="E138" i="15"/>
  <c r="E138" i="16" s="1"/>
  <c r="K138" i="15"/>
  <c r="L138" i="16" s="1"/>
  <c r="C138" i="15"/>
  <c r="D138" i="15"/>
  <c r="D138" i="16" s="1"/>
  <c r="C150" i="15"/>
  <c r="D150" i="15"/>
  <c r="D150" i="16" s="1"/>
  <c r="B150" i="15"/>
  <c r="B150" i="16" s="1"/>
  <c r="F150" i="15"/>
  <c r="J150" i="15"/>
  <c r="K150" i="16" s="1"/>
  <c r="K150" i="15"/>
  <c r="L150" i="16" s="1"/>
  <c r="E150" i="15"/>
  <c r="E150" i="16" s="1"/>
  <c r="L150" i="15"/>
  <c r="M150" i="16" s="1"/>
  <c r="D124" i="15"/>
  <c r="D124" i="16" s="1"/>
  <c r="J124" i="15"/>
  <c r="K124" i="16" s="1"/>
  <c r="E124" i="15"/>
  <c r="E124" i="16" s="1"/>
  <c r="K124" i="15"/>
  <c r="L124" i="16" s="1"/>
  <c r="L124" i="15"/>
  <c r="M124" i="16" s="1"/>
  <c r="B124" i="15"/>
  <c r="B124" i="16" s="1"/>
  <c r="C124" i="15"/>
  <c r="F124" i="15"/>
  <c r="D76" i="15"/>
  <c r="D76" i="16" s="1"/>
  <c r="E76" i="15"/>
  <c r="E76" i="16" s="1"/>
  <c r="F76" i="15"/>
  <c r="J76" i="15"/>
  <c r="K76" i="16" s="1"/>
  <c r="K76" i="15"/>
  <c r="L76" i="16" s="1"/>
  <c r="L76" i="15"/>
  <c r="M76" i="16" s="1"/>
  <c r="B76" i="15"/>
  <c r="B76" i="16" s="1"/>
  <c r="C76" i="15"/>
  <c r="L217" i="15"/>
  <c r="M217" i="16" s="1"/>
  <c r="F217" i="15"/>
  <c r="K217" i="15"/>
  <c r="L217" i="16" s="1"/>
  <c r="B217" i="15"/>
  <c r="B217" i="16" s="1"/>
  <c r="C217" i="15"/>
  <c r="D217" i="15"/>
  <c r="D217" i="16" s="1"/>
  <c r="J217" i="15"/>
  <c r="K217" i="16" s="1"/>
  <c r="E217" i="15"/>
  <c r="E217" i="16" s="1"/>
  <c r="E232" i="15"/>
  <c r="E232" i="16" s="1"/>
  <c r="C232" i="15"/>
  <c r="D232" i="15"/>
  <c r="D232" i="16" s="1"/>
  <c r="B232" i="15"/>
  <c r="B232" i="16" s="1"/>
  <c r="L232" i="15"/>
  <c r="M232" i="16" s="1"/>
  <c r="K232" i="15"/>
  <c r="L232" i="16" s="1"/>
  <c r="J232" i="15"/>
  <c r="K232" i="16" s="1"/>
  <c r="F232" i="15"/>
  <c r="B253" i="15"/>
  <c r="B253" i="16" s="1"/>
  <c r="K253" i="15"/>
  <c r="L253" i="16" s="1"/>
  <c r="J253" i="15"/>
  <c r="K253" i="16" s="1"/>
  <c r="F253" i="15"/>
  <c r="E253" i="15"/>
  <c r="E253" i="16" s="1"/>
  <c r="L253" i="15"/>
  <c r="M253" i="16" s="1"/>
  <c r="D253" i="15"/>
  <c r="D253" i="16" s="1"/>
  <c r="C253" i="15"/>
  <c r="E151" i="15"/>
  <c r="E151" i="16" s="1"/>
  <c r="J151" i="15"/>
  <c r="K151" i="16" s="1"/>
  <c r="K151" i="15"/>
  <c r="L151" i="16" s="1"/>
  <c r="C151" i="15"/>
  <c r="F151" i="15"/>
  <c r="L151" i="15"/>
  <c r="M151" i="16" s="1"/>
  <c r="B151" i="15"/>
  <c r="B151" i="16" s="1"/>
  <c r="D151" i="15"/>
  <c r="D151" i="16" s="1"/>
  <c r="B196" i="15"/>
  <c r="B196" i="16" s="1"/>
  <c r="C196" i="15"/>
  <c r="D196" i="15"/>
  <c r="D196" i="16" s="1"/>
  <c r="E196" i="15"/>
  <c r="E196" i="16" s="1"/>
  <c r="F196" i="15"/>
  <c r="J196" i="15"/>
  <c r="K196" i="16" s="1"/>
  <c r="L196" i="15"/>
  <c r="M196" i="16" s="1"/>
  <c r="K196" i="15"/>
  <c r="L196" i="16" s="1"/>
  <c r="L211" i="15"/>
  <c r="M211" i="16" s="1"/>
  <c r="C211" i="15"/>
  <c r="D211" i="15"/>
  <c r="D211" i="16" s="1"/>
  <c r="J211" i="15"/>
  <c r="K211" i="16" s="1"/>
  <c r="B211" i="15"/>
  <c r="B211" i="16" s="1"/>
  <c r="E211" i="15"/>
  <c r="E211" i="16" s="1"/>
  <c r="F211" i="15"/>
  <c r="K211" i="15"/>
  <c r="L211" i="16" s="1"/>
  <c r="D241" i="15"/>
  <c r="D241" i="16" s="1"/>
  <c r="C241" i="15"/>
  <c r="J241" i="15"/>
  <c r="K241" i="16" s="1"/>
  <c r="L241" i="15"/>
  <c r="M241" i="16" s="1"/>
  <c r="K241" i="15"/>
  <c r="L241" i="16" s="1"/>
  <c r="B241" i="15"/>
  <c r="B241" i="16" s="1"/>
  <c r="E241" i="15"/>
  <c r="E241" i="16" s="1"/>
  <c r="F241" i="15"/>
  <c r="F133" i="15"/>
  <c r="L133" i="15"/>
  <c r="M133" i="16" s="1"/>
  <c r="C133" i="15"/>
  <c r="E133" i="15"/>
  <c r="E133" i="16" s="1"/>
  <c r="J133" i="15"/>
  <c r="K133" i="16" s="1"/>
  <c r="K133" i="15"/>
  <c r="L133" i="16" s="1"/>
  <c r="B133" i="15"/>
  <c r="B133" i="16" s="1"/>
  <c r="D133" i="15"/>
  <c r="D133" i="16" s="1"/>
  <c r="L13" i="15"/>
  <c r="M13" i="16" s="1"/>
  <c r="B13" i="15"/>
  <c r="B13" i="16" s="1"/>
  <c r="C13" i="15"/>
  <c r="D13" i="15"/>
  <c r="D13" i="16" s="1"/>
  <c r="E13" i="15"/>
  <c r="E13" i="16" s="1"/>
  <c r="F13" i="15"/>
  <c r="J13" i="15"/>
  <c r="K13" i="16" s="1"/>
  <c r="K13" i="15"/>
  <c r="L13" i="16" s="1"/>
  <c r="J43" i="15"/>
  <c r="K43" i="16" s="1"/>
  <c r="C43" i="15"/>
  <c r="F43" i="15"/>
  <c r="K43" i="15"/>
  <c r="L43" i="16" s="1"/>
  <c r="L43" i="15"/>
  <c r="M43" i="16" s="1"/>
  <c r="B43" i="15"/>
  <c r="B43" i="16" s="1"/>
  <c r="D43" i="15"/>
  <c r="D43" i="16" s="1"/>
  <c r="E43" i="15"/>
  <c r="E43" i="16" s="1"/>
  <c r="F85" i="15"/>
  <c r="K85" i="15"/>
  <c r="L85" i="16" s="1"/>
  <c r="L85" i="15"/>
  <c r="M85" i="16" s="1"/>
  <c r="B85" i="15"/>
  <c r="B85" i="16" s="1"/>
  <c r="C85" i="15"/>
  <c r="D85" i="15"/>
  <c r="D85" i="16" s="1"/>
  <c r="E85" i="15"/>
  <c r="E85" i="16" s="1"/>
  <c r="J85" i="15"/>
  <c r="K85" i="16" s="1"/>
  <c r="D115" i="15"/>
  <c r="D115" i="16" s="1"/>
  <c r="L115" i="15"/>
  <c r="M115" i="16" s="1"/>
  <c r="B115" i="15"/>
  <c r="B115" i="16" s="1"/>
  <c r="E115" i="15"/>
  <c r="E115" i="16" s="1"/>
  <c r="J115" i="15"/>
  <c r="K115" i="16" s="1"/>
  <c r="C115" i="15"/>
  <c r="F115" i="15"/>
  <c r="K115" i="15"/>
  <c r="L115" i="16" s="1"/>
  <c r="F93" i="15"/>
  <c r="J93" i="15"/>
  <c r="K93" i="16" s="1"/>
  <c r="K93" i="15"/>
  <c r="L93" i="16" s="1"/>
  <c r="D93" i="15"/>
  <c r="D93" i="16" s="1"/>
  <c r="L93" i="15"/>
  <c r="M93" i="16" s="1"/>
  <c r="B93" i="15"/>
  <c r="B93" i="16" s="1"/>
  <c r="C93" i="15"/>
  <c r="E93" i="15"/>
  <c r="E93" i="16" s="1"/>
  <c r="F65" i="15"/>
  <c r="E65" i="15"/>
  <c r="E65" i="16" s="1"/>
  <c r="K65" i="15"/>
  <c r="L65" i="16" s="1"/>
  <c r="L65" i="15"/>
  <c r="M65" i="16" s="1"/>
  <c r="B65" i="15"/>
  <c r="B65" i="16" s="1"/>
  <c r="D65" i="15"/>
  <c r="D65" i="16" s="1"/>
  <c r="C65" i="15"/>
  <c r="J65" i="15"/>
  <c r="K65" i="16" s="1"/>
  <c r="J179" i="15"/>
  <c r="K179" i="16" s="1"/>
  <c r="E179" i="15"/>
  <c r="E179" i="16" s="1"/>
  <c r="B179" i="15"/>
  <c r="B179" i="16" s="1"/>
  <c r="C179" i="15"/>
  <c r="D179" i="15"/>
  <c r="D179" i="16" s="1"/>
  <c r="F179" i="15"/>
  <c r="K179" i="15"/>
  <c r="L179" i="16" s="1"/>
  <c r="L179" i="15"/>
  <c r="M179" i="16" s="1"/>
  <c r="B221" i="15"/>
  <c r="B221" i="16" s="1"/>
  <c r="F221" i="15"/>
  <c r="K221" i="15"/>
  <c r="L221" i="16" s="1"/>
  <c r="C221" i="15"/>
  <c r="L221" i="15"/>
  <c r="M221" i="16" s="1"/>
  <c r="D221" i="15"/>
  <c r="D221" i="16" s="1"/>
  <c r="E221" i="15"/>
  <c r="E221" i="16" s="1"/>
  <c r="J221" i="15"/>
  <c r="K221" i="16" s="1"/>
  <c r="J152" i="15"/>
  <c r="K152" i="16" s="1"/>
  <c r="D152" i="15"/>
  <c r="D152" i="16" s="1"/>
  <c r="L152" i="15"/>
  <c r="M152" i="16" s="1"/>
  <c r="F152" i="15"/>
  <c r="K152" i="15"/>
  <c r="L152" i="16" s="1"/>
  <c r="B152" i="15"/>
  <c r="B152" i="16" s="1"/>
  <c r="C152" i="15"/>
  <c r="E152" i="15"/>
  <c r="E152" i="16" s="1"/>
  <c r="L197" i="15"/>
  <c r="M197" i="16" s="1"/>
  <c r="B197" i="15"/>
  <c r="B197" i="16" s="1"/>
  <c r="C197" i="15"/>
  <c r="D197" i="15"/>
  <c r="D197" i="16" s="1"/>
  <c r="E197" i="15"/>
  <c r="E197" i="16" s="1"/>
  <c r="F197" i="15"/>
  <c r="J197" i="15"/>
  <c r="K197" i="16" s="1"/>
  <c r="K197" i="15"/>
  <c r="L197" i="16" s="1"/>
  <c r="J209" i="15"/>
  <c r="K209" i="16" s="1"/>
  <c r="D209" i="15"/>
  <c r="D209" i="16" s="1"/>
  <c r="E209" i="15"/>
  <c r="E209" i="16" s="1"/>
  <c r="F209" i="15"/>
  <c r="B209" i="15"/>
  <c r="B209" i="16" s="1"/>
  <c r="K209" i="15"/>
  <c r="L209" i="16" s="1"/>
  <c r="C209" i="15"/>
  <c r="L209" i="15"/>
  <c r="M209" i="16" s="1"/>
  <c r="K8" i="15"/>
  <c r="L8" i="16" s="1"/>
  <c r="D8" i="15"/>
  <c r="D8" i="16" s="1"/>
  <c r="E8" i="15"/>
  <c r="E8" i="16" s="1"/>
  <c r="L8" i="15"/>
  <c r="M8" i="16" s="1"/>
  <c r="B8" i="15"/>
  <c r="B8" i="16" s="1"/>
  <c r="C8" i="15"/>
  <c r="F8" i="15"/>
  <c r="J8" i="15"/>
  <c r="K8" i="16" s="1"/>
  <c r="K26" i="15"/>
  <c r="L26" i="16" s="1"/>
  <c r="L26" i="15"/>
  <c r="M26" i="16" s="1"/>
  <c r="B26" i="15"/>
  <c r="B26" i="16" s="1"/>
  <c r="C26" i="15"/>
  <c r="D26" i="15"/>
  <c r="D26" i="16" s="1"/>
  <c r="E26" i="15"/>
  <c r="E26" i="16" s="1"/>
  <c r="J26" i="15"/>
  <c r="K26" i="16" s="1"/>
  <c r="F26" i="15"/>
  <c r="C44" i="15"/>
  <c r="E44" i="15"/>
  <c r="E44" i="16" s="1"/>
  <c r="L44" i="15"/>
  <c r="M44" i="16" s="1"/>
  <c r="F44" i="15"/>
  <c r="K44" i="15"/>
  <c r="L44" i="16" s="1"/>
  <c r="J44" i="15"/>
  <c r="K44" i="16" s="1"/>
  <c r="B44" i="15"/>
  <c r="B44" i="16" s="1"/>
  <c r="D44" i="15"/>
  <c r="D44" i="16" s="1"/>
  <c r="K62" i="15"/>
  <c r="L62" i="16" s="1"/>
  <c r="L62" i="15"/>
  <c r="M62" i="16" s="1"/>
  <c r="D62" i="15"/>
  <c r="D62" i="16" s="1"/>
  <c r="B62" i="15"/>
  <c r="B62" i="16" s="1"/>
  <c r="C62" i="15"/>
  <c r="E62" i="15"/>
  <c r="E62" i="16" s="1"/>
  <c r="F62" i="15"/>
  <c r="J62" i="15"/>
  <c r="K62" i="16" s="1"/>
  <c r="D80" i="15"/>
  <c r="D80" i="16" s="1"/>
  <c r="E80" i="15"/>
  <c r="E80" i="16" s="1"/>
  <c r="F80" i="15"/>
  <c r="L80" i="15"/>
  <c r="M80" i="16" s="1"/>
  <c r="B80" i="15"/>
  <c r="B80" i="16" s="1"/>
  <c r="C80" i="15"/>
  <c r="J80" i="15"/>
  <c r="K80" i="16" s="1"/>
  <c r="K80" i="15"/>
  <c r="L80" i="16" s="1"/>
  <c r="B98" i="15"/>
  <c r="B98" i="16" s="1"/>
  <c r="C98" i="15"/>
  <c r="D98" i="15"/>
  <c r="D98" i="16" s="1"/>
  <c r="E98" i="15"/>
  <c r="E98" i="16" s="1"/>
  <c r="F98" i="15"/>
  <c r="J98" i="15"/>
  <c r="K98" i="16" s="1"/>
  <c r="K98" i="15"/>
  <c r="L98" i="16" s="1"/>
  <c r="L98" i="15"/>
  <c r="M98" i="16" s="1"/>
  <c r="K116" i="15"/>
  <c r="L116" i="16" s="1"/>
  <c r="E116" i="15"/>
  <c r="E116" i="16" s="1"/>
  <c r="J116" i="15"/>
  <c r="K116" i="16" s="1"/>
  <c r="F116" i="15"/>
  <c r="B116" i="15"/>
  <c r="B116" i="16" s="1"/>
  <c r="D116" i="15"/>
  <c r="D116" i="16" s="1"/>
  <c r="L116" i="15"/>
  <c r="M116" i="16" s="1"/>
  <c r="C116" i="15"/>
  <c r="K155" i="15"/>
  <c r="L155" i="16" s="1"/>
  <c r="D155" i="15"/>
  <c r="D155" i="16" s="1"/>
  <c r="F155" i="15"/>
  <c r="B155" i="15"/>
  <c r="B155" i="16" s="1"/>
  <c r="C155" i="15"/>
  <c r="E155" i="15"/>
  <c r="E155" i="16" s="1"/>
  <c r="J155" i="15"/>
  <c r="K155" i="16" s="1"/>
  <c r="L155" i="15"/>
  <c r="M155" i="16" s="1"/>
  <c r="E213" i="15"/>
  <c r="E213" i="16" s="1"/>
  <c r="F213" i="15"/>
  <c r="C213" i="15"/>
  <c r="D213" i="15"/>
  <c r="D213" i="16" s="1"/>
  <c r="J213" i="15"/>
  <c r="K213" i="16" s="1"/>
  <c r="L213" i="15"/>
  <c r="M213" i="16" s="1"/>
  <c r="K213" i="15"/>
  <c r="L213" i="16" s="1"/>
  <c r="B213" i="15"/>
  <c r="B213" i="16" s="1"/>
  <c r="F228" i="15"/>
  <c r="D228" i="15"/>
  <c r="D228" i="16" s="1"/>
  <c r="E228" i="15"/>
  <c r="E228" i="16" s="1"/>
  <c r="K228" i="15"/>
  <c r="L228" i="16" s="1"/>
  <c r="J228" i="15"/>
  <c r="K228" i="16" s="1"/>
  <c r="L228" i="15"/>
  <c r="M228" i="16" s="1"/>
  <c r="B228" i="15"/>
  <c r="B228" i="16" s="1"/>
  <c r="C228" i="15"/>
  <c r="B139" i="15"/>
  <c r="B139" i="16" s="1"/>
  <c r="F139" i="15"/>
  <c r="D139" i="15"/>
  <c r="D139" i="16" s="1"/>
  <c r="C139" i="15"/>
  <c r="L139" i="15"/>
  <c r="M139" i="16" s="1"/>
  <c r="E139" i="15"/>
  <c r="E139" i="16" s="1"/>
  <c r="J139" i="15"/>
  <c r="K139" i="16" s="1"/>
  <c r="K139" i="15"/>
  <c r="L139" i="16" s="1"/>
  <c r="K64" i="15"/>
  <c r="L64" i="16" s="1"/>
  <c r="F64" i="15"/>
  <c r="B64" i="15"/>
  <c r="B64" i="16" s="1"/>
  <c r="C64" i="15"/>
  <c r="D64" i="15"/>
  <c r="D64" i="16" s="1"/>
  <c r="E64" i="15"/>
  <c r="E64" i="16" s="1"/>
  <c r="J64" i="15"/>
  <c r="K64" i="16" s="1"/>
  <c r="L64" i="15"/>
  <c r="M64" i="16" s="1"/>
  <c r="I253" i="15" l="1"/>
  <c r="I253" i="16" s="1"/>
  <c r="F253" i="16"/>
  <c r="G253" i="15"/>
  <c r="G253" i="16" s="1"/>
  <c r="C2" i="16"/>
  <c r="H2" i="15"/>
  <c r="H2" i="16" s="1"/>
  <c r="H140" i="15"/>
  <c r="H140" i="16" s="1"/>
  <c r="C140" i="16"/>
  <c r="G224" i="15"/>
  <c r="G224" i="16" s="1"/>
  <c r="F224" i="16"/>
  <c r="I224" i="15"/>
  <c r="I224" i="16" s="1"/>
  <c r="F214" i="16"/>
  <c r="I214" i="15"/>
  <c r="I214" i="16" s="1"/>
  <c r="G214" i="15"/>
  <c r="G214" i="16" s="1"/>
  <c r="I131" i="15"/>
  <c r="I131" i="16" s="1"/>
  <c r="G131" i="15"/>
  <c r="G131" i="16" s="1"/>
  <c r="F131" i="16"/>
  <c r="I49" i="15"/>
  <c r="I49" i="16" s="1"/>
  <c r="G49" i="15"/>
  <c r="G49" i="16" s="1"/>
  <c r="F49" i="16"/>
  <c r="G10" i="15"/>
  <c r="G10" i="16" s="1"/>
  <c r="F10" i="16"/>
  <c r="I10" i="15"/>
  <c r="I10" i="16" s="1"/>
  <c r="C149" i="16"/>
  <c r="H149" i="15"/>
  <c r="H149" i="16" s="1"/>
  <c r="I128" i="15"/>
  <c r="I128" i="16" s="1"/>
  <c r="F128" i="16"/>
  <c r="G128" i="15"/>
  <c r="G128" i="16" s="1"/>
  <c r="C56" i="16"/>
  <c r="H56" i="15"/>
  <c r="H56" i="16" s="1"/>
  <c r="I199" i="15"/>
  <c r="I199" i="16" s="1"/>
  <c r="G199" i="15"/>
  <c r="G199" i="16" s="1"/>
  <c r="F199" i="16"/>
  <c r="I205" i="15"/>
  <c r="I205" i="16" s="1"/>
  <c r="G205" i="15"/>
  <c r="G205" i="16" s="1"/>
  <c r="F205" i="16"/>
  <c r="H123" i="15"/>
  <c r="H123" i="16" s="1"/>
  <c r="C123" i="16"/>
  <c r="I63" i="15"/>
  <c r="I63" i="16" s="1"/>
  <c r="G63" i="15"/>
  <c r="G63" i="16" s="1"/>
  <c r="F63" i="16"/>
  <c r="I27" i="15"/>
  <c r="I27" i="16" s="1"/>
  <c r="F27" i="16"/>
  <c r="G27" i="15"/>
  <c r="G27" i="16" s="1"/>
  <c r="C176" i="16"/>
  <c r="H176" i="15"/>
  <c r="H176" i="16" s="1"/>
  <c r="I164" i="15"/>
  <c r="I164" i="16" s="1"/>
  <c r="F164" i="16"/>
  <c r="G164" i="15"/>
  <c r="G164" i="16" s="1"/>
  <c r="C255" i="16"/>
  <c r="H255" i="15"/>
  <c r="H255" i="16" s="1"/>
  <c r="C162" i="16"/>
  <c r="H162" i="15"/>
  <c r="H162" i="16" s="1"/>
  <c r="C215" i="16"/>
  <c r="H215" i="15"/>
  <c r="H215" i="16" s="1"/>
  <c r="F204" i="16"/>
  <c r="G204" i="15"/>
  <c r="G204" i="16" s="1"/>
  <c r="I204" i="15"/>
  <c r="I204" i="16" s="1"/>
  <c r="C230" i="16"/>
  <c r="H230" i="15"/>
  <c r="H230" i="16" s="1"/>
  <c r="F34" i="16"/>
  <c r="G34" i="15"/>
  <c r="G34" i="16" s="1"/>
  <c r="I34" i="15"/>
  <c r="I34" i="16" s="1"/>
  <c r="F72" i="16"/>
  <c r="G72" i="15"/>
  <c r="G72" i="16" s="1"/>
  <c r="I72" i="15"/>
  <c r="I72" i="16" s="1"/>
  <c r="F36" i="16"/>
  <c r="G36" i="15"/>
  <c r="G36" i="16" s="1"/>
  <c r="I36" i="15"/>
  <c r="I36" i="16" s="1"/>
  <c r="C258" i="16"/>
  <c r="H258" i="15"/>
  <c r="H258" i="16" s="1"/>
  <c r="I200" i="15"/>
  <c r="I200" i="16" s="1"/>
  <c r="F200" i="16"/>
  <c r="G200" i="15"/>
  <c r="G200" i="16" s="1"/>
  <c r="C141" i="16"/>
  <c r="H141" i="15"/>
  <c r="H141" i="16" s="1"/>
  <c r="C214" i="16"/>
  <c r="H214" i="15"/>
  <c r="H214" i="16" s="1"/>
  <c r="I88" i="15"/>
  <c r="I88" i="16" s="1"/>
  <c r="F88" i="16"/>
  <c r="G88" i="15"/>
  <c r="G88" i="16" s="1"/>
  <c r="G195" i="15"/>
  <c r="G195" i="16" s="1"/>
  <c r="I195" i="15"/>
  <c r="I195" i="16" s="1"/>
  <c r="F195" i="16"/>
  <c r="F101" i="16"/>
  <c r="I101" i="15"/>
  <c r="I101" i="16" s="1"/>
  <c r="G101" i="15"/>
  <c r="G101" i="16" s="1"/>
  <c r="C81" i="16"/>
  <c r="H81" i="15"/>
  <c r="H81" i="16" s="1"/>
  <c r="C45" i="16"/>
  <c r="H45" i="15"/>
  <c r="H45" i="16" s="1"/>
  <c r="I254" i="15"/>
  <c r="I254" i="16" s="1"/>
  <c r="F254" i="16"/>
  <c r="G254" i="15"/>
  <c r="G254" i="16" s="1"/>
  <c r="G89" i="15"/>
  <c r="G89" i="16" s="1"/>
  <c r="I89" i="15"/>
  <c r="I89" i="16" s="1"/>
  <c r="F89" i="16"/>
  <c r="I231" i="15"/>
  <c r="I231" i="16" s="1"/>
  <c r="F231" i="16"/>
  <c r="G231" i="15"/>
  <c r="G231" i="16" s="1"/>
  <c r="G68" i="15"/>
  <c r="G68" i="16" s="1"/>
  <c r="I68" i="15"/>
  <c r="I68" i="16" s="1"/>
  <c r="F68" i="16"/>
  <c r="C223" i="16"/>
  <c r="H223" i="15"/>
  <c r="H223" i="16" s="1"/>
  <c r="F139" i="16"/>
  <c r="I139" i="15"/>
  <c r="I139" i="16" s="1"/>
  <c r="G139" i="15"/>
  <c r="G139" i="16" s="1"/>
  <c r="C211" i="16"/>
  <c r="H211" i="15"/>
  <c r="H211" i="16" s="1"/>
  <c r="C57" i="16"/>
  <c r="H57" i="15"/>
  <c r="H57" i="16" s="1"/>
  <c r="F126" i="16"/>
  <c r="I126" i="15"/>
  <c r="I126" i="16" s="1"/>
  <c r="G126" i="15"/>
  <c r="G126" i="16" s="1"/>
  <c r="F54" i="16"/>
  <c r="G54" i="15"/>
  <c r="G54" i="16" s="1"/>
  <c r="I54" i="15"/>
  <c r="I54" i="16" s="1"/>
  <c r="F95" i="16"/>
  <c r="G95" i="15"/>
  <c r="G95" i="16" s="1"/>
  <c r="I95" i="15"/>
  <c r="I95" i="16" s="1"/>
  <c r="F23" i="16"/>
  <c r="G23" i="15"/>
  <c r="G23" i="16" s="1"/>
  <c r="I23" i="15"/>
  <c r="I23" i="16" s="1"/>
  <c r="F242" i="16"/>
  <c r="I242" i="15"/>
  <c r="I242" i="16" s="1"/>
  <c r="G242" i="15"/>
  <c r="G242" i="16" s="1"/>
  <c r="C105" i="16"/>
  <c r="H105" i="15"/>
  <c r="H105" i="16" s="1"/>
  <c r="G146" i="15"/>
  <c r="G146" i="16" s="1"/>
  <c r="I146" i="15"/>
  <c r="I146" i="16" s="1"/>
  <c r="F146" i="16"/>
  <c r="F117" i="16"/>
  <c r="G117" i="15"/>
  <c r="G117" i="16" s="1"/>
  <c r="I117" i="15"/>
  <c r="I117" i="16" s="1"/>
  <c r="I229" i="15"/>
  <c r="I229" i="16" s="1"/>
  <c r="G229" i="15"/>
  <c r="G229" i="16" s="1"/>
  <c r="F229" i="16"/>
  <c r="H264" i="15"/>
  <c r="H264" i="16" s="1"/>
  <c r="C264" i="16"/>
  <c r="C128" i="16"/>
  <c r="H128" i="15"/>
  <c r="H128" i="16" s="1"/>
  <c r="G129" i="15"/>
  <c r="G129" i="16" s="1"/>
  <c r="F129" i="16"/>
  <c r="I129" i="15"/>
  <c r="I129" i="16" s="1"/>
  <c r="C37" i="16"/>
  <c r="H37" i="15"/>
  <c r="H37" i="16" s="1"/>
  <c r="C205" i="16"/>
  <c r="H205" i="15"/>
  <c r="H205" i="16" s="1"/>
  <c r="I70" i="15"/>
  <c r="I70" i="16" s="1"/>
  <c r="G70" i="15"/>
  <c r="G70" i="16" s="1"/>
  <c r="F70" i="16"/>
  <c r="C100" i="16"/>
  <c r="H100" i="15"/>
  <c r="H100" i="16" s="1"/>
  <c r="C159" i="16"/>
  <c r="H159" i="15"/>
  <c r="H159" i="16" s="1"/>
  <c r="C87" i="16"/>
  <c r="H87" i="15"/>
  <c r="H87" i="16" s="1"/>
  <c r="C15" i="16"/>
  <c r="H15" i="15"/>
  <c r="H15" i="16" s="1"/>
  <c r="G176" i="15"/>
  <c r="G176" i="16" s="1"/>
  <c r="I176" i="15"/>
  <c r="I176" i="16" s="1"/>
  <c r="F176" i="16"/>
  <c r="C47" i="16"/>
  <c r="H47" i="15"/>
  <c r="H47" i="16" s="1"/>
  <c r="C265" i="16"/>
  <c r="H265" i="15"/>
  <c r="H265" i="16" s="1"/>
  <c r="H219" i="15"/>
  <c r="H219" i="16" s="1"/>
  <c r="C219" i="16"/>
  <c r="C71" i="16"/>
  <c r="H71" i="15"/>
  <c r="H71" i="16" s="1"/>
  <c r="C17" i="16"/>
  <c r="H17" i="15"/>
  <c r="H17" i="16" s="1"/>
  <c r="G215" i="15"/>
  <c r="G215" i="16" s="1"/>
  <c r="F215" i="16"/>
  <c r="I215" i="15"/>
  <c r="I215" i="16" s="1"/>
  <c r="G7" i="15"/>
  <c r="G7" i="16" s="1"/>
  <c r="F7" i="16"/>
  <c r="I7" i="15"/>
  <c r="I7" i="16" s="1"/>
  <c r="C244" i="16"/>
  <c r="H244" i="15"/>
  <c r="H244" i="16" s="1"/>
  <c r="H204" i="15"/>
  <c r="H204" i="16" s="1"/>
  <c r="C204" i="16"/>
  <c r="C122" i="16"/>
  <c r="H122" i="15"/>
  <c r="H122" i="16" s="1"/>
  <c r="G230" i="15"/>
  <c r="G230" i="16" s="1"/>
  <c r="I230" i="15"/>
  <c r="I230" i="16" s="1"/>
  <c r="F230" i="16"/>
  <c r="G251" i="15"/>
  <c r="G251" i="16" s="1"/>
  <c r="F251" i="16"/>
  <c r="I157" i="15"/>
  <c r="I157" i="16" s="1"/>
  <c r="G157" i="15"/>
  <c r="G157" i="16" s="1"/>
  <c r="F157" i="16"/>
  <c r="I259" i="15"/>
  <c r="I259" i="16" s="1"/>
  <c r="G259" i="15"/>
  <c r="G259" i="16" s="1"/>
  <c r="F259" i="16"/>
  <c r="C84" i="16"/>
  <c r="H84" i="15"/>
  <c r="H84" i="16" s="1"/>
  <c r="H231" i="15"/>
  <c r="H231" i="16" s="1"/>
  <c r="C231" i="16"/>
  <c r="I86" i="15"/>
  <c r="I86" i="16" s="1"/>
  <c r="F86" i="16"/>
  <c r="G86" i="15"/>
  <c r="G86" i="16" s="1"/>
  <c r="C32" i="16"/>
  <c r="H32" i="15"/>
  <c r="H32" i="16" s="1"/>
  <c r="C14" i="16"/>
  <c r="H14" i="15"/>
  <c r="H14" i="16" s="1"/>
  <c r="C212" i="16"/>
  <c r="H212" i="15"/>
  <c r="H212" i="16" s="1"/>
  <c r="G172" i="15"/>
  <c r="G172" i="16" s="1"/>
  <c r="F172" i="16"/>
  <c r="H88" i="15"/>
  <c r="H88" i="16" s="1"/>
  <c r="C88" i="16"/>
  <c r="C137" i="16"/>
  <c r="H137" i="15"/>
  <c r="H137" i="16" s="1"/>
  <c r="C118" i="16"/>
  <c r="H118" i="15"/>
  <c r="H118" i="16" s="1"/>
  <c r="G71" i="15"/>
  <c r="G71" i="16" s="1"/>
  <c r="I71" i="15"/>
  <c r="I71" i="16" s="1"/>
  <c r="F71" i="16"/>
  <c r="I122" i="15"/>
  <c r="I122" i="16" s="1"/>
  <c r="F122" i="16"/>
  <c r="G122" i="15"/>
  <c r="G122" i="16" s="1"/>
  <c r="I91" i="15"/>
  <c r="I91" i="16" s="1"/>
  <c r="F91" i="16"/>
  <c r="G91" i="15"/>
  <c r="G91" i="16" s="1"/>
  <c r="C175" i="16"/>
  <c r="H175" i="15"/>
  <c r="H175" i="16" s="1"/>
  <c r="F138" i="16"/>
  <c r="G138" i="15"/>
  <c r="G138" i="16" s="1"/>
  <c r="I138" i="15"/>
  <c r="I138" i="16" s="1"/>
  <c r="H210" i="15"/>
  <c r="H210" i="16" s="1"/>
  <c r="C210" i="16"/>
  <c r="I167" i="15"/>
  <c r="I167" i="16" s="1"/>
  <c r="F167" i="16"/>
  <c r="G167" i="15"/>
  <c r="G167" i="16" s="1"/>
  <c r="G109" i="15"/>
  <c r="G109" i="16" s="1"/>
  <c r="F109" i="16"/>
  <c r="I109" i="15"/>
  <c r="I109" i="16" s="1"/>
  <c r="C240" i="16"/>
  <c r="H240" i="15"/>
  <c r="H240" i="16" s="1"/>
  <c r="C168" i="16"/>
  <c r="H168" i="15"/>
  <c r="H168" i="16" s="1"/>
  <c r="F191" i="16"/>
  <c r="I191" i="15"/>
  <c r="I191" i="16" s="1"/>
  <c r="G191" i="15"/>
  <c r="G191" i="16" s="1"/>
  <c r="G136" i="15"/>
  <c r="G136" i="16" s="1"/>
  <c r="F136" i="16"/>
  <c r="C208" i="16"/>
  <c r="H208" i="15"/>
  <c r="H208" i="16" s="1"/>
  <c r="C126" i="16"/>
  <c r="H126" i="15"/>
  <c r="H126" i="16" s="1"/>
  <c r="F90" i="16"/>
  <c r="I90" i="15"/>
  <c r="I90" i="16" s="1"/>
  <c r="G90" i="15"/>
  <c r="G90" i="16" s="1"/>
  <c r="F78" i="16"/>
  <c r="G78" i="15"/>
  <c r="G78" i="16" s="1"/>
  <c r="F42" i="16"/>
  <c r="I42" i="15"/>
  <c r="I42" i="16" s="1"/>
  <c r="G42" i="15"/>
  <c r="G42" i="16" s="1"/>
  <c r="F6" i="16"/>
  <c r="G6" i="15"/>
  <c r="G6" i="16" s="1"/>
  <c r="I6" i="15"/>
  <c r="I6" i="16" s="1"/>
  <c r="C249" i="16"/>
  <c r="H249" i="15"/>
  <c r="H249" i="16" s="1"/>
  <c r="G77" i="15"/>
  <c r="G77" i="16" s="1"/>
  <c r="I77" i="15"/>
  <c r="I77" i="16" s="1"/>
  <c r="F77" i="16"/>
  <c r="C41" i="16"/>
  <c r="H41" i="15"/>
  <c r="H41" i="16" s="1"/>
  <c r="C242" i="16"/>
  <c r="H242" i="15"/>
  <c r="H242" i="16" s="1"/>
  <c r="F121" i="16"/>
  <c r="G121" i="15"/>
  <c r="G121" i="16" s="1"/>
  <c r="I121" i="15"/>
  <c r="I121" i="16" s="1"/>
  <c r="I169" i="15"/>
  <c r="I169" i="16" s="1"/>
  <c r="G169" i="15"/>
  <c r="G169" i="16" s="1"/>
  <c r="F169" i="16"/>
  <c r="G177" i="15"/>
  <c r="G177" i="16" s="1"/>
  <c r="F177" i="16"/>
  <c r="I177" i="15"/>
  <c r="I177" i="16" s="1"/>
  <c r="F165" i="16"/>
  <c r="G165" i="15"/>
  <c r="G165" i="16" s="1"/>
  <c r="I165" i="15"/>
  <c r="I165" i="16" s="1"/>
  <c r="I29" i="15"/>
  <c r="I29" i="16" s="1"/>
  <c r="G29" i="15"/>
  <c r="G29" i="16" s="1"/>
  <c r="F29" i="16"/>
  <c r="C117" i="16"/>
  <c r="H117" i="15"/>
  <c r="H117" i="16" s="1"/>
  <c r="C229" i="16"/>
  <c r="H229" i="15"/>
  <c r="H229" i="16" s="1"/>
  <c r="C20" i="16"/>
  <c r="H20" i="15"/>
  <c r="H20" i="16" s="1"/>
  <c r="H166" i="15"/>
  <c r="H166" i="16" s="1"/>
  <c r="C166" i="16"/>
  <c r="C63" i="16"/>
  <c r="H63" i="15"/>
  <c r="H63" i="16" s="1"/>
  <c r="C239" i="16"/>
  <c r="H239" i="15"/>
  <c r="H239" i="16" s="1"/>
  <c r="C164" i="16"/>
  <c r="H164" i="15"/>
  <c r="H164" i="16" s="1"/>
  <c r="F125" i="16"/>
  <c r="G125" i="15"/>
  <c r="G125" i="16" s="1"/>
  <c r="C89" i="16"/>
  <c r="H89" i="15"/>
  <c r="H89" i="16" s="1"/>
  <c r="C11" i="16"/>
  <c r="H11" i="15"/>
  <c r="H11" i="16" s="1"/>
  <c r="H34" i="15"/>
  <c r="H34" i="16" s="1"/>
  <c r="C34" i="16"/>
  <c r="C156" i="16"/>
  <c r="H156" i="15"/>
  <c r="H156" i="16" s="1"/>
  <c r="F120" i="16"/>
  <c r="I120" i="15"/>
  <c r="I120" i="16" s="1"/>
  <c r="G120" i="15"/>
  <c r="G120" i="16" s="1"/>
  <c r="C108" i="16"/>
  <c r="H108" i="15"/>
  <c r="H108" i="16" s="1"/>
  <c r="F48" i="16"/>
  <c r="G48" i="15"/>
  <c r="G48" i="16" s="1"/>
  <c r="I48" i="15"/>
  <c r="I48" i="16" s="1"/>
  <c r="C68" i="16"/>
  <c r="H68" i="15"/>
  <c r="H68" i="16" s="1"/>
  <c r="C200" i="16"/>
  <c r="H200" i="15"/>
  <c r="H200" i="16" s="1"/>
  <c r="H256" i="15"/>
  <c r="H256" i="16" s="1"/>
  <c r="C256" i="16"/>
  <c r="G243" i="15"/>
  <c r="G243" i="16" s="1"/>
  <c r="F243" i="16"/>
  <c r="I243" i="15"/>
  <c r="I243" i="16" s="1"/>
  <c r="H179" i="15"/>
  <c r="H179" i="16" s="1"/>
  <c r="C179" i="16"/>
  <c r="I80" i="15"/>
  <c r="I80" i="16" s="1"/>
  <c r="F80" i="16"/>
  <c r="G80" i="15"/>
  <c r="G80" i="16" s="1"/>
  <c r="G151" i="15"/>
  <c r="G151" i="16" s="1"/>
  <c r="F151" i="16"/>
  <c r="I151" i="15"/>
  <c r="I151" i="16" s="1"/>
  <c r="C64" i="16"/>
  <c r="H64" i="15"/>
  <c r="H64" i="16" s="1"/>
  <c r="I228" i="15"/>
  <c r="I228" i="16" s="1"/>
  <c r="H228" i="15"/>
  <c r="H228" i="16" s="1"/>
  <c r="C228" i="16"/>
  <c r="C116" i="16"/>
  <c r="H116" i="15"/>
  <c r="H116" i="16" s="1"/>
  <c r="I44" i="15"/>
  <c r="I44" i="16" s="1"/>
  <c r="G44" i="15"/>
  <c r="G44" i="16" s="1"/>
  <c r="F44" i="16"/>
  <c r="I209" i="15"/>
  <c r="I209" i="16" s="1"/>
  <c r="F209" i="16"/>
  <c r="G209" i="15"/>
  <c r="G209" i="16" s="1"/>
  <c r="C221" i="16"/>
  <c r="H221" i="15"/>
  <c r="H221" i="16" s="1"/>
  <c r="C151" i="16"/>
  <c r="H151" i="15"/>
  <c r="H151" i="16" s="1"/>
  <c r="I232" i="15"/>
  <c r="I232" i="16" s="1"/>
  <c r="F232" i="16"/>
  <c r="G232" i="15"/>
  <c r="G232" i="16" s="1"/>
  <c r="G124" i="15"/>
  <c r="G124" i="16" s="1"/>
  <c r="F124" i="16"/>
  <c r="F150" i="16"/>
  <c r="G150" i="15"/>
  <c r="G150" i="16" s="1"/>
  <c r="I150" i="15"/>
  <c r="I150" i="16" s="1"/>
  <c r="H114" i="15"/>
  <c r="H114" i="16" s="1"/>
  <c r="C114" i="16"/>
  <c r="I238" i="15"/>
  <c r="I238" i="16" s="1"/>
  <c r="G238" i="15"/>
  <c r="G238" i="16" s="1"/>
  <c r="F238" i="16"/>
  <c r="H250" i="15"/>
  <c r="H250" i="16" s="1"/>
  <c r="C250" i="16"/>
  <c r="F66" i="16"/>
  <c r="G66" i="15"/>
  <c r="G66" i="16" s="1"/>
  <c r="I66" i="15"/>
  <c r="I66" i="16" s="1"/>
  <c r="C30" i="16"/>
  <c r="H30" i="15"/>
  <c r="H30" i="16" s="1"/>
  <c r="G249" i="15"/>
  <c r="G249" i="16" s="1"/>
  <c r="F249" i="16"/>
  <c r="I249" i="15"/>
  <c r="I249" i="16" s="1"/>
  <c r="H95" i="15"/>
  <c r="H95" i="16" s="1"/>
  <c r="C95" i="16"/>
  <c r="G5" i="15"/>
  <c r="G5" i="16" s="1"/>
  <c r="I5" i="15"/>
  <c r="I5" i="16" s="1"/>
  <c r="F5" i="16"/>
  <c r="C146" i="16"/>
  <c r="H146" i="15"/>
  <c r="H146" i="16" s="1"/>
  <c r="H110" i="15"/>
  <c r="H110" i="16" s="1"/>
  <c r="C110" i="16"/>
  <c r="I206" i="15"/>
  <c r="I206" i="16" s="1"/>
  <c r="F206" i="16"/>
  <c r="G206" i="15"/>
  <c r="G206" i="16" s="1"/>
  <c r="I194" i="15"/>
  <c r="I194" i="16" s="1"/>
  <c r="F194" i="16"/>
  <c r="G194" i="15"/>
  <c r="G194" i="16" s="1"/>
  <c r="I184" i="15"/>
  <c r="I184" i="16" s="1"/>
  <c r="F184" i="16"/>
  <c r="G184" i="15"/>
  <c r="G184" i="16" s="1"/>
  <c r="C10" i="16"/>
  <c r="H10" i="15"/>
  <c r="H10" i="16" s="1"/>
  <c r="C207" i="16"/>
  <c r="H207" i="15"/>
  <c r="H207" i="16" s="1"/>
  <c r="G92" i="15"/>
  <c r="G92" i="16" s="1"/>
  <c r="I92" i="15"/>
  <c r="I92" i="16" s="1"/>
  <c r="F92" i="16"/>
  <c r="C199" i="16"/>
  <c r="H199" i="15"/>
  <c r="H199" i="16" s="1"/>
  <c r="F245" i="16"/>
  <c r="I245" i="15"/>
  <c r="I245" i="16" s="1"/>
  <c r="G245" i="15"/>
  <c r="G245" i="16" s="1"/>
  <c r="I178" i="15"/>
  <c r="I178" i="16" s="1"/>
  <c r="C178" i="16"/>
  <c r="H178" i="15"/>
  <c r="H178" i="16" s="1"/>
  <c r="I166" i="15"/>
  <c r="I166" i="16" s="1"/>
  <c r="F166" i="16"/>
  <c r="G166" i="15"/>
  <c r="G166" i="16" s="1"/>
  <c r="G147" i="15"/>
  <c r="G147" i="16" s="1"/>
  <c r="I147" i="15"/>
  <c r="I147" i="16" s="1"/>
  <c r="F147" i="16"/>
  <c r="C111" i="16"/>
  <c r="H111" i="15"/>
  <c r="H111" i="16" s="1"/>
  <c r="G99" i="15"/>
  <c r="G99" i="16" s="1"/>
  <c r="F99" i="16"/>
  <c r="I99" i="15"/>
  <c r="I99" i="16" s="1"/>
  <c r="C27" i="16"/>
  <c r="H27" i="15"/>
  <c r="H27" i="16" s="1"/>
  <c r="G22" i="15"/>
  <c r="G22" i="16" s="1"/>
  <c r="F22" i="16"/>
  <c r="I22" i="15"/>
  <c r="I22" i="16" s="1"/>
  <c r="C174" i="16"/>
  <c r="H174" i="15"/>
  <c r="H174" i="16" s="1"/>
  <c r="G143" i="15"/>
  <c r="G143" i="16" s="1"/>
  <c r="I143" i="15"/>
  <c r="I143" i="16" s="1"/>
  <c r="F143" i="16"/>
  <c r="C7" i="16"/>
  <c r="H7" i="15"/>
  <c r="H7" i="16" s="1"/>
  <c r="F198" i="16"/>
  <c r="G198" i="15"/>
  <c r="G198" i="16" s="1"/>
  <c r="I198" i="15"/>
  <c r="I198" i="16" s="1"/>
  <c r="F161" i="16"/>
  <c r="I161" i="15"/>
  <c r="I161" i="16" s="1"/>
  <c r="G161" i="15"/>
  <c r="G161" i="16" s="1"/>
  <c r="C259" i="16"/>
  <c r="H259" i="15"/>
  <c r="H259" i="16" s="1"/>
  <c r="I154" i="15"/>
  <c r="I154" i="16" s="1"/>
  <c r="F154" i="16"/>
  <c r="G154" i="15"/>
  <c r="G154" i="16" s="1"/>
  <c r="F33" i="16"/>
  <c r="I33" i="15"/>
  <c r="I33" i="16" s="1"/>
  <c r="G33" i="15"/>
  <c r="G33" i="16" s="1"/>
  <c r="C224" i="16"/>
  <c r="H224" i="15"/>
  <c r="H224" i="16" s="1"/>
  <c r="I4" i="15"/>
  <c r="I4" i="16" s="1"/>
  <c r="G4" i="15"/>
  <c r="G4" i="16" s="1"/>
  <c r="F4" i="16"/>
  <c r="H153" i="15"/>
  <c r="H153" i="16" s="1"/>
  <c r="C153" i="16"/>
  <c r="F119" i="16"/>
  <c r="I119" i="15"/>
  <c r="I119" i="16" s="1"/>
  <c r="G119" i="15"/>
  <c r="G119" i="16" s="1"/>
  <c r="C101" i="16"/>
  <c r="H101" i="15"/>
  <c r="H101" i="16" s="1"/>
  <c r="G94" i="15"/>
  <c r="G94" i="16" s="1"/>
  <c r="F94" i="16"/>
  <c r="I94" i="15"/>
  <c r="I94" i="16" s="1"/>
  <c r="I241" i="15"/>
  <c r="I241" i="16" s="1"/>
  <c r="G241" i="15"/>
  <c r="G241" i="16" s="1"/>
  <c r="F241" i="16"/>
  <c r="I57" i="15"/>
  <c r="I57" i="16" s="1"/>
  <c r="G57" i="15"/>
  <c r="G57" i="16" s="1"/>
  <c r="F57" i="16"/>
  <c r="G100" i="15"/>
  <c r="G100" i="16" s="1"/>
  <c r="F100" i="16"/>
  <c r="I100" i="15"/>
  <c r="I100" i="16" s="1"/>
  <c r="H93" i="15"/>
  <c r="H93" i="16" s="1"/>
  <c r="C93" i="16"/>
  <c r="G76" i="15"/>
  <c r="G76" i="16" s="1"/>
  <c r="F76" i="16"/>
  <c r="I98" i="15"/>
  <c r="I98" i="16" s="1"/>
  <c r="F98" i="16"/>
  <c r="G98" i="15"/>
  <c r="G98" i="16" s="1"/>
  <c r="H217" i="15"/>
  <c r="H217" i="16" s="1"/>
  <c r="C217" i="16"/>
  <c r="C213" i="16"/>
  <c r="H213" i="15"/>
  <c r="H213" i="16" s="1"/>
  <c r="F62" i="16"/>
  <c r="G62" i="15"/>
  <c r="G62" i="16" s="1"/>
  <c r="I62" i="15"/>
  <c r="I62" i="16" s="1"/>
  <c r="I8" i="15"/>
  <c r="I8" i="16" s="1"/>
  <c r="F8" i="16"/>
  <c r="G8" i="15"/>
  <c r="G8" i="16" s="1"/>
  <c r="C152" i="16"/>
  <c r="H152" i="15"/>
  <c r="H152" i="16" s="1"/>
  <c r="C65" i="16"/>
  <c r="H65" i="15"/>
  <c r="H65" i="16" s="1"/>
  <c r="F43" i="16"/>
  <c r="G43" i="15"/>
  <c r="G43" i="16" s="1"/>
  <c r="I43" i="15"/>
  <c r="I43" i="16" s="1"/>
  <c r="I124" i="15"/>
  <c r="I124" i="16" s="1"/>
  <c r="H124" i="15"/>
  <c r="H124" i="16" s="1"/>
  <c r="C124" i="16"/>
  <c r="F114" i="16"/>
  <c r="I114" i="15"/>
  <c r="I114" i="16" s="1"/>
  <c r="G114" i="15"/>
  <c r="G114" i="16" s="1"/>
  <c r="H252" i="15"/>
  <c r="H252" i="16" s="1"/>
  <c r="C252" i="16"/>
  <c r="H191" i="15"/>
  <c r="H191" i="16" s="1"/>
  <c r="C191" i="16"/>
  <c r="F102" i="16"/>
  <c r="I102" i="15"/>
  <c r="I102" i="16" s="1"/>
  <c r="G102" i="15"/>
  <c r="G102" i="16" s="1"/>
  <c r="C170" i="16"/>
  <c r="H170" i="15"/>
  <c r="H170" i="16" s="1"/>
  <c r="C49" i="16"/>
  <c r="H49" i="15"/>
  <c r="H49" i="16" s="1"/>
  <c r="C21" i="16"/>
  <c r="H21" i="15"/>
  <c r="H21" i="16" s="1"/>
  <c r="C121" i="16"/>
  <c r="H121" i="15"/>
  <c r="H121" i="16" s="1"/>
  <c r="C177" i="16"/>
  <c r="H177" i="15"/>
  <c r="H177" i="16" s="1"/>
  <c r="F2" i="16"/>
  <c r="G2" i="15"/>
  <c r="G2" i="16" s="1"/>
  <c r="I2" i="15"/>
  <c r="I2" i="16" s="1"/>
  <c r="C189" i="16"/>
  <c r="H189" i="15"/>
  <c r="H189" i="16" s="1"/>
  <c r="F149" i="16"/>
  <c r="I149" i="15"/>
  <c r="I149" i="16" s="1"/>
  <c r="G149" i="15"/>
  <c r="G149" i="16" s="1"/>
  <c r="G74" i="15"/>
  <c r="G74" i="16" s="1"/>
  <c r="I74" i="15"/>
  <c r="I74" i="16" s="1"/>
  <c r="F74" i="16"/>
  <c r="C38" i="16"/>
  <c r="H38" i="15"/>
  <c r="H38" i="16" s="1"/>
  <c r="I9" i="15"/>
  <c r="I9" i="16" s="1"/>
  <c r="F9" i="16"/>
  <c r="G9" i="15"/>
  <c r="G9" i="16" s="1"/>
  <c r="I235" i="15"/>
  <c r="I235" i="16" s="1"/>
  <c r="H235" i="15"/>
  <c r="H235" i="16" s="1"/>
  <c r="C235" i="16"/>
  <c r="C147" i="16"/>
  <c r="H147" i="15"/>
  <c r="H147" i="16" s="1"/>
  <c r="F234" i="16"/>
  <c r="G234" i="15"/>
  <c r="G234" i="16" s="1"/>
  <c r="I234" i="15"/>
  <c r="I234" i="16" s="1"/>
  <c r="G188" i="15"/>
  <c r="G188" i="16" s="1"/>
  <c r="I188" i="15"/>
  <c r="I188" i="16" s="1"/>
  <c r="F188" i="16"/>
  <c r="I67" i="15"/>
  <c r="I67" i="16" s="1"/>
  <c r="G67" i="15"/>
  <c r="G67" i="16" s="1"/>
  <c r="F67" i="16"/>
  <c r="F174" i="16"/>
  <c r="G174" i="15"/>
  <c r="G174" i="16" s="1"/>
  <c r="I174" i="15"/>
  <c r="I174" i="16" s="1"/>
  <c r="C261" i="16"/>
  <c r="H261" i="15"/>
  <c r="H261" i="16" s="1"/>
  <c r="C53" i="16"/>
  <c r="H53" i="15"/>
  <c r="H53" i="16" s="1"/>
  <c r="G244" i="15"/>
  <c r="G244" i="16" s="1"/>
  <c r="F244" i="16"/>
  <c r="I244" i="15"/>
  <c r="I244" i="16" s="1"/>
  <c r="F263" i="16"/>
  <c r="I263" i="15"/>
  <c r="I263" i="16" s="1"/>
  <c r="G263" i="15"/>
  <c r="G263" i="16" s="1"/>
  <c r="I61" i="15"/>
  <c r="I61" i="16" s="1"/>
  <c r="C61" i="16"/>
  <c r="H61" i="15"/>
  <c r="H61" i="16" s="1"/>
  <c r="F84" i="16"/>
  <c r="I84" i="15"/>
  <c r="I84" i="16" s="1"/>
  <c r="G84" i="15"/>
  <c r="G84" i="16" s="1"/>
  <c r="C60" i="16"/>
  <c r="H60" i="15"/>
  <c r="H60" i="16" s="1"/>
  <c r="F12" i="16"/>
  <c r="I12" i="15"/>
  <c r="I12" i="16" s="1"/>
  <c r="G12" i="15"/>
  <c r="G12" i="16" s="1"/>
  <c r="C86" i="16"/>
  <c r="H86" i="15"/>
  <c r="H86" i="16" s="1"/>
  <c r="I32" i="15"/>
  <c r="I32" i="16" s="1"/>
  <c r="F32" i="16"/>
  <c r="G32" i="15"/>
  <c r="G32" i="16" s="1"/>
  <c r="I227" i="15"/>
  <c r="I227" i="16" s="1"/>
  <c r="G227" i="15"/>
  <c r="G227" i="16" s="1"/>
  <c r="F227" i="16"/>
  <c r="I52" i="15"/>
  <c r="I52" i="16" s="1"/>
  <c r="G52" i="15"/>
  <c r="G52" i="16" s="1"/>
  <c r="F52" i="16"/>
  <c r="G171" i="15"/>
  <c r="G171" i="16" s="1"/>
  <c r="I171" i="15"/>
  <c r="I171" i="16" s="1"/>
  <c r="F171" i="16"/>
  <c r="C257" i="16"/>
  <c r="H257" i="15"/>
  <c r="H257" i="16" s="1"/>
  <c r="F212" i="16"/>
  <c r="G212" i="15"/>
  <c r="G212" i="16" s="1"/>
  <c r="I212" i="15"/>
  <c r="I212" i="16" s="1"/>
  <c r="I148" i="15"/>
  <c r="I148" i="16" s="1"/>
  <c r="G148" i="15"/>
  <c r="G148" i="16" s="1"/>
  <c r="F148" i="16"/>
  <c r="C195" i="16"/>
  <c r="H195" i="15"/>
  <c r="H195" i="16" s="1"/>
  <c r="H119" i="15"/>
  <c r="H119" i="16" s="1"/>
  <c r="C119" i="16"/>
  <c r="F192" i="16"/>
  <c r="I192" i="15"/>
  <c r="I192" i="16" s="1"/>
  <c r="G192" i="15"/>
  <c r="G192" i="16" s="1"/>
  <c r="C209" i="16"/>
  <c r="H209" i="15"/>
  <c r="H209" i="16" s="1"/>
  <c r="I64" i="15"/>
  <c r="I64" i="16" s="1"/>
  <c r="G64" i="15"/>
  <c r="G64" i="16" s="1"/>
  <c r="F64" i="16"/>
  <c r="F213" i="16"/>
  <c r="G213" i="15"/>
  <c r="G213" i="16" s="1"/>
  <c r="I213" i="15"/>
  <c r="I213" i="16" s="1"/>
  <c r="C98" i="16"/>
  <c r="H98" i="15"/>
  <c r="H98" i="16" s="1"/>
  <c r="C8" i="16"/>
  <c r="H8" i="15"/>
  <c r="H8" i="16" s="1"/>
  <c r="G221" i="15"/>
  <c r="G221" i="16" s="1"/>
  <c r="I221" i="15"/>
  <c r="I221" i="16" s="1"/>
  <c r="F221" i="16"/>
  <c r="C43" i="16"/>
  <c r="H43" i="15"/>
  <c r="H43" i="16" s="1"/>
  <c r="C241" i="16"/>
  <c r="H241" i="15"/>
  <c r="H241" i="16" s="1"/>
  <c r="F217" i="16"/>
  <c r="G217" i="15"/>
  <c r="G217" i="16" s="1"/>
  <c r="I217" i="15"/>
  <c r="I217" i="16" s="1"/>
  <c r="C109" i="16"/>
  <c r="H109" i="15"/>
  <c r="H109" i="16" s="1"/>
  <c r="F168" i="16"/>
  <c r="I168" i="15"/>
  <c r="I168" i="16" s="1"/>
  <c r="G168" i="15"/>
  <c r="G168" i="16" s="1"/>
  <c r="F250" i="16"/>
  <c r="G250" i="15"/>
  <c r="G250" i="16" s="1"/>
  <c r="I250" i="15"/>
  <c r="I250" i="16" s="1"/>
  <c r="C90" i="16"/>
  <c r="H90" i="15"/>
  <c r="H90" i="16" s="1"/>
  <c r="C192" i="16"/>
  <c r="H192" i="15"/>
  <c r="H192" i="16" s="1"/>
  <c r="F113" i="16"/>
  <c r="G113" i="15"/>
  <c r="G113" i="16" s="1"/>
  <c r="I113" i="15"/>
  <c r="I113" i="16" s="1"/>
  <c r="G59" i="15"/>
  <c r="G59" i="16" s="1"/>
  <c r="I59" i="15"/>
  <c r="I59" i="16" s="1"/>
  <c r="F59" i="16"/>
  <c r="F41" i="16"/>
  <c r="G41" i="15"/>
  <c r="G41" i="16" s="1"/>
  <c r="I41" i="15"/>
  <c r="I41" i="16" s="1"/>
  <c r="I181" i="15"/>
  <c r="I181" i="16" s="1"/>
  <c r="G181" i="15"/>
  <c r="G181" i="16" s="1"/>
  <c r="F181" i="16"/>
  <c r="C169" i="16"/>
  <c r="H169" i="15"/>
  <c r="H169" i="16" s="1"/>
  <c r="G16" i="15"/>
  <c r="G16" i="16" s="1"/>
  <c r="F16" i="16"/>
  <c r="C237" i="16"/>
  <c r="H237" i="15"/>
  <c r="H237" i="16" s="1"/>
  <c r="G73" i="15"/>
  <c r="G73" i="16" s="1"/>
  <c r="F73" i="16"/>
  <c r="I73" i="15"/>
  <c r="I73" i="16" s="1"/>
  <c r="G189" i="15"/>
  <c r="G189" i="16" s="1"/>
  <c r="F189" i="16"/>
  <c r="I189" i="15"/>
  <c r="I189" i="16" s="1"/>
  <c r="I20" i="15"/>
  <c r="I20" i="16" s="1"/>
  <c r="F20" i="16"/>
  <c r="G20" i="15"/>
  <c r="G20" i="16" s="1"/>
  <c r="G158" i="15"/>
  <c r="G158" i="16" s="1"/>
  <c r="I158" i="15"/>
  <c r="I158" i="16" s="1"/>
  <c r="F158" i="16"/>
  <c r="C245" i="16"/>
  <c r="H245" i="15"/>
  <c r="H245" i="16" s="1"/>
  <c r="F235" i="16"/>
  <c r="G235" i="15"/>
  <c r="G235" i="16" s="1"/>
  <c r="G135" i="15"/>
  <c r="G135" i="16" s="1"/>
  <c r="F135" i="16"/>
  <c r="I135" i="15"/>
  <c r="I135" i="16" s="1"/>
  <c r="C75" i="16"/>
  <c r="H75" i="15"/>
  <c r="H75" i="16" s="1"/>
  <c r="I3" i="15"/>
  <c r="I3" i="16" s="1"/>
  <c r="G3" i="15"/>
  <c r="G3" i="16" s="1"/>
  <c r="F3" i="16"/>
  <c r="C236" i="16"/>
  <c r="H236" i="15"/>
  <c r="H236" i="16" s="1"/>
  <c r="I47" i="15"/>
  <c r="I47" i="16" s="1"/>
  <c r="G47" i="15"/>
  <c r="G47" i="16" s="1"/>
  <c r="F47" i="16"/>
  <c r="F186" i="16"/>
  <c r="I186" i="15"/>
  <c r="I186" i="16" s="1"/>
  <c r="G186" i="15"/>
  <c r="G186" i="16" s="1"/>
  <c r="C143" i="16"/>
  <c r="H143" i="15"/>
  <c r="H143" i="16" s="1"/>
  <c r="F35" i="16"/>
  <c r="G35" i="15"/>
  <c r="G35" i="16" s="1"/>
  <c r="I35" i="15"/>
  <c r="I35" i="16" s="1"/>
  <c r="I106" i="15"/>
  <c r="I106" i="16" s="1"/>
  <c r="F106" i="16"/>
  <c r="G106" i="15"/>
  <c r="G106" i="16" s="1"/>
  <c r="C120" i="16"/>
  <c r="H120" i="15"/>
  <c r="H120" i="16" s="1"/>
  <c r="C24" i="16"/>
  <c r="H24" i="15"/>
  <c r="H24" i="16" s="1"/>
  <c r="C12" i="16"/>
  <c r="H12" i="15"/>
  <c r="H12" i="16" s="1"/>
  <c r="F258" i="16"/>
  <c r="G258" i="15"/>
  <c r="G258" i="16" s="1"/>
  <c r="I258" i="15"/>
  <c r="I258" i="16" s="1"/>
  <c r="F104" i="16"/>
  <c r="I104" i="15"/>
  <c r="I104" i="16" s="1"/>
  <c r="G104" i="15"/>
  <c r="G104" i="16" s="1"/>
  <c r="C52" i="16"/>
  <c r="H52" i="15"/>
  <c r="H52" i="16" s="1"/>
  <c r="C187" i="16"/>
  <c r="H187" i="15"/>
  <c r="H187" i="16" s="1"/>
  <c r="C163" i="16"/>
  <c r="H163" i="15"/>
  <c r="H163" i="16" s="1"/>
  <c r="F256" i="16"/>
  <c r="G256" i="15"/>
  <c r="G256" i="16" s="1"/>
  <c r="I256" i="15"/>
  <c r="I256" i="16" s="1"/>
  <c r="C183" i="16"/>
  <c r="H183" i="15"/>
  <c r="H183" i="16" s="1"/>
  <c r="C31" i="16"/>
  <c r="H31" i="15"/>
  <c r="H31" i="16" s="1"/>
  <c r="C94" i="16"/>
  <c r="H94" i="15"/>
  <c r="H94" i="16" s="1"/>
  <c r="C134" i="16"/>
  <c r="H134" i="15"/>
  <c r="H134" i="16" s="1"/>
  <c r="C139" i="16"/>
  <c r="H139" i="15"/>
  <c r="H139" i="16" s="1"/>
  <c r="F190" i="16"/>
  <c r="G190" i="15"/>
  <c r="G190" i="16" s="1"/>
  <c r="I190" i="15"/>
  <c r="I190" i="16" s="1"/>
  <c r="G255" i="15"/>
  <c r="G255" i="16" s="1"/>
  <c r="F255" i="16"/>
  <c r="I255" i="15"/>
  <c r="I255" i="16" s="1"/>
  <c r="F185" i="16"/>
  <c r="I185" i="15"/>
  <c r="I185" i="16" s="1"/>
  <c r="G185" i="15"/>
  <c r="G185" i="16" s="1"/>
  <c r="G260" i="15"/>
  <c r="G260" i="16" s="1"/>
  <c r="I260" i="15"/>
  <c r="I260" i="16" s="1"/>
  <c r="F260" i="16"/>
  <c r="C48" i="16"/>
  <c r="H48" i="15"/>
  <c r="H48" i="16" s="1"/>
  <c r="C171" i="16"/>
  <c r="H171" i="15"/>
  <c r="H171" i="16" s="1"/>
  <c r="C62" i="16"/>
  <c r="H62" i="15"/>
  <c r="H62" i="16" s="1"/>
  <c r="C44" i="16"/>
  <c r="H44" i="15"/>
  <c r="H44" i="16" s="1"/>
  <c r="G93" i="15"/>
  <c r="G93" i="16" s="1"/>
  <c r="F93" i="16"/>
  <c r="I93" i="15"/>
  <c r="I93" i="16" s="1"/>
  <c r="H85" i="15"/>
  <c r="H85" i="16" s="1"/>
  <c r="C85" i="16"/>
  <c r="F196" i="16"/>
  <c r="I196" i="15"/>
  <c r="I196" i="16" s="1"/>
  <c r="G196" i="15"/>
  <c r="G196" i="16" s="1"/>
  <c r="C150" i="16"/>
  <c r="H150" i="15"/>
  <c r="H150" i="16" s="1"/>
  <c r="I28" i="15"/>
  <c r="I28" i="16" s="1"/>
  <c r="G28" i="15"/>
  <c r="G28" i="16" s="1"/>
  <c r="F28" i="16"/>
  <c r="C82" i="16"/>
  <c r="H82" i="15"/>
  <c r="H82" i="16" s="1"/>
  <c r="H102" i="15"/>
  <c r="H102" i="16" s="1"/>
  <c r="C102" i="16"/>
  <c r="C66" i="16"/>
  <c r="H66" i="15"/>
  <c r="H66" i="16" s="1"/>
  <c r="C54" i="16"/>
  <c r="H54" i="15"/>
  <c r="H54" i="16" s="1"/>
  <c r="F18" i="16"/>
  <c r="G18" i="15"/>
  <c r="G18" i="16" s="1"/>
  <c r="I18" i="15"/>
  <c r="I18" i="16" s="1"/>
  <c r="C5" i="16"/>
  <c r="H5" i="15"/>
  <c r="H5" i="16" s="1"/>
  <c r="F118" i="16"/>
  <c r="G118" i="15"/>
  <c r="G118" i="16" s="1"/>
  <c r="I118" i="15"/>
  <c r="I118" i="16" s="1"/>
  <c r="G237" i="15"/>
  <c r="G237" i="16" s="1"/>
  <c r="I237" i="15"/>
  <c r="I237" i="16" s="1"/>
  <c r="F237" i="16"/>
  <c r="C206" i="16"/>
  <c r="H206" i="15"/>
  <c r="H206" i="16" s="1"/>
  <c r="H194" i="15"/>
  <c r="H194" i="16" s="1"/>
  <c r="C194" i="16"/>
  <c r="H184" i="15"/>
  <c r="H184" i="16" s="1"/>
  <c r="C184" i="16"/>
  <c r="F207" i="16"/>
  <c r="G207" i="15"/>
  <c r="G207" i="16" s="1"/>
  <c r="I207" i="15"/>
  <c r="I207" i="16" s="1"/>
  <c r="I246" i="15"/>
  <c r="I246" i="16" s="1"/>
  <c r="C246" i="16"/>
  <c r="H246" i="15"/>
  <c r="H246" i="16" s="1"/>
  <c r="H74" i="15"/>
  <c r="H74" i="16" s="1"/>
  <c r="C74" i="16"/>
  <c r="G226" i="15"/>
  <c r="G226" i="16" s="1"/>
  <c r="I226" i="15"/>
  <c r="I226" i="16" s="1"/>
  <c r="F226" i="16"/>
  <c r="C99" i="16"/>
  <c r="H99" i="15"/>
  <c r="H99" i="16" s="1"/>
  <c r="C234" i="16"/>
  <c r="H234" i="15"/>
  <c r="H234" i="16" s="1"/>
  <c r="G236" i="15"/>
  <c r="G236" i="16" s="1"/>
  <c r="I236" i="15"/>
  <c r="I236" i="16" s="1"/>
  <c r="F236" i="16"/>
  <c r="C22" i="16"/>
  <c r="H22" i="15"/>
  <c r="H22" i="16" s="1"/>
  <c r="C35" i="16"/>
  <c r="H35" i="15"/>
  <c r="H35" i="16" s="1"/>
  <c r="F233" i="16"/>
  <c r="G233" i="15"/>
  <c r="G233" i="16" s="1"/>
  <c r="I233" i="15"/>
  <c r="I233" i="16" s="1"/>
  <c r="H198" i="15"/>
  <c r="H198" i="16" s="1"/>
  <c r="C198" i="16"/>
  <c r="C161" i="16"/>
  <c r="H161" i="15"/>
  <c r="H161" i="16" s="1"/>
  <c r="C157" i="16"/>
  <c r="H157" i="15"/>
  <c r="H157" i="16" s="1"/>
  <c r="G248" i="15"/>
  <c r="G248" i="16" s="1"/>
  <c r="I248" i="15"/>
  <c r="I248" i="16" s="1"/>
  <c r="F248" i="16"/>
  <c r="F156" i="16"/>
  <c r="I156" i="15"/>
  <c r="I156" i="16" s="1"/>
  <c r="G156" i="15"/>
  <c r="G156" i="16" s="1"/>
  <c r="C132" i="16"/>
  <c r="H132" i="15"/>
  <c r="H132" i="16" s="1"/>
  <c r="H96" i="15"/>
  <c r="H96" i="16" s="1"/>
  <c r="C96" i="16"/>
  <c r="F60" i="16"/>
  <c r="I60" i="15"/>
  <c r="I60" i="16" s="1"/>
  <c r="G60" i="15"/>
  <c r="G60" i="16" s="1"/>
  <c r="C79" i="16"/>
  <c r="H79" i="15"/>
  <c r="H79" i="16" s="1"/>
  <c r="F187" i="16"/>
  <c r="I187" i="15"/>
  <c r="I187" i="16" s="1"/>
  <c r="G187" i="15"/>
  <c r="G187" i="16" s="1"/>
  <c r="C4" i="16"/>
  <c r="H4" i="15"/>
  <c r="H4" i="16" s="1"/>
  <c r="I220" i="15"/>
  <c r="I220" i="16" s="1"/>
  <c r="G220" i="15"/>
  <c r="G220" i="16" s="1"/>
  <c r="F220" i="16"/>
  <c r="C148" i="16"/>
  <c r="H148" i="15"/>
  <c r="H148" i="16" s="1"/>
  <c r="G153" i="15"/>
  <c r="G153" i="16" s="1"/>
  <c r="F153" i="16"/>
  <c r="I153" i="15"/>
  <c r="I153" i="16" s="1"/>
  <c r="F216" i="16"/>
  <c r="G216" i="15"/>
  <c r="G216" i="16" s="1"/>
  <c r="I216" i="15"/>
  <c r="I216" i="16" s="1"/>
  <c r="G31" i="15"/>
  <c r="G31" i="16" s="1"/>
  <c r="I31" i="15"/>
  <c r="I31" i="16" s="1"/>
  <c r="F31" i="16"/>
  <c r="C238" i="16"/>
  <c r="H238" i="15"/>
  <c r="H238" i="16" s="1"/>
  <c r="C18" i="16"/>
  <c r="H18" i="15"/>
  <c r="H18" i="16" s="1"/>
  <c r="C135" i="16"/>
  <c r="H135" i="15"/>
  <c r="H135" i="16" s="1"/>
  <c r="F155" i="16"/>
  <c r="G155" i="15"/>
  <c r="G155" i="16" s="1"/>
  <c r="I155" i="15"/>
  <c r="I155" i="16" s="1"/>
  <c r="I152" i="15"/>
  <c r="I152" i="16" s="1"/>
  <c r="F152" i="16"/>
  <c r="G152" i="15"/>
  <c r="G152" i="16" s="1"/>
  <c r="H253" i="15"/>
  <c r="H253" i="16" s="1"/>
  <c r="C253" i="16"/>
  <c r="I76" i="15"/>
  <c r="I76" i="16" s="1"/>
  <c r="C76" i="16"/>
  <c r="H76" i="15"/>
  <c r="H76" i="16" s="1"/>
  <c r="F180" i="16"/>
  <c r="I180" i="15"/>
  <c r="I180" i="16" s="1"/>
  <c r="G180" i="15"/>
  <c r="G180" i="16" s="1"/>
  <c r="C58" i="16"/>
  <c r="H58" i="15"/>
  <c r="H58" i="16" s="1"/>
  <c r="F82" i="16"/>
  <c r="I82" i="15"/>
  <c r="I82" i="16" s="1"/>
  <c r="G82" i="15"/>
  <c r="G82" i="16" s="1"/>
  <c r="H6" i="15"/>
  <c r="H6" i="16" s="1"/>
  <c r="C6" i="16"/>
  <c r="I225" i="15"/>
  <c r="I225" i="16" s="1"/>
  <c r="G225" i="15"/>
  <c r="G225" i="16" s="1"/>
  <c r="F225" i="16"/>
  <c r="G127" i="15"/>
  <c r="G127" i="16" s="1"/>
  <c r="F127" i="16"/>
  <c r="I127" i="15"/>
  <c r="I127" i="16" s="1"/>
  <c r="C167" i="16"/>
  <c r="H167" i="15"/>
  <c r="H167" i="16" s="1"/>
  <c r="F25" i="16"/>
  <c r="G25" i="15"/>
  <c r="G25" i="16" s="1"/>
  <c r="I16" i="15"/>
  <c r="I16" i="16" s="1"/>
  <c r="C16" i="16"/>
  <c r="H16" i="15"/>
  <c r="H16" i="16" s="1"/>
  <c r="C55" i="16"/>
  <c r="H55" i="15"/>
  <c r="H55" i="16" s="1"/>
  <c r="H29" i="15"/>
  <c r="H29" i="16" s="1"/>
  <c r="C29" i="16"/>
  <c r="C254" i="16"/>
  <c r="H254" i="15"/>
  <c r="H254" i="16" s="1"/>
  <c r="C129" i="16"/>
  <c r="H129" i="15"/>
  <c r="H129" i="16" s="1"/>
  <c r="C9" i="16"/>
  <c r="H9" i="15"/>
  <c r="H9" i="16" s="1"/>
  <c r="H190" i="15"/>
  <c r="H190" i="16" s="1"/>
  <c r="C190" i="16"/>
  <c r="C70" i="16"/>
  <c r="H70" i="15"/>
  <c r="H70" i="16" s="1"/>
  <c r="C226" i="16"/>
  <c r="H226" i="15"/>
  <c r="H226" i="16" s="1"/>
  <c r="I51" i="15"/>
  <c r="I51" i="16" s="1"/>
  <c r="G51" i="15"/>
  <c r="G51" i="16" s="1"/>
  <c r="F51" i="16"/>
  <c r="H247" i="15"/>
  <c r="H247" i="16" s="1"/>
  <c r="C247" i="16"/>
  <c r="C233" i="16"/>
  <c r="H233" i="15"/>
  <c r="H233" i="16" s="1"/>
  <c r="C262" i="16"/>
  <c r="H262" i="15"/>
  <c r="H262" i="16" s="1"/>
  <c r="F202" i="16"/>
  <c r="I202" i="15"/>
  <c r="I202" i="16" s="1"/>
  <c r="G202" i="15"/>
  <c r="G202" i="16" s="1"/>
  <c r="F193" i="16"/>
  <c r="I193" i="15"/>
  <c r="I193" i="16" s="1"/>
  <c r="G193" i="15"/>
  <c r="G193" i="16" s="1"/>
  <c r="I173" i="15"/>
  <c r="I173" i="16" s="1"/>
  <c r="G173" i="15"/>
  <c r="G173" i="16" s="1"/>
  <c r="F173" i="16"/>
  <c r="F203" i="16"/>
  <c r="G203" i="15"/>
  <c r="G203" i="16" s="1"/>
  <c r="I203" i="15"/>
  <c r="I203" i="16" s="1"/>
  <c r="C103" i="16"/>
  <c r="H103" i="15"/>
  <c r="H103" i="16" s="1"/>
  <c r="F144" i="16"/>
  <c r="I144" i="15"/>
  <c r="I144" i="16" s="1"/>
  <c r="G144" i="15"/>
  <c r="G144" i="16" s="1"/>
  <c r="G50" i="15"/>
  <c r="G50" i="16" s="1"/>
  <c r="I50" i="15"/>
  <c r="I50" i="16" s="1"/>
  <c r="F50" i="16"/>
  <c r="C33" i="16"/>
  <c r="H33" i="15"/>
  <c r="H33" i="16" s="1"/>
  <c r="I79" i="15"/>
  <c r="I79" i="16" s="1"/>
  <c r="G79" i="15"/>
  <c r="G79" i="16" s="1"/>
  <c r="F79" i="16"/>
  <c r="I172" i="15"/>
  <c r="I172" i="16" s="1"/>
  <c r="C172" i="16"/>
  <c r="H172" i="15"/>
  <c r="H172" i="16" s="1"/>
  <c r="I69" i="15"/>
  <c r="I69" i="16" s="1"/>
  <c r="G69" i="15"/>
  <c r="G69" i="16" s="1"/>
  <c r="F69" i="16"/>
  <c r="G97" i="15"/>
  <c r="G97" i="16" s="1"/>
  <c r="F97" i="16"/>
  <c r="I160" i="15"/>
  <c r="I160" i="16" s="1"/>
  <c r="G160" i="15"/>
  <c r="G160" i="16" s="1"/>
  <c r="F160" i="16"/>
  <c r="C216" i="16"/>
  <c r="H216" i="15"/>
  <c r="H216" i="16" s="1"/>
  <c r="I182" i="15"/>
  <c r="I182" i="16" s="1"/>
  <c r="F182" i="16"/>
  <c r="G182" i="15"/>
  <c r="G182" i="16" s="1"/>
  <c r="C19" i="16"/>
  <c r="H19" i="15"/>
  <c r="H19" i="16" s="1"/>
  <c r="C222" i="16"/>
  <c r="H222" i="15"/>
  <c r="H222" i="16" s="1"/>
  <c r="H197" i="15"/>
  <c r="H197" i="16" s="1"/>
  <c r="C197" i="16"/>
  <c r="C13" i="16"/>
  <c r="H13" i="15"/>
  <c r="H13" i="16" s="1"/>
  <c r="G115" i="15"/>
  <c r="G115" i="16" s="1"/>
  <c r="F115" i="16"/>
  <c r="I115" i="15"/>
  <c r="I115" i="16" s="1"/>
  <c r="C133" i="16"/>
  <c r="H133" i="15"/>
  <c r="H133" i="16" s="1"/>
  <c r="H180" i="15"/>
  <c r="H180" i="16" s="1"/>
  <c r="C180" i="16"/>
  <c r="F252" i="16"/>
  <c r="G252" i="15"/>
  <c r="G252" i="16" s="1"/>
  <c r="I252" i="15"/>
  <c r="I252" i="16" s="1"/>
  <c r="H42" i="15"/>
  <c r="H42" i="16" s="1"/>
  <c r="C42" i="16"/>
  <c r="F30" i="16"/>
  <c r="I30" i="15"/>
  <c r="I30" i="16" s="1"/>
  <c r="G30" i="15"/>
  <c r="G30" i="16" s="1"/>
  <c r="C59" i="16"/>
  <c r="H59" i="15"/>
  <c r="H59" i="16" s="1"/>
  <c r="G21" i="15"/>
  <c r="G21" i="16" s="1"/>
  <c r="I21" i="15"/>
  <c r="I21" i="16" s="1"/>
  <c r="F21" i="16"/>
  <c r="I40" i="15"/>
  <c r="I40" i="16" s="1"/>
  <c r="G40" i="15"/>
  <c r="G40" i="16" s="1"/>
  <c r="F40" i="16"/>
  <c r="C181" i="16"/>
  <c r="H181" i="15"/>
  <c r="H181" i="16" s="1"/>
  <c r="G142" i="15"/>
  <c r="G142" i="16" s="1"/>
  <c r="I142" i="15"/>
  <c r="I142" i="16" s="1"/>
  <c r="F142" i="16"/>
  <c r="I110" i="15"/>
  <c r="I110" i="16" s="1"/>
  <c r="F110" i="16"/>
  <c r="G110" i="15"/>
  <c r="G110" i="16" s="1"/>
  <c r="I218" i="15"/>
  <c r="I218" i="16" s="1"/>
  <c r="F218" i="16"/>
  <c r="G218" i="15"/>
  <c r="G218" i="16" s="1"/>
  <c r="I56" i="15"/>
  <c r="I56" i="16" s="1"/>
  <c r="G56" i="15"/>
  <c r="G56" i="16" s="1"/>
  <c r="F56" i="16"/>
  <c r="G38" i="15"/>
  <c r="G38" i="16" s="1"/>
  <c r="F38" i="16"/>
  <c r="I38" i="15"/>
  <c r="I38" i="16" s="1"/>
  <c r="H158" i="15"/>
  <c r="H158" i="16" s="1"/>
  <c r="C158" i="16"/>
  <c r="G37" i="15"/>
  <c r="G37" i="16" s="1"/>
  <c r="F37" i="16"/>
  <c r="I37" i="15"/>
  <c r="I37" i="16" s="1"/>
  <c r="F111" i="16"/>
  <c r="G111" i="15"/>
  <c r="G111" i="16" s="1"/>
  <c r="I111" i="15"/>
  <c r="I111" i="16" s="1"/>
  <c r="I39" i="15"/>
  <c r="I39" i="16" s="1"/>
  <c r="F39" i="16"/>
  <c r="G39" i="15"/>
  <c r="G39" i="16" s="1"/>
  <c r="H3" i="15"/>
  <c r="H3" i="16" s="1"/>
  <c r="C3" i="16"/>
  <c r="I112" i="15"/>
  <c r="I112" i="16" s="1"/>
  <c r="G112" i="15"/>
  <c r="G112" i="16" s="1"/>
  <c r="F112" i="16"/>
  <c r="C186" i="16"/>
  <c r="H186" i="15"/>
  <c r="H186" i="16" s="1"/>
  <c r="H106" i="15"/>
  <c r="H106" i="16" s="1"/>
  <c r="C106" i="16"/>
  <c r="H202" i="15"/>
  <c r="H202" i="16" s="1"/>
  <c r="C202" i="16"/>
  <c r="I251" i="15"/>
  <c r="I251" i="16" s="1"/>
  <c r="H251" i="15"/>
  <c r="H251" i="16" s="1"/>
  <c r="C251" i="16"/>
  <c r="C260" i="16"/>
  <c r="H260" i="15"/>
  <c r="H260" i="16" s="1"/>
  <c r="C248" i="16"/>
  <c r="H248" i="15"/>
  <c r="H248" i="16" s="1"/>
  <c r="C91" i="16"/>
  <c r="H91" i="15"/>
  <c r="H91" i="16" s="1"/>
  <c r="C154" i="16"/>
  <c r="H154" i="15"/>
  <c r="H154" i="16" s="1"/>
  <c r="F96" i="16"/>
  <c r="I96" i="15"/>
  <c r="I96" i="16" s="1"/>
  <c r="G96" i="15"/>
  <c r="G96" i="16" s="1"/>
  <c r="F24" i="16"/>
  <c r="G24" i="15"/>
  <c r="G24" i="16" s="1"/>
  <c r="I24" i="15"/>
  <c r="I24" i="16" s="1"/>
  <c r="G201" i="15"/>
  <c r="G201" i="16" s="1"/>
  <c r="F201" i="16"/>
  <c r="I201" i="15"/>
  <c r="I201" i="16" s="1"/>
  <c r="C227" i="16"/>
  <c r="H227" i="15"/>
  <c r="H227" i="16" s="1"/>
  <c r="F175" i="16"/>
  <c r="G175" i="15"/>
  <c r="G175" i="16" s="1"/>
  <c r="I175" i="15"/>
  <c r="I175" i="16" s="1"/>
  <c r="I163" i="15"/>
  <c r="I163" i="16" s="1"/>
  <c r="F163" i="16"/>
  <c r="G163" i="15"/>
  <c r="G163" i="16" s="1"/>
  <c r="I257" i="15"/>
  <c r="I257" i="16" s="1"/>
  <c r="F257" i="16"/>
  <c r="G257" i="15"/>
  <c r="G257" i="16" s="1"/>
  <c r="G145" i="15"/>
  <c r="G145" i="16" s="1"/>
  <c r="F145" i="16"/>
  <c r="I145" i="15"/>
  <c r="I145" i="16" s="1"/>
  <c r="I137" i="15"/>
  <c r="I137" i="16" s="1"/>
  <c r="F137" i="16"/>
  <c r="G137" i="15"/>
  <c r="G137" i="16" s="1"/>
  <c r="F83" i="16"/>
  <c r="I83" i="15"/>
  <c r="I83" i="16" s="1"/>
  <c r="G83" i="15"/>
  <c r="G83" i="16" s="1"/>
  <c r="C112" i="16"/>
  <c r="H112" i="15"/>
  <c r="H112" i="16" s="1"/>
  <c r="F108" i="16"/>
  <c r="G108" i="15"/>
  <c r="G108" i="16" s="1"/>
  <c r="I108" i="15"/>
  <c r="I108" i="16" s="1"/>
  <c r="I116" i="15"/>
  <c r="I116" i="16" s="1"/>
  <c r="F116" i="16"/>
  <c r="G116" i="15"/>
  <c r="G116" i="16" s="1"/>
  <c r="I211" i="15"/>
  <c r="I211" i="16" s="1"/>
  <c r="G211" i="15"/>
  <c r="G211" i="16" s="1"/>
  <c r="F211" i="16"/>
  <c r="I136" i="15"/>
  <c r="I136" i="16" s="1"/>
  <c r="C136" i="16"/>
  <c r="H136" i="15"/>
  <c r="H136" i="16" s="1"/>
  <c r="F197" i="16"/>
  <c r="I197" i="15"/>
  <c r="I197" i="16" s="1"/>
  <c r="G197" i="15"/>
  <c r="G197" i="16" s="1"/>
  <c r="F179" i="16"/>
  <c r="I179" i="15"/>
  <c r="I179" i="16" s="1"/>
  <c r="G179" i="15"/>
  <c r="G179" i="16" s="1"/>
  <c r="C115" i="16"/>
  <c r="H115" i="15"/>
  <c r="H115" i="16" s="1"/>
  <c r="I13" i="15"/>
  <c r="I13" i="16" s="1"/>
  <c r="F13" i="16"/>
  <c r="G13" i="15"/>
  <c r="G13" i="16" s="1"/>
  <c r="C196" i="16"/>
  <c r="H196" i="15"/>
  <c r="H196" i="16" s="1"/>
  <c r="C232" i="16"/>
  <c r="H232" i="15"/>
  <c r="H232" i="16" s="1"/>
  <c r="F240" i="16"/>
  <c r="I240" i="15"/>
  <c r="I240" i="16" s="1"/>
  <c r="G240" i="15"/>
  <c r="G240" i="16" s="1"/>
  <c r="G58" i="15"/>
  <c r="G58" i="16" s="1"/>
  <c r="F58" i="16"/>
  <c r="I58" i="15"/>
  <c r="I58" i="16" s="1"/>
  <c r="C182" i="16"/>
  <c r="H182" i="15"/>
  <c r="H182" i="16" s="1"/>
  <c r="G46" i="15"/>
  <c r="G46" i="16" s="1"/>
  <c r="F46" i="16"/>
  <c r="I46" i="15"/>
  <c r="I46" i="16" s="1"/>
  <c r="C28" i="16"/>
  <c r="H28" i="15"/>
  <c r="H28" i="16" s="1"/>
  <c r="I78" i="15"/>
  <c r="I78" i="16" s="1"/>
  <c r="C78" i="16"/>
  <c r="H78" i="15"/>
  <c r="H78" i="16" s="1"/>
  <c r="F210" i="16"/>
  <c r="G210" i="15"/>
  <c r="G210" i="16" s="1"/>
  <c r="I210" i="15"/>
  <c r="I210" i="16" s="1"/>
  <c r="C127" i="16"/>
  <c r="H127" i="15"/>
  <c r="H127" i="16" s="1"/>
  <c r="C77" i="16"/>
  <c r="H77" i="15"/>
  <c r="H77" i="16" s="1"/>
  <c r="C23" i="16"/>
  <c r="H23" i="15"/>
  <c r="H23" i="16" s="1"/>
  <c r="C130" i="16"/>
  <c r="H130" i="15"/>
  <c r="H130" i="16" s="1"/>
  <c r="I25" i="15"/>
  <c r="I25" i="16" s="1"/>
  <c r="C25" i="16"/>
  <c r="H25" i="15"/>
  <c r="H25" i="16" s="1"/>
  <c r="H165" i="15"/>
  <c r="H165" i="16" s="1"/>
  <c r="C165" i="16"/>
  <c r="I45" i="15"/>
  <c r="I45" i="16" s="1"/>
  <c r="F45" i="16"/>
  <c r="G45" i="15"/>
  <c r="G45" i="16" s="1"/>
  <c r="C73" i="16"/>
  <c r="H73" i="15"/>
  <c r="H73" i="16" s="1"/>
  <c r="F264" i="16"/>
  <c r="G264" i="15"/>
  <c r="G264" i="16" s="1"/>
  <c r="I264" i="15"/>
  <c r="I264" i="16" s="1"/>
  <c r="F246" i="16"/>
  <c r="G246" i="15"/>
  <c r="G246" i="16" s="1"/>
  <c r="C92" i="16"/>
  <c r="H92" i="15"/>
  <c r="H92" i="16" s="1"/>
  <c r="F178" i="16"/>
  <c r="G178" i="15"/>
  <c r="G178" i="16" s="1"/>
  <c r="C51" i="16"/>
  <c r="H51" i="15"/>
  <c r="H51" i="16" s="1"/>
  <c r="H39" i="15"/>
  <c r="H39" i="16" s="1"/>
  <c r="C39" i="16"/>
  <c r="F239" i="16"/>
  <c r="I239" i="15"/>
  <c r="I239" i="16" s="1"/>
  <c r="G239" i="15"/>
  <c r="G239" i="16" s="1"/>
  <c r="C188" i="16"/>
  <c r="H188" i="15"/>
  <c r="H188" i="16" s="1"/>
  <c r="C67" i="16"/>
  <c r="H67" i="15"/>
  <c r="H67" i="16" s="1"/>
  <c r="I265" i="15"/>
  <c r="I265" i="16" s="1"/>
  <c r="G265" i="15"/>
  <c r="G265" i="16" s="1"/>
  <c r="F265" i="16"/>
  <c r="F247" i="16"/>
  <c r="G247" i="15"/>
  <c r="G247" i="16" s="1"/>
  <c r="I247" i="15"/>
  <c r="I247" i="16" s="1"/>
  <c r="G219" i="15"/>
  <c r="G219" i="16" s="1"/>
  <c r="I219" i="15"/>
  <c r="I219" i="16" s="1"/>
  <c r="F219" i="16"/>
  <c r="I261" i="15"/>
  <c r="I261" i="16" s="1"/>
  <c r="G261" i="15"/>
  <c r="G261" i="16" s="1"/>
  <c r="F261" i="16"/>
  <c r="I125" i="15"/>
  <c r="I125" i="16" s="1"/>
  <c r="H125" i="15"/>
  <c r="H125" i="16" s="1"/>
  <c r="C125" i="16"/>
  <c r="F107" i="16"/>
  <c r="I107" i="15"/>
  <c r="I107" i="16" s="1"/>
  <c r="G107" i="15"/>
  <c r="G107" i="16" s="1"/>
  <c r="I53" i="15"/>
  <c r="I53" i="16" s="1"/>
  <c r="F53" i="16"/>
  <c r="G53" i="15"/>
  <c r="G53" i="16" s="1"/>
  <c r="F17" i="16"/>
  <c r="I17" i="15"/>
  <c r="I17" i="16" s="1"/>
  <c r="G17" i="15"/>
  <c r="G17" i="16" s="1"/>
  <c r="C203" i="16"/>
  <c r="H203" i="15"/>
  <c r="H203" i="16" s="1"/>
  <c r="F132" i="16"/>
  <c r="I132" i="15"/>
  <c r="I132" i="16" s="1"/>
  <c r="G132" i="15"/>
  <c r="G132" i="16" s="1"/>
  <c r="F140" i="16"/>
  <c r="I140" i="15"/>
  <c r="I140" i="16" s="1"/>
  <c r="G140" i="15"/>
  <c r="G140" i="16" s="1"/>
  <c r="H50" i="15"/>
  <c r="H50" i="16" s="1"/>
  <c r="C50" i="16"/>
  <c r="I223" i="15"/>
  <c r="I223" i="16" s="1"/>
  <c r="G223" i="15"/>
  <c r="G223" i="16" s="1"/>
  <c r="F223" i="16"/>
  <c r="G183" i="15"/>
  <c r="G183" i="16" s="1"/>
  <c r="F183" i="16"/>
  <c r="I183" i="15"/>
  <c r="I183" i="16" s="1"/>
  <c r="C69" i="16"/>
  <c r="H69" i="15"/>
  <c r="H69" i="16" s="1"/>
  <c r="I97" i="15"/>
  <c r="I97" i="16" s="1"/>
  <c r="H97" i="15"/>
  <c r="H97" i="16" s="1"/>
  <c r="C97" i="16"/>
  <c r="C220" i="16"/>
  <c r="H220" i="15"/>
  <c r="H220" i="16" s="1"/>
  <c r="C145" i="16"/>
  <c r="H145" i="15"/>
  <c r="H145" i="16" s="1"/>
  <c r="C83" i="16"/>
  <c r="H83" i="15"/>
  <c r="H83" i="16" s="1"/>
  <c r="G134" i="15"/>
  <c r="G134" i="16" s="1"/>
  <c r="I134" i="15"/>
  <c r="I134" i="16" s="1"/>
  <c r="F134" i="16"/>
  <c r="C26" i="16"/>
  <c r="H26" i="15"/>
  <c r="H26" i="16" s="1"/>
  <c r="F103" i="16"/>
  <c r="I103" i="15"/>
  <c r="I103" i="16" s="1"/>
  <c r="G103" i="15"/>
  <c r="G103" i="16" s="1"/>
  <c r="G26" i="15"/>
  <c r="G26" i="16" s="1"/>
  <c r="I26" i="15"/>
  <c r="I26" i="16" s="1"/>
  <c r="F26" i="16"/>
  <c r="C138" i="16"/>
  <c r="H138" i="15"/>
  <c r="H138" i="16" s="1"/>
  <c r="C80" i="16"/>
  <c r="H80" i="15"/>
  <c r="H80" i="16" s="1"/>
  <c r="F228" i="16"/>
  <c r="G228" i="15"/>
  <c r="G228" i="16" s="1"/>
  <c r="C155" i="16"/>
  <c r="H155" i="15"/>
  <c r="H155" i="16" s="1"/>
  <c r="G65" i="15"/>
  <c r="G65" i="16" s="1"/>
  <c r="I65" i="15"/>
  <c r="I65" i="16" s="1"/>
  <c r="F65" i="16"/>
  <c r="G85" i="15"/>
  <c r="G85" i="16" s="1"/>
  <c r="F85" i="16"/>
  <c r="I85" i="15"/>
  <c r="I85" i="16" s="1"/>
  <c r="G133" i="15"/>
  <c r="G133" i="16" s="1"/>
  <c r="I133" i="15"/>
  <c r="I133" i="16" s="1"/>
  <c r="F133" i="16"/>
  <c r="C46" i="16"/>
  <c r="H46" i="15"/>
  <c r="H46" i="16" s="1"/>
  <c r="F208" i="16"/>
  <c r="G208" i="15"/>
  <c r="G208" i="16" s="1"/>
  <c r="I208" i="15"/>
  <c r="I208" i="16" s="1"/>
  <c r="C225" i="16"/>
  <c r="H225" i="15"/>
  <c r="H225" i="16" s="1"/>
  <c r="C131" i="16"/>
  <c r="H131" i="15"/>
  <c r="H131" i="16" s="1"/>
  <c r="C113" i="16"/>
  <c r="H113" i="15"/>
  <c r="H113" i="16" s="1"/>
  <c r="F170" i="16"/>
  <c r="G170" i="15"/>
  <c r="G170" i="16" s="1"/>
  <c r="I170" i="15"/>
  <c r="I170" i="16" s="1"/>
  <c r="F105" i="16"/>
  <c r="I105" i="15"/>
  <c r="I105" i="16" s="1"/>
  <c r="G105" i="15"/>
  <c r="G105" i="16" s="1"/>
  <c r="I130" i="15"/>
  <c r="I130" i="16" s="1"/>
  <c r="F130" i="16"/>
  <c r="G130" i="15"/>
  <c r="G130" i="16" s="1"/>
  <c r="C40" i="16"/>
  <c r="H40" i="15"/>
  <c r="H40" i="16" s="1"/>
  <c r="C142" i="16"/>
  <c r="H142" i="15"/>
  <c r="H142" i="16" s="1"/>
  <c r="I55" i="15"/>
  <c r="I55" i="16" s="1"/>
  <c r="G55" i="15"/>
  <c r="G55" i="16" s="1"/>
  <c r="F55" i="16"/>
  <c r="C218" i="16"/>
  <c r="H218" i="15"/>
  <c r="H218" i="16" s="1"/>
  <c r="I159" i="15"/>
  <c r="I159" i="16" s="1"/>
  <c r="F159" i="16"/>
  <c r="G159" i="15"/>
  <c r="G159" i="16" s="1"/>
  <c r="I123" i="15"/>
  <c r="I123" i="16" s="1"/>
  <c r="F123" i="16"/>
  <c r="G123" i="15"/>
  <c r="G123" i="16" s="1"/>
  <c r="I87" i="15"/>
  <c r="I87" i="16" s="1"/>
  <c r="G87" i="15"/>
  <c r="G87" i="16" s="1"/>
  <c r="F87" i="16"/>
  <c r="I75" i="15"/>
  <c r="I75" i="16" s="1"/>
  <c r="G75" i="15"/>
  <c r="G75" i="16" s="1"/>
  <c r="F75" i="16"/>
  <c r="G15" i="15"/>
  <c r="G15" i="16" s="1"/>
  <c r="I15" i="15"/>
  <c r="I15" i="16" s="1"/>
  <c r="F15" i="16"/>
  <c r="F162" i="16"/>
  <c r="G162" i="15"/>
  <c r="G162" i="16" s="1"/>
  <c r="I162" i="15"/>
  <c r="I162" i="16" s="1"/>
  <c r="H107" i="15"/>
  <c r="H107" i="16" s="1"/>
  <c r="C107" i="16"/>
  <c r="G11" i="15"/>
  <c r="G11" i="16" s="1"/>
  <c r="I11" i="15"/>
  <c r="I11" i="16" s="1"/>
  <c r="F11" i="16"/>
  <c r="I262" i="15"/>
  <c r="I262" i="16" s="1"/>
  <c r="F262" i="16"/>
  <c r="G262" i="15"/>
  <c r="G262" i="16" s="1"/>
  <c r="H193" i="15"/>
  <c r="H193" i="16" s="1"/>
  <c r="C193" i="16"/>
  <c r="C263" i="16"/>
  <c r="H263" i="15"/>
  <c r="H263" i="16" s="1"/>
  <c r="H185" i="15"/>
  <c r="H185" i="16" s="1"/>
  <c r="C185" i="16"/>
  <c r="C173" i="16"/>
  <c r="H173" i="15"/>
  <c r="H173" i="16" s="1"/>
  <c r="F61" i="16"/>
  <c r="G61" i="15"/>
  <c r="G61" i="16" s="1"/>
  <c r="C144" i="16"/>
  <c r="H144" i="15"/>
  <c r="H144" i="16" s="1"/>
  <c r="C72" i="16"/>
  <c r="H72" i="15"/>
  <c r="H72" i="16" s="1"/>
  <c r="C36" i="16"/>
  <c r="H36" i="15"/>
  <c r="H36" i="16" s="1"/>
  <c r="C201" i="16"/>
  <c r="H201" i="15"/>
  <c r="H201" i="16" s="1"/>
  <c r="C104" i="16"/>
  <c r="H104" i="15"/>
  <c r="H104" i="16" s="1"/>
  <c r="G14" i="15"/>
  <c r="G14" i="16" s="1"/>
  <c r="I14" i="15"/>
  <c r="I14" i="16" s="1"/>
  <c r="F14" i="16"/>
  <c r="F141" i="16"/>
  <c r="I141" i="15"/>
  <c r="I141" i="16" s="1"/>
  <c r="G141" i="15"/>
  <c r="G141" i="16" s="1"/>
  <c r="F19" i="16"/>
  <c r="G19" i="15"/>
  <c r="G19" i="16" s="1"/>
  <c r="I19" i="15"/>
  <c r="I19" i="16" s="1"/>
  <c r="F222" i="16"/>
  <c r="I222" i="15"/>
  <c r="I222" i="16" s="1"/>
  <c r="G222" i="15"/>
  <c r="G222" i="16" s="1"/>
  <c r="C160" i="16"/>
  <c r="H160" i="15"/>
  <c r="H160" i="16" s="1"/>
  <c r="C243" i="16"/>
  <c r="H243" i="15"/>
  <c r="H243" i="16" s="1"/>
  <c r="I81" i="15"/>
  <c r="I81" i="16" s="1"/>
  <c r="F81" i="16"/>
  <c r="G81" i="15"/>
  <c r="G81" i="16" s="1"/>
</calcChain>
</file>

<file path=xl/sharedStrings.xml><?xml version="1.0" encoding="utf-8"?>
<sst xmlns="http://schemas.openxmlformats.org/spreadsheetml/2006/main" count="1410" uniqueCount="446">
  <si>
    <t>S Britto</t>
  </si>
  <si>
    <t>J Tisato</t>
  </si>
  <si>
    <t>D Pretorius</t>
  </si>
  <si>
    <t>M Jones</t>
  </si>
  <si>
    <t>M Bolshaw</t>
  </si>
  <si>
    <t>B Krishna</t>
  </si>
  <si>
    <t>E Beesley</t>
  </si>
  <si>
    <t>T Lonnen</t>
  </si>
  <si>
    <t>C Ovens</t>
  </si>
  <si>
    <t>T Lockhart</t>
  </si>
  <si>
    <t>Ploughmans Cricket Club</t>
  </si>
  <si>
    <t>Runs</t>
  </si>
  <si>
    <t>100s</t>
  </si>
  <si>
    <t>50s</t>
  </si>
  <si>
    <t>6s</t>
  </si>
  <si>
    <t>4s</t>
  </si>
  <si>
    <t/>
  </si>
  <si>
    <t>54*</t>
  </si>
  <si>
    <t>1*</t>
  </si>
  <si>
    <t>17*</t>
  </si>
  <si>
    <t>69*</t>
  </si>
  <si>
    <t>22*</t>
  </si>
  <si>
    <t>20*</t>
  </si>
  <si>
    <t>93*</t>
  </si>
  <si>
    <t>Wkts</t>
  </si>
  <si>
    <t>Best</t>
  </si>
  <si>
    <t>Best for</t>
  </si>
  <si>
    <t>Econ</t>
  </si>
  <si>
    <t>Wides</t>
  </si>
  <si>
    <t>Ct</t>
  </si>
  <si>
    <t>Wk Ct</t>
  </si>
  <si>
    <t>Total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</si>
  <si>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</si>
  <si>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</si>
  <si>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</si>
  <si>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</si>
  <si>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</si>
  <si>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</si>
  <si>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</si>
  <si>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</si>
  <si>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</si>
  <si>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</si>
  <si>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</si>
  <si>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</si>
  <si>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</si>
  <si>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</si>
  <si>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</si>
  <si>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</si>
  <si>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</si>
  <si>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</si>
  <si>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</si>
  <si>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</si>
  <si>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</si>
  <si>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</si>
  <si>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</si>
  <si>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</si>
  <si>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</si>
  <si>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</si>
  <si>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</si>
  <si>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</si>
  <si>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</si>
  <si>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</si>
  <si>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</si>
  <si>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</si>
  <si>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</si>
  <si>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</si>
  <si>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</si>
  <si>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</si>
  <si>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</si>
  <si>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</si>
  <si>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</si>
  <si>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</si>
  <si>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</si>
  <si>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</si>
  <si>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</si>
  <si>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</si>
  <si>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</si>
  <si>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</si>
  <si>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</si>
  <si>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</si>
  <si>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</si>
  <si>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</si>
  <si>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</si>
  <si>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</si>
  <si>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</si>
  <si>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</si>
  <si>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</si>
  <si>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</si>
  <si>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</si>
  <si>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</si>
  <si>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</si>
  <si>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</si>
  <si>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</si>
  <si>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</si>
  <si>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</si>
  <si>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</si>
  <si>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</si>
  <si>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</si>
  <si>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</si>
  <si>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</si>
  <si>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</si>
  <si>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</si>
  <si>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</si>
  <si>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</si>
  <si>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</si>
  <si>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</si>
  <si>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</si>
  <si>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</si>
  <si>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</si>
  <si>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</si>
  <si>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</si>
  <si>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</si>
  <si>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</si>
  <si>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</si>
  <si>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</si>
  <si>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</si>
  <si>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</si>
  <si>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</si>
  <si>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</si>
  <si>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</si>
  <si>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</si>
  <si>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</si>
  <si>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</si>
  <si>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</si>
  <si>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</si>
  <si>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</si>
  <si>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</si>
  <si>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</si>
  <si>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</si>
  <si>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</si>
  <si>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</si>
  <si>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</si>
  <si>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</si>
  <si>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</si>
  <si>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</si>
  <si>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</si>
  <si>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</si>
  <si>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</si>
  <si>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</si>
  <si>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</si>
  <si>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</si>
  <si>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</si>
  <si>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</si>
  <si>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</si>
  <si>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</si>
  <si>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</si>
  <si>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</si>
  <si>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</si>
  <si>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</si>
  <si>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</si>
  <si>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</si>
  <si>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</si>
  <si>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</si>
  <si>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</si>
  <si>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</si>
  <si>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</si>
  <si>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</si>
  <si>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</si>
  <si>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</si>
  <si>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</si>
  <si>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</si>
  <si>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</si>
  <si>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</si>
  <si>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</si>
  <si>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</si>
  <si>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</si>
  <si>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</si>
  <si>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</si>
  <si>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</si>
  <si>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</si>
  <si>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</si>
  <si>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</si>
  <si>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</si>
  <si>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</si>
  <si>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</si>
  <si>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</si>
  <si>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</si>
  <si>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</si>
  <si>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</si>
  <si>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</si>
  <si>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</si>
  <si>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</si>
  <si>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</si>
  <si>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</si>
  <si>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</si>
  <si>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</si>
  <si>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</si>
  <si>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</si>
  <si>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</si>
  <si>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</si>
  <si>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</si>
  <si>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</si>
  <si>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</si>
  <si>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</si>
  <si>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</si>
  <si>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</si>
  <si>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</si>
  <si>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</si>
  <si>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</si>
  <si>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</si>
  <si>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</si>
  <si>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</si>
  <si>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</si>
  <si>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</si>
  <si>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</si>
  <si>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</si>
  <si>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</si>
  <si>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</si>
  <si>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</si>
  <si>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</si>
  <si>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</si>
  <si>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</si>
  <si>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</si>
  <si>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</si>
  <si>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</si>
  <si>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</si>
  <si>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</si>
  <si>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</si>
  <si>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</si>
  <si>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</si>
  <si>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</si>
  <si>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</si>
  <si>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</si>
  <si>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</si>
  <si>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</si>
  <si>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</si>
  <si>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</si>
  <si>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</si>
  <si>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</si>
  <si>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</si>
  <si>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</si>
  <si>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</si>
  <si>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</si>
  <si>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</si>
  <si>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</si>
  <si>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</si>
  <si>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</si>
  <si>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</si>
  <si>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</si>
  <si>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</si>
  <si>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</si>
  <si>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</si>
  <si>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</si>
  <si>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</si>
  <si>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</si>
  <si>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</si>
  <si>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</si>
  <si>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</si>
  <si>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</si>
  <si>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</si>
  <si>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</si>
  <si>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</si>
  <si>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</si>
  <si>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</si>
  <si>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</si>
  <si>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</si>
  <si>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</si>
  <si>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</si>
  <si>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</si>
  <si>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</si>
  <si>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</si>
  <si>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</si>
  <si>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</si>
  <si>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</si>
  <si>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</si>
  <si>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</si>
  <si>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</si>
  <si>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</si>
  <si>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</si>
  <si>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</si>
  <si>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</si>
  <si>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</si>
  <si>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</si>
  <si>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</si>
  <si>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</si>
  <si>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</si>
  <si>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</si>
  <si>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</si>
  <si>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</si>
  <si>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</si>
  <si>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</si>
  <si>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</si>
  <si>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</si>
  <si>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</si>
  <si>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</si>
  <si>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</si>
  <si>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</si>
  <si>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</si>
  <si>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</si>
  <si>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</si>
  <si>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</si>
  <si>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</si>
  <si>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</si>
  <si>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</si>
  <si>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</si>
  <si>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</si>
  <si>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</si>
  <si>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</si>
  <si>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</si>
  <si>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</si>
  <si>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</si>
  <si>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</si>
  <si>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</si>
  <si>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</si>
  <si>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</si>
  <si>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</si>
  <si>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</si>
  <si>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</si>
  <si>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</si>
  <si>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</si>
  <si>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</si>
  <si>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</si>
  <si>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</si>
  <si>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</si>
  <si>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</si>
  <si>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</si>
  <si>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</si>
  <si>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</si>
  <si>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</si>
  <si>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</si>
  <si>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</si>
  <si>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</si>
  <si>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</si>
  <si>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</si>
  <si>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</si>
  <si>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</si>
  <si>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</si>
  <si>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</si>
  <si>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</si>
  <si>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</si>
  <si>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</si>
  <si>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</si>
  <si>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</si>
  <si>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</si>
  <si>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</si>
  <si>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</si>
  <si>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</si>
  <si>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</si>
  <si>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</si>
  <si>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</si>
  <si>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</si>
  <si>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</si>
  <si>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</si>
  <si>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</si>
  <si>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</si>
  <si>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</si>
  <si>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</si>
  <si>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</si>
  <si>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</si>
  <si>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</si>
  <si>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</si>
  <si>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</si>
  <si>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</si>
  <si>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</si>
  <si>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</si>
  <si>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</si>
  <si>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</si>
  <si>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</si>
  <si>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</si>
  <si>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</si>
  <si>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</si>
  <si>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</si>
  <si>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</si>
  <si>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</si>
  <si>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</si>
  <si>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</si>
  <si>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</si>
  <si>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</si>
  <si>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</si>
  <si>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</si>
  <si>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</si>
  <si>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</si>
  <si>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</si>
  <si>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</si>
  <si>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</si>
  <si>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</si>
  <si>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</si>
  <si>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</si>
  <si>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</si>
  <si>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</si>
  <si>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</si>
  <si>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</si>
  <si>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</si>
  <si>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</si>
  <si>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</si>
  <si>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</si>
  <si>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</si>
  <si>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</si>
  <si>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</si>
  <si>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</si>
  <si>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</si>
  <si>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</si>
  <si>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</si>
  <si>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</si>
  <si>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</si>
  <si>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</si>
  <si>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</si>
  <si>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</si>
  <si>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</si>
  <si>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</si>
  <si>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</si>
  <si>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</si>
  <si>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</si>
  <si>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</si>
  <si>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</si>
  <si>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</si>
  <si>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</si>
  <si>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</si>
  <si>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</si>
  <si>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</si>
  <si>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</si>
  <si>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</si>
  <si>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</si>
  <si>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</si>
  <si>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</si>
  <si>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</si>
  <si>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</si>
  <si>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</si>
  <si>
    <t>87*</t>
  </si>
  <si>
    <t>Stu Campbell</t>
  </si>
  <si>
    <t>65*</t>
  </si>
  <si>
    <t>37*</t>
  </si>
  <si>
    <t>Dan Thomas</t>
  </si>
  <si>
    <t>Niraj Tailor</t>
  </si>
  <si>
    <t>36*</t>
  </si>
  <si>
    <t>Kurt McCarthy</t>
  </si>
  <si>
    <t>Chris Silvapulle</t>
  </si>
  <si>
    <t>Kesh Wanigasekara</t>
  </si>
  <si>
    <t>44*</t>
  </si>
  <si>
    <t>Olli Lonsdale</t>
  </si>
  <si>
    <t>Andy McEwan</t>
  </si>
  <si>
    <t>16*</t>
  </si>
  <si>
    <t>Gareth Shaw</t>
  </si>
  <si>
    <t>7*</t>
  </si>
  <si>
    <t>Glenn Meier</t>
  </si>
  <si>
    <t>5*</t>
  </si>
  <si>
    <t>Akash Rajput</t>
  </si>
  <si>
    <t>Callum Binyon</t>
  </si>
  <si>
    <t>3*</t>
  </si>
  <si>
    <t>Ajit Prasaad</t>
  </si>
  <si>
    <t>Sam Russell</t>
  </si>
  <si>
    <t>Andrew McEwen</t>
  </si>
  <si>
    <t>Jo Milne</t>
  </si>
  <si>
    <t>6*</t>
  </si>
  <si>
    <t>Suri S</t>
  </si>
  <si>
    <t>Best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</si>
</sst>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0" fontId="0" fillId="0" borderId="0" xfId="0" applyFill="1"/>
    <xf numFmtId="0" fontId="5" fillId="0" borderId="0" xfId="0" applyFont="1" applyFill="1" applyBorder="1"/>
    <xf numFmtId="0" fontId="2" fillId="0" borderId="0" xfId="0" applyFont="1"/>
    <xf numFmtId="0" fontId="7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8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5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4"/>
  <sheetViews>
    <sheetView workbookViewId="0">
      <selection activeCell="D8" sqref="D8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36</v>
      </c>
      <c r="B1" t="s">
        <v>307</v>
      </c>
      <c r="C1" t="str">
        <f>IF(ISBLANK(B1),A1,B1)</f>
        <v>Forhad Ahmed</v>
      </c>
    </row>
    <row r="2" spans="1:3" x14ac:dyDescent="0.25">
      <c r="A2" t="s">
        <v>37</v>
      </c>
      <c r="C2" t="str">
        <f t="shared" ref="C2:C65" si="0">IF(ISBLANK(B2),A2,B2)</f>
        <v>A Akash</v>
      </c>
    </row>
    <row r="3" spans="1:3" x14ac:dyDescent="0.25">
      <c r="A3" t="s">
        <v>39</v>
      </c>
      <c r="C3" t="str">
        <f t="shared" si="0"/>
        <v>B Ali</v>
      </c>
    </row>
    <row r="4" spans="1:3" x14ac:dyDescent="0.25">
      <c r="A4" t="s">
        <v>40</v>
      </c>
      <c r="C4" t="str">
        <f t="shared" si="0"/>
        <v>S Ali</v>
      </c>
    </row>
    <row r="5" spans="1:3" x14ac:dyDescent="0.25">
      <c r="A5" t="s">
        <v>41</v>
      </c>
      <c r="C5" t="str">
        <f t="shared" si="0"/>
        <v>S Anaokar</v>
      </c>
    </row>
    <row r="6" spans="1:3" x14ac:dyDescent="0.25">
      <c r="A6" t="s">
        <v>42</v>
      </c>
      <c r="B6" t="s">
        <v>354</v>
      </c>
      <c r="C6" t="str">
        <f t="shared" si="0"/>
        <v>Matthew Ashton</v>
      </c>
    </row>
    <row r="7" spans="1:3" x14ac:dyDescent="0.25">
      <c r="A7" t="s">
        <v>43</v>
      </c>
      <c r="C7" t="str">
        <f t="shared" si="0"/>
        <v>J Baird-Murray</v>
      </c>
    </row>
    <row r="8" spans="1:3" x14ac:dyDescent="0.25">
      <c r="A8" t="s">
        <v>44</v>
      </c>
      <c r="C8" t="str">
        <f t="shared" si="0"/>
        <v>P Baker</v>
      </c>
    </row>
    <row r="9" spans="1:3" x14ac:dyDescent="0.25">
      <c r="A9" t="s">
        <v>45</v>
      </c>
      <c r="C9" t="str">
        <f t="shared" si="0"/>
        <v>D Banger</v>
      </c>
    </row>
    <row r="10" spans="1:3" x14ac:dyDescent="0.25">
      <c r="A10" t="s">
        <v>46</v>
      </c>
      <c r="C10" t="str">
        <f t="shared" si="0"/>
        <v>A Bangotra</v>
      </c>
    </row>
    <row r="11" spans="1:3" x14ac:dyDescent="0.25">
      <c r="A11" t="s">
        <v>47</v>
      </c>
      <c r="C11" t="str">
        <f t="shared" si="0"/>
        <v>B Barker</v>
      </c>
    </row>
    <row r="12" spans="1:3" x14ac:dyDescent="0.25">
      <c r="A12" t="s">
        <v>48</v>
      </c>
      <c r="C12" t="str">
        <f t="shared" si="0"/>
        <v>S Barnes</v>
      </c>
    </row>
    <row r="13" spans="1:3" x14ac:dyDescent="0.25">
      <c r="A13" t="s">
        <v>49</v>
      </c>
      <c r="B13" t="s">
        <v>308</v>
      </c>
      <c r="C13" t="str">
        <f t="shared" si="0"/>
        <v>Adam Barraclough</v>
      </c>
    </row>
    <row r="14" spans="1:3" x14ac:dyDescent="0.25">
      <c r="A14" t="s">
        <v>52</v>
      </c>
      <c r="B14" t="s">
        <v>355</v>
      </c>
      <c r="C14" t="str">
        <f t="shared" si="0"/>
        <v>Rory Barraclough</v>
      </c>
    </row>
    <row r="15" spans="1:3" x14ac:dyDescent="0.25">
      <c r="A15" t="s">
        <v>53</v>
      </c>
      <c r="B15" t="s">
        <v>396</v>
      </c>
      <c r="C15" t="str">
        <f t="shared" si="0"/>
        <v>William Barras</v>
      </c>
    </row>
    <row r="16" spans="1:3" x14ac:dyDescent="0.25">
      <c r="A16" t="s">
        <v>54</v>
      </c>
      <c r="C16" t="str">
        <f t="shared" si="0"/>
        <v>A Barrass</v>
      </c>
    </row>
    <row r="17" spans="1:3" x14ac:dyDescent="0.25">
      <c r="A17" t="s">
        <v>55</v>
      </c>
      <c r="C17" t="str">
        <f t="shared" si="0"/>
        <v>J Barron</v>
      </c>
    </row>
    <row r="18" spans="1:3" x14ac:dyDescent="0.25">
      <c r="A18" t="s">
        <v>56</v>
      </c>
      <c r="C18" t="str">
        <f t="shared" si="0"/>
        <v>H Barry</v>
      </c>
    </row>
    <row r="19" spans="1:3" x14ac:dyDescent="0.25">
      <c r="A19" t="s">
        <v>57</v>
      </c>
      <c r="C19" t="str">
        <f t="shared" si="0"/>
        <v>T Barry</v>
      </c>
    </row>
    <row r="20" spans="1:3" x14ac:dyDescent="0.25">
      <c r="A20" t="s">
        <v>58</v>
      </c>
      <c r="C20" t="str">
        <f t="shared" si="0"/>
        <v>P Basic</v>
      </c>
    </row>
    <row r="21" spans="1:3" x14ac:dyDescent="0.25">
      <c r="A21" t="s">
        <v>6</v>
      </c>
      <c r="B21" t="s">
        <v>309</v>
      </c>
      <c r="C21" t="str">
        <f t="shared" si="0"/>
        <v>Ed Beesley</v>
      </c>
    </row>
    <row r="22" spans="1:3" x14ac:dyDescent="0.25">
      <c r="A22" t="s">
        <v>59</v>
      </c>
      <c r="B22" t="s">
        <v>310</v>
      </c>
      <c r="C22" t="str">
        <f t="shared" si="0"/>
        <v>Julian Bell</v>
      </c>
    </row>
    <row r="23" spans="1:3" x14ac:dyDescent="0.25">
      <c r="A23" t="s">
        <v>60</v>
      </c>
      <c r="C23" t="str">
        <f t="shared" si="0"/>
        <v>? Bennet</v>
      </c>
    </row>
    <row r="24" spans="1:3" x14ac:dyDescent="0.25">
      <c r="A24" t="s">
        <v>61</v>
      </c>
      <c r="B24" t="s">
        <v>311</v>
      </c>
      <c r="C24" t="str">
        <f t="shared" si="0"/>
        <v>Ian Berry</v>
      </c>
    </row>
    <row r="25" spans="1:3" x14ac:dyDescent="0.25">
      <c r="A25" t="s">
        <v>62</v>
      </c>
      <c r="C25" t="str">
        <f t="shared" si="0"/>
        <v>A Bhattacharryya</v>
      </c>
    </row>
    <row r="26" spans="1:3" x14ac:dyDescent="0.25">
      <c r="A26" t="s">
        <v>63</v>
      </c>
      <c r="B26" t="s">
        <v>356</v>
      </c>
      <c r="C26" t="str">
        <f t="shared" si="0"/>
        <v>Raiffe Bidder</v>
      </c>
    </row>
    <row r="27" spans="1:3" x14ac:dyDescent="0.25">
      <c r="A27" t="s">
        <v>64</v>
      </c>
      <c r="C27" t="str">
        <f t="shared" si="0"/>
        <v>E Bird</v>
      </c>
    </row>
    <row r="28" spans="1:3" x14ac:dyDescent="0.25">
      <c r="A28" t="s">
        <v>4</v>
      </c>
      <c r="B28" t="s">
        <v>312</v>
      </c>
      <c r="C28" t="str">
        <f t="shared" si="0"/>
        <v>Matt Bolshaw</v>
      </c>
    </row>
    <row r="29" spans="1:3" x14ac:dyDescent="0.25">
      <c r="A29" s="12" t="s">
        <v>65</v>
      </c>
      <c r="B29" t="s">
        <v>313</v>
      </c>
      <c r="C29" t="str">
        <f t="shared" si="0"/>
        <v>Andrew Boyd</v>
      </c>
    </row>
    <row r="30" spans="1:3" x14ac:dyDescent="0.25">
      <c r="A30" t="s">
        <v>67</v>
      </c>
      <c r="C30" t="str">
        <f t="shared" si="0"/>
        <v>C Bradley</v>
      </c>
    </row>
    <row r="31" spans="1:3" x14ac:dyDescent="0.25">
      <c r="A31" t="s">
        <v>68</v>
      </c>
      <c r="C31" t="str">
        <f t="shared" si="0"/>
        <v>B Breen</v>
      </c>
    </row>
    <row r="32" spans="1:3" x14ac:dyDescent="0.25">
      <c r="A32" t="s">
        <v>69</v>
      </c>
      <c r="B32" t="s">
        <v>357</v>
      </c>
      <c r="C32" t="str">
        <f t="shared" si="0"/>
        <v>Doug Brennan</v>
      </c>
    </row>
    <row r="33" spans="1:3" x14ac:dyDescent="0.25">
      <c r="A33" t="s">
        <v>70</v>
      </c>
      <c r="C33" t="str">
        <f t="shared" si="0"/>
        <v>W Brett</v>
      </c>
    </row>
    <row r="34" spans="1:3" x14ac:dyDescent="0.25">
      <c r="A34" t="s">
        <v>0</v>
      </c>
      <c r="B34" t="s">
        <v>314</v>
      </c>
      <c r="C34" t="str">
        <f t="shared" si="0"/>
        <v>Steve Britto</v>
      </c>
    </row>
    <row r="35" spans="1:3" x14ac:dyDescent="0.25">
      <c r="A35" t="s">
        <v>72</v>
      </c>
      <c r="C35" t="str">
        <f t="shared" si="0"/>
        <v>B Brown</v>
      </c>
    </row>
    <row r="36" spans="1:3" x14ac:dyDescent="0.25">
      <c r="A36" t="s">
        <v>73</v>
      </c>
      <c r="C36" t="str">
        <f t="shared" si="0"/>
        <v>M Brown</v>
      </c>
    </row>
    <row r="37" spans="1:3" x14ac:dyDescent="0.25">
      <c r="A37" t="s">
        <v>74</v>
      </c>
      <c r="C37" t="str">
        <f t="shared" si="0"/>
        <v>P Brown</v>
      </c>
    </row>
    <row r="38" spans="1:3" x14ac:dyDescent="0.25">
      <c r="A38" t="s">
        <v>75</v>
      </c>
      <c r="C38" t="str">
        <f t="shared" si="0"/>
        <v>D Bruce</v>
      </c>
    </row>
    <row r="39" spans="1:3" x14ac:dyDescent="0.25">
      <c r="A39" t="s">
        <v>76</v>
      </c>
      <c r="C39" t="str">
        <f t="shared" si="0"/>
        <v>G Buckley</v>
      </c>
    </row>
    <row r="40" spans="1:3" x14ac:dyDescent="0.25">
      <c r="A40" t="s">
        <v>77</v>
      </c>
      <c r="B40" t="s">
        <v>315</v>
      </c>
      <c r="C40" t="str">
        <f t="shared" si="0"/>
        <v>Richard Buckley</v>
      </c>
    </row>
    <row r="41" spans="1:3" x14ac:dyDescent="0.25">
      <c r="A41" t="s">
        <v>79</v>
      </c>
      <c r="C41" t="str">
        <f t="shared" si="0"/>
        <v>G Buckner</v>
      </c>
    </row>
    <row r="42" spans="1:3" x14ac:dyDescent="0.25">
      <c r="A42" t="s">
        <v>80</v>
      </c>
      <c r="B42" t="s">
        <v>358</v>
      </c>
      <c r="C42" t="str">
        <f t="shared" si="0"/>
        <v>Alex Burriel</v>
      </c>
    </row>
    <row r="43" spans="1:3" x14ac:dyDescent="0.25">
      <c r="A43" t="s">
        <v>81</v>
      </c>
      <c r="B43" t="s">
        <v>359</v>
      </c>
      <c r="C43" t="str">
        <f t="shared" si="0"/>
        <v>Rhys Byrne</v>
      </c>
    </row>
    <row r="44" spans="1:3" x14ac:dyDescent="0.25">
      <c r="A44" t="s">
        <v>82</v>
      </c>
      <c r="C44" t="str">
        <f t="shared" si="0"/>
        <v>M Callanan</v>
      </c>
    </row>
    <row r="45" spans="1:3" x14ac:dyDescent="0.25">
      <c r="A45" t="s">
        <v>83</v>
      </c>
      <c r="B45" t="s">
        <v>360</v>
      </c>
      <c r="C45" t="str">
        <f t="shared" si="0"/>
        <v>Anthony Campbell</v>
      </c>
    </row>
    <row r="46" spans="1:3" x14ac:dyDescent="0.25">
      <c r="A46" t="s">
        <v>84</v>
      </c>
      <c r="C46" t="str">
        <f t="shared" si="0"/>
        <v>J Capel</v>
      </c>
    </row>
    <row r="47" spans="1:3" x14ac:dyDescent="0.25">
      <c r="A47" t="s">
        <v>85</v>
      </c>
      <c r="C47" t="str">
        <f t="shared" si="0"/>
        <v>C Carline</v>
      </c>
    </row>
    <row r="48" spans="1:3" x14ac:dyDescent="0.25">
      <c r="A48" t="s">
        <v>86</v>
      </c>
      <c r="B48" t="s">
        <v>316</v>
      </c>
      <c r="C48" t="str">
        <f t="shared" si="0"/>
        <v>Conor Carson</v>
      </c>
    </row>
    <row r="49" spans="1:3" x14ac:dyDescent="0.25">
      <c r="A49" t="s">
        <v>87</v>
      </c>
      <c r="B49" t="s">
        <v>317</v>
      </c>
      <c r="C49" t="str">
        <f t="shared" si="0"/>
        <v>Simon Carson</v>
      </c>
    </row>
    <row r="50" spans="1:3" x14ac:dyDescent="0.25">
      <c r="A50" t="s">
        <v>88</v>
      </c>
      <c r="C50" t="str">
        <f t="shared" si="0"/>
        <v>T Cawkwell</v>
      </c>
    </row>
    <row r="51" spans="1:3" x14ac:dyDescent="0.25">
      <c r="A51" t="s">
        <v>89</v>
      </c>
      <c r="B51" t="s">
        <v>318</v>
      </c>
      <c r="C51" t="str">
        <f t="shared" si="0"/>
        <v>Kevin Chau</v>
      </c>
    </row>
    <row r="52" spans="1:3" x14ac:dyDescent="0.25">
      <c r="A52" t="s">
        <v>90</v>
      </c>
      <c r="C52" t="str">
        <f t="shared" si="0"/>
        <v>A Chowdhary</v>
      </c>
    </row>
    <row r="53" spans="1:3" x14ac:dyDescent="0.25">
      <c r="A53" t="s">
        <v>91</v>
      </c>
      <c r="C53" t="str">
        <f t="shared" si="0"/>
        <v>C Chowdry</v>
      </c>
    </row>
    <row r="54" spans="1:3" x14ac:dyDescent="0.25">
      <c r="A54" t="s">
        <v>92</v>
      </c>
      <c r="C54" t="str">
        <f t="shared" si="0"/>
        <v>B Clark</v>
      </c>
    </row>
    <row r="55" spans="1:3" x14ac:dyDescent="0.25">
      <c r="A55" t="s">
        <v>93</v>
      </c>
      <c r="B55" t="s">
        <v>319</v>
      </c>
      <c r="C55" t="str">
        <f t="shared" si="0"/>
        <v>Dave Conway</v>
      </c>
    </row>
    <row r="56" spans="1:3" x14ac:dyDescent="0.25">
      <c r="A56" t="s">
        <v>94</v>
      </c>
      <c r="C56" t="str">
        <f t="shared" si="0"/>
        <v>J Cooper</v>
      </c>
    </row>
    <row r="57" spans="1:3" x14ac:dyDescent="0.25">
      <c r="A57" t="s">
        <v>95</v>
      </c>
      <c r="B57" t="s">
        <v>320</v>
      </c>
      <c r="C57" t="str">
        <f t="shared" si="0"/>
        <v>Robert Cox</v>
      </c>
    </row>
    <row r="58" spans="1:3" x14ac:dyDescent="0.25">
      <c r="A58" t="s">
        <v>96</v>
      </c>
      <c r="C58" t="str">
        <f t="shared" si="0"/>
        <v>N Creek</v>
      </c>
    </row>
    <row r="59" spans="1:3" x14ac:dyDescent="0.25">
      <c r="A59" t="s">
        <v>97</v>
      </c>
      <c r="C59" t="str">
        <f t="shared" si="0"/>
        <v>M Crew</v>
      </c>
    </row>
    <row r="60" spans="1:3" x14ac:dyDescent="0.25">
      <c r="A60" t="s">
        <v>98</v>
      </c>
      <c r="C60" t="str">
        <f t="shared" si="0"/>
        <v>V Cruickshank</v>
      </c>
    </row>
    <row r="61" spans="1:3" x14ac:dyDescent="0.25">
      <c r="A61" t="s">
        <v>99</v>
      </c>
      <c r="C61" t="str">
        <f t="shared" si="0"/>
        <v>S Dalton</v>
      </c>
    </row>
    <row r="62" spans="1:3" x14ac:dyDescent="0.25">
      <c r="A62" t="s">
        <v>100</v>
      </c>
      <c r="B62" t="s">
        <v>321</v>
      </c>
      <c r="C62" t="str">
        <f t="shared" si="0"/>
        <v>Dyll Davies</v>
      </c>
    </row>
    <row r="63" spans="1:3" x14ac:dyDescent="0.25">
      <c r="A63" t="s">
        <v>101</v>
      </c>
      <c r="B63" t="s">
        <v>322</v>
      </c>
      <c r="C63" t="str">
        <f t="shared" si="0"/>
        <v>Harry Davies</v>
      </c>
    </row>
    <row r="64" spans="1:3" x14ac:dyDescent="0.25">
      <c r="A64" t="s">
        <v>102</v>
      </c>
      <c r="C64" t="str">
        <f t="shared" si="0"/>
        <v>J Davies</v>
      </c>
    </row>
    <row r="65" spans="1:3" x14ac:dyDescent="0.25">
      <c r="A65" t="s">
        <v>103</v>
      </c>
      <c r="C65" t="str">
        <f t="shared" si="0"/>
        <v>L Derbyshire</v>
      </c>
    </row>
    <row r="66" spans="1:3" x14ac:dyDescent="0.25">
      <c r="A66" t="s">
        <v>104</v>
      </c>
      <c r="C66" t="str">
        <f t="shared" ref="C66:C129" si="1">IF(ISBLANK(B66),A66,B66)</f>
        <v>P Derbyshire</v>
      </c>
    </row>
    <row r="67" spans="1:3" x14ac:dyDescent="0.25">
      <c r="A67" t="s">
        <v>105</v>
      </c>
      <c r="C67" t="str">
        <f t="shared" si="1"/>
        <v>D Diamond</v>
      </c>
    </row>
    <row r="68" spans="1:3" x14ac:dyDescent="0.25">
      <c r="A68" t="s">
        <v>106</v>
      </c>
      <c r="B68" t="s">
        <v>400</v>
      </c>
      <c r="C68" t="str">
        <f t="shared" si="1"/>
        <v>Hamish Dowell</v>
      </c>
    </row>
    <row r="69" spans="1:3" x14ac:dyDescent="0.25">
      <c r="A69" t="s">
        <v>107</v>
      </c>
      <c r="B69" t="s">
        <v>397</v>
      </c>
      <c r="C69" t="str">
        <f t="shared" si="1"/>
        <v>Nicko Dowell</v>
      </c>
    </row>
    <row r="70" spans="1:3" x14ac:dyDescent="0.25">
      <c r="A70" t="s">
        <v>108</v>
      </c>
      <c r="C70" t="str">
        <f t="shared" si="1"/>
        <v>M Dudley</v>
      </c>
    </row>
    <row r="71" spans="1:3" x14ac:dyDescent="0.25">
      <c r="A71" t="s">
        <v>109</v>
      </c>
      <c r="B71" t="s">
        <v>398</v>
      </c>
      <c r="C71" t="str">
        <f t="shared" si="1"/>
        <v>Gordon Dunne</v>
      </c>
    </row>
    <row r="72" spans="1:3" x14ac:dyDescent="0.25">
      <c r="A72" t="s">
        <v>110</v>
      </c>
      <c r="C72" t="str">
        <f t="shared" si="1"/>
        <v>H Ewinger</v>
      </c>
    </row>
    <row r="73" spans="1:3" x14ac:dyDescent="0.25">
      <c r="A73" t="s">
        <v>111</v>
      </c>
      <c r="C73" t="str">
        <f t="shared" si="1"/>
        <v>E Feast</v>
      </c>
    </row>
    <row r="74" spans="1:3" x14ac:dyDescent="0.25">
      <c r="A74" t="s">
        <v>112</v>
      </c>
      <c r="B74" t="s">
        <v>323</v>
      </c>
      <c r="C74" t="str">
        <f t="shared" si="1"/>
        <v>Chris Feeney</v>
      </c>
    </row>
    <row r="75" spans="1:3" x14ac:dyDescent="0.25">
      <c r="A75" t="s">
        <v>113</v>
      </c>
      <c r="C75" t="str">
        <f t="shared" si="1"/>
        <v>P Fenech</v>
      </c>
    </row>
    <row r="76" spans="1:3" x14ac:dyDescent="0.25">
      <c r="A76" t="s">
        <v>114</v>
      </c>
      <c r="C76" t="str">
        <f t="shared" si="1"/>
        <v>T Flavin</v>
      </c>
    </row>
    <row r="77" spans="1:3" x14ac:dyDescent="0.25">
      <c r="A77" t="s">
        <v>115</v>
      </c>
      <c r="C77" t="str">
        <f t="shared" si="1"/>
        <v>S Follows</v>
      </c>
    </row>
    <row r="78" spans="1:3" x14ac:dyDescent="0.25">
      <c r="A78" t="s">
        <v>116</v>
      </c>
      <c r="C78" t="str">
        <f t="shared" si="1"/>
        <v>J Fowler</v>
      </c>
    </row>
    <row r="79" spans="1:3" x14ac:dyDescent="0.25">
      <c r="A79" t="s">
        <v>117</v>
      </c>
      <c r="B79" t="s">
        <v>361</v>
      </c>
      <c r="C79" t="str">
        <f t="shared" si="1"/>
        <v>Sav Gatfield</v>
      </c>
    </row>
    <row r="80" spans="1:3" x14ac:dyDescent="0.25">
      <c r="A80" t="s">
        <v>118</v>
      </c>
      <c r="B80" t="s">
        <v>324</v>
      </c>
      <c r="C80" t="str">
        <f t="shared" si="1"/>
        <v>Peter Garlando</v>
      </c>
    </row>
    <row r="81" spans="1:3" x14ac:dyDescent="0.25">
      <c r="A81" t="s">
        <v>119</v>
      </c>
      <c r="C81" t="str">
        <f t="shared" si="1"/>
        <v>C Gibbons</v>
      </c>
    </row>
    <row r="82" spans="1:3" x14ac:dyDescent="0.25">
      <c r="A82" t="s">
        <v>120</v>
      </c>
      <c r="B82" t="s">
        <v>325</v>
      </c>
      <c r="C82" t="str">
        <f t="shared" si="1"/>
        <v>Simon Gillman</v>
      </c>
    </row>
    <row r="83" spans="1:3" x14ac:dyDescent="0.25">
      <c r="A83" t="s">
        <v>121</v>
      </c>
      <c r="C83" t="str">
        <f t="shared" si="1"/>
        <v>R Gladstone</v>
      </c>
    </row>
    <row r="84" spans="1:3" x14ac:dyDescent="0.25">
      <c r="A84" t="s">
        <v>122</v>
      </c>
      <c r="B84" t="s">
        <v>326</v>
      </c>
      <c r="C84" t="str">
        <f t="shared" si="1"/>
        <v>Patrick Gledhill</v>
      </c>
    </row>
    <row r="85" spans="1:3" x14ac:dyDescent="0.25">
      <c r="A85" t="s">
        <v>123</v>
      </c>
      <c r="B85" t="s">
        <v>327</v>
      </c>
      <c r="C85" t="str">
        <f t="shared" si="1"/>
        <v>Ben Glover</v>
      </c>
    </row>
    <row r="86" spans="1:3" x14ac:dyDescent="0.25">
      <c r="A86" t="s">
        <v>124</v>
      </c>
      <c r="B86" t="s">
        <v>328</v>
      </c>
      <c r="C86" t="str">
        <f t="shared" si="1"/>
        <v>Liam Gray</v>
      </c>
    </row>
    <row r="87" spans="1:3" x14ac:dyDescent="0.25">
      <c r="A87" t="s">
        <v>125</v>
      </c>
      <c r="B87" t="s">
        <v>329</v>
      </c>
      <c r="C87" t="str">
        <f t="shared" si="1"/>
        <v>Joe Green</v>
      </c>
    </row>
    <row r="88" spans="1:3" x14ac:dyDescent="0.25">
      <c r="A88" t="s">
        <v>126</v>
      </c>
      <c r="C88" t="str">
        <f t="shared" si="1"/>
        <v>J Habib</v>
      </c>
    </row>
    <row r="89" spans="1:3" x14ac:dyDescent="0.25">
      <c r="A89" t="s">
        <v>128</v>
      </c>
      <c r="B89" t="s">
        <v>330</v>
      </c>
      <c r="C89" t="str">
        <f t="shared" si="1"/>
        <v>Steve Hamer</v>
      </c>
    </row>
    <row r="90" spans="1:3" x14ac:dyDescent="0.25">
      <c r="A90" t="s">
        <v>129</v>
      </c>
      <c r="C90" t="str">
        <f t="shared" si="1"/>
        <v>A Hargreaves</v>
      </c>
    </row>
    <row r="91" spans="1:3" x14ac:dyDescent="0.25">
      <c r="A91" t="s">
        <v>130</v>
      </c>
      <c r="B91" t="s">
        <v>331</v>
      </c>
      <c r="C91" t="str">
        <f t="shared" si="1"/>
        <v>Julian Harris</v>
      </c>
    </row>
    <row r="92" spans="1:3" x14ac:dyDescent="0.25">
      <c r="A92" t="s">
        <v>131</v>
      </c>
      <c r="C92" t="str">
        <f t="shared" si="1"/>
        <v>D Harvey</v>
      </c>
    </row>
    <row r="93" spans="1:3" x14ac:dyDescent="0.25">
      <c r="A93" t="s">
        <v>132</v>
      </c>
      <c r="B93" t="s">
        <v>332</v>
      </c>
      <c r="C93" t="str">
        <f t="shared" si="1"/>
        <v>Tim Hapgood</v>
      </c>
    </row>
    <row r="94" spans="1:3" x14ac:dyDescent="0.25">
      <c r="A94" t="s">
        <v>133</v>
      </c>
      <c r="B94" t="s">
        <v>333</v>
      </c>
      <c r="C94" t="str">
        <f t="shared" si="1"/>
        <v>Leo Hawkins</v>
      </c>
    </row>
    <row r="95" spans="1:3" x14ac:dyDescent="0.25">
      <c r="A95" t="s">
        <v>134</v>
      </c>
      <c r="C95" t="str">
        <f t="shared" si="1"/>
        <v>J Henderson</v>
      </c>
    </row>
    <row r="96" spans="1:3" x14ac:dyDescent="0.25">
      <c r="A96" t="s">
        <v>135</v>
      </c>
      <c r="B96" t="s">
        <v>362</v>
      </c>
      <c r="C96" t="str">
        <f t="shared" si="1"/>
        <v>Carl Hey</v>
      </c>
    </row>
    <row r="97" spans="1:3" x14ac:dyDescent="0.25">
      <c r="A97" t="s">
        <v>136</v>
      </c>
      <c r="C97" t="str">
        <f t="shared" si="1"/>
        <v>M Hiley</v>
      </c>
    </row>
    <row r="98" spans="1:3" x14ac:dyDescent="0.25">
      <c r="A98" t="s">
        <v>137</v>
      </c>
      <c r="C98" t="str">
        <f t="shared" si="1"/>
        <v>R Hobbs</v>
      </c>
    </row>
    <row r="99" spans="1:3" x14ac:dyDescent="0.25">
      <c r="A99" t="s">
        <v>138</v>
      </c>
      <c r="C99" t="str">
        <f t="shared" si="1"/>
        <v>D Hooper</v>
      </c>
    </row>
    <row r="100" spans="1:3" x14ac:dyDescent="0.25">
      <c r="A100" t="s">
        <v>139</v>
      </c>
      <c r="B100" t="s">
        <v>334</v>
      </c>
      <c r="C100" t="str">
        <f t="shared" si="1"/>
        <v>Scott Hoskin</v>
      </c>
    </row>
    <row r="101" spans="1:3" x14ac:dyDescent="0.25">
      <c r="A101" t="s">
        <v>140</v>
      </c>
      <c r="C101" t="str">
        <f t="shared" si="1"/>
        <v>S Houchin</v>
      </c>
    </row>
    <row r="102" spans="1:3" x14ac:dyDescent="0.25">
      <c r="A102" t="s">
        <v>141</v>
      </c>
      <c r="C102" t="str">
        <f t="shared" si="1"/>
        <v>F Hussain</v>
      </c>
    </row>
    <row r="103" spans="1:3" x14ac:dyDescent="0.25">
      <c r="A103" t="s">
        <v>142</v>
      </c>
      <c r="C103" t="str">
        <f t="shared" si="1"/>
        <v>S Hussain</v>
      </c>
    </row>
    <row r="104" spans="1:3" x14ac:dyDescent="0.25">
      <c r="A104" t="s">
        <v>143</v>
      </c>
      <c r="B104" t="s">
        <v>335</v>
      </c>
      <c r="C104" t="str">
        <f t="shared" si="1"/>
        <v>Ben Hynes</v>
      </c>
    </row>
    <row r="105" spans="1:3" x14ac:dyDescent="0.25">
      <c r="A105" t="s">
        <v>144</v>
      </c>
      <c r="B105" t="s">
        <v>336</v>
      </c>
      <c r="C105" t="str">
        <f t="shared" si="1"/>
        <v>Paul Hynes</v>
      </c>
    </row>
    <row r="106" spans="1:3" x14ac:dyDescent="0.25">
      <c r="A106" t="s">
        <v>145</v>
      </c>
      <c r="C106" t="str">
        <f t="shared" si="1"/>
        <v>P Jack</v>
      </c>
    </row>
    <row r="107" spans="1:3" x14ac:dyDescent="0.25">
      <c r="A107" t="s">
        <v>146</v>
      </c>
      <c r="B107" t="s">
        <v>337</v>
      </c>
      <c r="C107" t="str">
        <f t="shared" si="1"/>
        <v>James Jackson</v>
      </c>
    </row>
    <row r="108" spans="1:3" x14ac:dyDescent="0.25">
      <c r="A108" t="s">
        <v>147</v>
      </c>
      <c r="B108" t="s">
        <v>363</v>
      </c>
      <c r="C108" t="str">
        <f t="shared" si="1"/>
        <v>Luke Jackson</v>
      </c>
    </row>
    <row r="109" spans="1:3" x14ac:dyDescent="0.25">
      <c r="A109" t="s">
        <v>148</v>
      </c>
      <c r="C109" t="str">
        <f t="shared" si="1"/>
        <v>F Jagger</v>
      </c>
    </row>
    <row r="110" spans="1:3" x14ac:dyDescent="0.25">
      <c r="A110" t="s">
        <v>149</v>
      </c>
      <c r="B110" t="s">
        <v>338</v>
      </c>
      <c r="C110" t="str">
        <f t="shared" si="1"/>
        <v>Tom James</v>
      </c>
    </row>
    <row r="111" spans="1:3" x14ac:dyDescent="0.25">
      <c r="A111" t="s">
        <v>150</v>
      </c>
      <c r="C111" t="str">
        <f t="shared" si="1"/>
        <v>? Jarpesh</v>
      </c>
    </row>
    <row r="112" spans="1:3" x14ac:dyDescent="0.25">
      <c r="A112" t="s">
        <v>151</v>
      </c>
      <c r="C112" t="str">
        <f t="shared" si="1"/>
        <v>W Jeans</v>
      </c>
    </row>
    <row r="113" spans="1:3" x14ac:dyDescent="0.25">
      <c r="A113" t="s">
        <v>152</v>
      </c>
      <c r="C113" t="str">
        <f t="shared" si="1"/>
        <v>T Jeffcott</v>
      </c>
    </row>
    <row r="114" spans="1:3" x14ac:dyDescent="0.25">
      <c r="A114" t="s">
        <v>153</v>
      </c>
      <c r="C114" t="str">
        <f t="shared" si="1"/>
        <v>M Johnston</v>
      </c>
    </row>
    <row r="115" spans="1:3" x14ac:dyDescent="0.25">
      <c r="A115" t="s">
        <v>154</v>
      </c>
      <c r="C115" t="str">
        <f t="shared" si="1"/>
        <v>A Jones</v>
      </c>
    </row>
    <row r="116" spans="1:3" x14ac:dyDescent="0.25">
      <c r="A116" t="s">
        <v>155</v>
      </c>
      <c r="B116" t="s">
        <v>364</v>
      </c>
      <c r="C116" t="str">
        <f t="shared" si="1"/>
        <v>Ben Jones</v>
      </c>
    </row>
    <row r="117" spans="1:3" x14ac:dyDescent="0.25">
      <c r="A117" t="s">
        <v>156</v>
      </c>
      <c r="C117" t="str">
        <f t="shared" si="1"/>
        <v>G Jones</v>
      </c>
    </row>
    <row r="118" spans="1:3" x14ac:dyDescent="0.25">
      <c r="A118" t="s">
        <v>3</v>
      </c>
      <c r="B118" t="s">
        <v>339</v>
      </c>
      <c r="C118" t="str">
        <f t="shared" si="1"/>
        <v>Matt Jones</v>
      </c>
    </row>
    <row r="119" spans="1:3" x14ac:dyDescent="0.25">
      <c r="A119" t="s">
        <v>157</v>
      </c>
      <c r="B119" t="s">
        <v>365</v>
      </c>
      <c r="C119" t="str">
        <f t="shared" si="1"/>
        <v>Sid Kalita</v>
      </c>
    </row>
    <row r="120" spans="1:3" x14ac:dyDescent="0.25">
      <c r="A120" t="s">
        <v>158</v>
      </c>
      <c r="B120" t="s">
        <v>340</v>
      </c>
      <c r="C120" t="str">
        <f t="shared" si="1"/>
        <v>Robert Keogh</v>
      </c>
    </row>
    <row r="121" spans="1:3" x14ac:dyDescent="0.25">
      <c r="A121" t="s">
        <v>159</v>
      </c>
      <c r="B121" t="s">
        <v>341</v>
      </c>
      <c r="C121" t="str">
        <f t="shared" si="1"/>
        <v>Nasser Khan</v>
      </c>
    </row>
    <row r="122" spans="1:3" x14ac:dyDescent="0.25">
      <c r="A122" t="s">
        <v>160</v>
      </c>
      <c r="C122" t="str">
        <f t="shared" si="1"/>
        <v>H Kibble</v>
      </c>
    </row>
    <row r="123" spans="1:3" x14ac:dyDescent="0.25">
      <c r="A123" t="s">
        <v>161</v>
      </c>
      <c r="C123" t="str">
        <f t="shared" si="1"/>
        <v>M King</v>
      </c>
    </row>
    <row r="124" spans="1:3" x14ac:dyDescent="0.25">
      <c r="A124" t="s">
        <v>162</v>
      </c>
      <c r="C124" t="str">
        <f t="shared" si="1"/>
        <v>D Kingston</v>
      </c>
    </row>
    <row r="125" spans="1:3" x14ac:dyDescent="0.25">
      <c r="A125" t="s">
        <v>163</v>
      </c>
      <c r="C125" t="str">
        <f t="shared" si="1"/>
        <v>J Kirwan</v>
      </c>
    </row>
    <row r="126" spans="1:3" x14ac:dyDescent="0.25">
      <c r="A126" t="s">
        <v>164</v>
      </c>
      <c r="C126" t="str">
        <f t="shared" si="1"/>
        <v>S Kripalani</v>
      </c>
    </row>
    <row r="127" spans="1:3" x14ac:dyDescent="0.25">
      <c r="A127" t="s">
        <v>5</v>
      </c>
      <c r="B127" t="s">
        <v>342</v>
      </c>
      <c r="C127" t="str">
        <f t="shared" si="1"/>
        <v>Bala Krishna</v>
      </c>
    </row>
    <row r="128" spans="1:3" x14ac:dyDescent="0.25">
      <c r="A128" t="s">
        <v>165</v>
      </c>
      <c r="B128" t="s">
        <v>366</v>
      </c>
      <c r="C128" t="str">
        <f t="shared" si="1"/>
        <v>Arvind Kumar</v>
      </c>
    </row>
    <row r="129" spans="1:3" x14ac:dyDescent="0.25">
      <c r="A129" t="s">
        <v>166</v>
      </c>
      <c r="C129" t="str">
        <f t="shared" si="1"/>
        <v>M Lachmann</v>
      </c>
    </row>
    <row r="130" spans="1:3" x14ac:dyDescent="0.25">
      <c r="A130" t="s">
        <v>167</v>
      </c>
      <c r="B130" t="s">
        <v>343</v>
      </c>
      <c r="C130" t="str">
        <f t="shared" ref="C130:C193" si="2">IF(ISBLANK(B130),A130,B130)</f>
        <v>Paul Lane</v>
      </c>
    </row>
    <row r="131" spans="1:3" x14ac:dyDescent="0.25">
      <c r="A131" t="s">
        <v>168</v>
      </c>
      <c r="C131" t="str">
        <f t="shared" si="2"/>
        <v>G Le Grange</v>
      </c>
    </row>
    <row r="132" spans="1:3" x14ac:dyDescent="0.25">
      <c r="A132" t="s">
        <v>169</v>
      </c>
      <c r="B132" t="s">
        <v>344</v>
      </c>
      <c r="C132" t="str">
        <f t="shared" si="2"/>
        <v>Piran Legg</v>
      </c>
    </row>
    <row r="133" spans="1:3" x14ac:dyDescent="0.25">
      <c r="A133" t="s">
        <v>170</v>
      </c>
      <c r="C133" t="str">
        <f t="shared" si="2"/>
        <v>J Lewen</v>
      </c>
    </row>
    <row r="134" spans="1:3" x14ac:dyDescent="0.25">
      <c r="A134" t="s">
        <v>171</v>
      </c>
      <c r="C134" t="str">
        <f t="shared" si="2"/>
        <v>H Lewis</v>
      </c>
    </row>
    <row r="135" spans="1:3" x14ac:dyDescent="0.25">
      <c r="A135" t="s">
        <v>172</v>
      </c>
      <c r="B135" t="s">
        <v>345</v>
      </c>
      <c r="C135" t="str">
        <f t="shared" si="2"/>
        <v>Chris Lilford</v>
      </c>
    </row>
    <row r="136" spans="1:3" x14ac:dyDescent="0.25">
      <c r="A136" t="s">
        <v>174</v>
      </c>
      <c r="C136" t="str">
        <f t="shared" si="2"/>
        <v>J Lloyd</v>
      </c>
    </row>
    <row r="137" spans="1:3" x14ac:dyDescent="0.25">
      <c r="A137" t="s">
        <v>9</v>
      </c>
      <c r="B137" t="s">
        <v>346</v>
      </c>
      <c r="C137" t="str">
        <f t="shared" si="2"/>
        <v>Tom Lockhart</v>
      </c>
    </row>
    <row r="138" spans="1:3" x14ac:dyDescent="0.25">
      <c r="A138" t="s">
        <v>7</v>
      </c>
      <c r="B138" t="s">
        <v>347</v>
      </c>
      <c r="C138" t="str">
        <f t="shared" si="2"/>
        <v>Tom Lonnen</v>
      </c>
    </row>
    <row r="139" spans="1:3" x14ac:dyDescent="0.25">
      <c r="A139" t="s">
        <v>176</v>
      </c>
      <c r="B139" t="s">
        <v>348</v>
      </c>
      <c r="C139" t="str">
        <f t="shared" si="2"/>
        <v>Ross Lonsdale</v>
      </c>
    </row>
    <row r="140" spans="1:3" x14ac:dyDescent="0.25">
      <c r="A140" t="s">
        <v>177</v>
      </c>
      <c r="C140" t="str">
        <f t="shared" si="2"/>
        <v>D Machine</v>
      </c>
    </row>
    <row r="141" spans="1:3" x14ac:dyDescent="0.25">
      <c r="A141" t="s">
        <v>178</v>
      </c>
      <c r="B141" t="s">
        <v>367</v>
      </c>
      <c r="C141" t="str">
        <f t="shared" si="2"/>
        <v>Christian Maclaren</v>
      </c>
    </row>
    <row r="142" spans="1:3" x14ac:dyDescent="0.25">
      <c r="A142" t="s">
        <v>179</v>
      </c>
      <c r="C142" t="str">
        <f t="shared" si="2"/>
        <v>N Macrides</v>
      </c>
    </row>
    <row r="143" spans="1:3" x14ac:dyDescent="0.25">
      <c r="A143" t="s">
        <v>180</v>
      </c>
      <c r="C143" t="str">
        <f t="shared" si="2"/>
        <v>R Madabushi</v>
      </c>
    </row>
    <row r="144" spans="1:3" x14ac:dyDescent="0.25">
      <c r="A144" t="s">
        <v>181</v>
      </c>
      <c r="B144" t="s">
        <v>368</v>
      </c>
      <c r="C144" t="str">
        <f t="shared" si="2"/>
        <v>Harry Madley</v>
      </c>
    </row>
    <row r="145" spans="1:3" x14ac:dyDescent="0.25">
      <c r="A145" t="s">
        <v>182</v>
      </c>
      <c r="C145" t="str">
        <f t="shared" si="2"/>
        <v>M Magill</v>
      </c>
    </row>
    <row r="146" spans="1:3" x14ac:dyDescent="0.25">
      <c r="A146" t="s">
        <v>183</v>
      </c>
      <c r="C146" t="str">
        <f t="shared" si="2"/>
        <v>C Maharaj</v>
      </c>
    </row>
    <row r="147" spans="1:3" x14ac:dyDescent="0.25">
      <c r="A147" t="s">
        <v>184</v>
      </c>
      <c r="C147" t="str">
        <f t="shared" si="2"/>
        <v>B Marshall</v>
      </c>
    </row>
    <row r="148" spans="1:3" x14ac:dyDescent="0.25">
      <c r="A148" t="s">
        <v>185</v>
      </c>
      <c r="C148" t="str">
        <f t="shared" si="2"/>
        <v>K McEvoy</v>
      </c>
    </row>
    <row r="149" spans="1:3" x14ac:dyDescent="0.25">
      <c r="A149" t="s">
        <v>186</v>
      </c>
      <c r="C149" t="str">
        <f t="shared" si="2"/>
        <v>B McGhee</v>
      </c>
    </row>
    <row r="150" spans="1:3" x14ac:dyDescent="0.25">
      <c r="A150" t="s">
        <v>187</v>
      </c>
      <c r="C150" t="str">
        <f t="shared" si="2"/>
        <v>R McHarg</v>
      </c>
    </row>
    <row r="151" spans="1:3" x14ac:dyDescent="0.25">
      <c r="A151" t="s">
        <v>188</v>
      </c>
      <c r="C151" t="str">
        <f t="shared" si="2"/>
        <v>J McHugh</v>
      </c>
    </row>
    <row r="152" spans="1:3" x14ac:dyDescent="0.25">
      <c r="A152" t="s">
        <v>189</v>
      </c>
      <c r="C152" t="str">
        <f t="shared" si="2"/>
        <v>C McNee</v>
      </c>
    </row>
    <row r="153" spans="1:3" x14ac:dyDescent="0.25">
      <c r="A153" t="s">
        <v>190</v>
      </c>
      <c r="C153" t="str">
        <f t="shared" si="2"/>
        <v>J Meade</v>
      </c>
    </row>
    <row r="154" spans="1:3" x14ac:dyDescent="0.25">
      <c r="A154" t="s">
        <v>301</v>
      </c>
      <c r="C154" t="str">
        <f t="shared" si="2"/>
        <v>? Meager</v>
      </c>
    </row>
    <row r="155" spans="1:3" x14ac:dyDescent="0.25">
      <c r="A155" t="s">
        <v>191</v>
      </c>
      <c r="B155" t="s">
        <v>395</v>
      </c>
      <c r="C155" t="str">
        <f t="shared" si="2"/>
        <v>Dan Meek</v>
      </c>
    </row>
    <row r="156" spans="1:3" x14ac:dyDescent="0.25">
      <c r="A156" t="s">
        <v>192</v>
      </c>
      <c r="B156" t="s">
        <v>349</v>
      </c>
      <c r="C156" t="str">
        <f t="shared" si="2"/>
        <v>Freddie Mills</v>
      </c>
    </row>
    <row r="157" spans="1:3" x14ac:dyDescent="0.25">
      <c r="A157" t="s">
        <v>193</v>
      </c>
      <c r="C157" t="str">
        <f t="shared" si="2"/>
        <v>M Mittal</v>
      </c>
    </row>
    <row r="158" spans="1:3" x14ac:dyDescent="0.25">
      <c r="A158" t="s">
        <v>194</v>
      </c>
      <c r="B158" t="s">
        <v>369</v>
      </c>
      <c r="C158" t="str">
        <f t="shared" si="2"/>
        <v>Aruran Morgan</v>
      </c>
    </row>
    <row r="159" spans="1:3" x14ac:dyDescent="0.25">
      <c r="A159" t="s">
        <v>195</v>
      </c>
      <c r="C159" t="str">
        <f t="shared" si="2"/>
        <v>J Murphy</v>
      </c>
    </row>
    <row r="160" spans="1:3" x14ac:dyDescent="0.25">
      <c r="A160" t="s">
        <v>196</v>
      </c>
      <c r="C160" t="str">
        <f t="shared" si="2"/>
        <v>N Murphy</v>
      </c>
    </row>
    <row r="161" spans="1:3" x14ac:dyDescent="0.25">
      <c r="A161" t="s">
        <v>302</v>
      </c>
      <c r="C161" t="str">
        <f t="shared" si="2"/>
        <v>? Murphy</v>
      </c>
    </row>
    <row r="162" spans="1:3" x14ac:dyDescent="0.25">
      <c r="A162" t="s">
        <v>197</v>
      </c>
      <c r="C162" t="str">
        <f t="shared" si="2"/>
        <v>D Murray</v>
      </c>
    </row>
    <row r="163" spans="1:3" x14ac:dyDescent="0.25">
      <c r="A163" t="s">
        <v>198</v>
      </c>
      <c r="C163" t="str">
        <f t="shared" si="2"/>
        <v>R Nair</v>
      </c>
    </row>
    <row r="164" spans="1:3" x14ac:dyDescent="0.25">
      <c r="A164" t="s">
        <v>199</v>
      </c>
      <c r="C164" t="str">
        <f t="shared" si="2"/>
        <v>K Nasir</v>
      </c>
    </row>
    <row r="165" spans="1:3" x14ac:dyDescent="0.25">
      <c r="A165" t="s">
        <v>200</v>
      </c>
      <c r="C165" t="str">
        <f t="shared" si="2"/>
        <v>R Nataraju</v>
      </c>
    </row>
    <row r="166" spans="1:3" x14ac:dyDescent="0.25">
      <c r="A166" t="s">
        <v>201</v>
      </c>
      <c r="C166" t="str">
        <f t="shared" si="2"/>
        <v>A Nicholls</v>
      </c>
    </row>
    <row r="167" spans="1:3" x14ac:dyDescent="0.25">
      <c r="A167" t="s">
        <v>202</v>
      </c>
      <c r="C167" t="str">
        <f t="shared" si="2"/>
        <v>B Nicholls</v>
      </c>
    </row>
    <row r="168" spans="1:3" x14ac:dyDescent="0.25">
      <c r="A168" t="s">
        <v>203</v>
      </c>
      <c r="C168" t="str">
        <f t="shared" si="2"/>
        <v>J O'Hara</v>
      </c>
    </row>
    <row r="169" spans="1:3" x14ac:dyDescent="0.25">
      <c r="A169" t="s">
        <v>204</v>
      </c>
      <c r="C169" t="str">
        <f t="shared" si="2"/>
        <v>T Orr</v>
      </c>
    </row>
    <row r="170" spans="1:3" x14ac:dyDescent="0.25">
      <c r="A170" t="s">
        <v>205</v>
      </c>
      <c r="B170" t="s">
        <v>370</v>
      </c>
      <c r="C170" t="str">
        <f t="shared" si="2"/>
        <v>Zain O'Sullivan</v>
      </c>
    </row>
    <row r="171" spans="1:3" x14ac:dyDescent="0.25">
      <c r="A171" t="s">
        <v>8</v>
      </c>
      <c r="B171" t="s">
        <v>350</v>
      </c>
      <c r="C171" t="str">
        <f t="shared" si="2"/>
        <v>Chris Ovens</v>
      </c>
    </row>
    <row r="172" spans="1:3" x14ac:dyDescent="0.25">
      <c r="A172" t="s">
        <v>206</v>
      </c>
      <c r="C172" t="str">
        <f t="shared" si="2"/>
        <v>M Owen</v>
      </c>
    </row>
    <row r="173" spans="1:3" x14ac:dyDescent="0.25">
      <c r="A173" t="s">
        <v>207</v>
      </c>
      <c r="C173" t="str">
        <f t="shared" si="2"/>
        <v>T Oxenham</v>
      </c>
    </row>
    <row r="174" spans="1:3" x14ac:dyDescent="0.25">
      <c r="A174" t="s">
        <v>208</v>
      </c>
      <c r="C174" t="str">
        <f t="shared" si="2"/>
        <v>N Palmer</v>
      </c>
    </row>
    <row r="175" spans="1:3" x14ac:dyDescent="0.25">
      <c r="A175" t="s">
        <v>209</v>
      </c>
      <c r="C175" t="str">
        <f t="shared" si="2"/>
        <v>S Pande</v>
      </c>
    </row>
    <row r="176" spans="1:3" x14ac:dyDescent="0.25">
      <c r="A176" t="s">
        <v>210</v>
      </c>
      <c r="C176" t="str">
        <f t="shared" si="2"/>
        <v>R Paramo</v>
      </c>
    </row>
    <row r="177" spans="1:3" x14ac:dyDescent="0.25">
      <c r="A177" t="s">
        <v>211</v>
      </c>
      <c r="B177" t="s">
        <v>351</v>
      </c>
      <c r="C177" t="str">
        <f t="shared" si="2"/>
        <v>Leon Parks</v>
      </c>
    </row>
    <row r="178" spans="1:3" x14ac:dyDescent="0.25">
      <c r="A178" t="s">
        <v>212</v>
      </c>
      <c r="C178" t="str">
        <f t="shared" si="2"/>
        <v>H Parnell</v>
      </c>
    </row>
    <row r="179" spans="1:3" x14ac:dyDescent="0.25">
      <c r="A179" t="s">
        <v>213</v>
      </c>
      <c r="C179" t="str">
        <f t="shared" si="2"/>
        <v>N Paropkari</v>
      </c>
    </row>
    <row r="180" spans="1:3" x14ac:dyDescent="0.25">
      <c r="A180" t="s">
        <v>214</v>
      </c>
      <c r="C180" t="str">
        <f t="shared" si="2"/>
        <v>L Patel</v>
      </c>
    </row>
    <row r="181" spans="1:3" x14ac:dyDescent="0.25">
      <c r="A181" t="s">
        <v>215</v>
      </c>
      <c r="C181" t="str">
        <f t="shared" si="2"/>
        <v>N Patel</v>
      </c>
    </row>
    <row r="182" spans="1:3" x14ac:dyDescent="0.25">
      <c r="A182" t="s">
        <v>216</v>
      </c>
      <c r="C182" t="str">
        <f t="shared" si="2"/>
        <v>S Patel</v>
      </c>
    </row>
    <row r="183" spans="1:3" x14ac:dyDescent="0.25">
      <c r="A183" t="s">
        <v>217</v>
      </c>
      <c r="B183" t="s">
        <v>371</v>
      </c>
      <c r="C183" t="str">
        <f t="shared" si="2"/>
        <v>Ashish Paul</v>
      </c>
    </row>
    <row r="184" spans="1:3" x14ac:dyDescent="0.25">
      <c r="A184" t="s">
        <v>218</v>
      </c>
      <c r="C184" t="str">
        <f t="shared" si="2"/>
        <v>C Penton</v>
      </c>
    </row>
    <row r="185" spans="1:3" x14ac:dyDescent="0.25">
      <c r="A185" t="s">
        <v>219</v>
      </c>
      <c r="C185" t="str">
        <f t="shared" si="2"/>
        <v>E Perry</v>
      </c>
    </row>
    <row r="186" spans="1:3" x14ac:dyDescent="0.25">
      <c r="A186" t="s">
        <v>220</v>
      </c>
      <c r="C186" t="str">
        <f t="shared" si="2"/>
        <v>P Peters</v>
      </c>
    </row>
    <row r="187" spans="1:3" x14ac:dyDescent="0.25">
      <c r="A187" t="s">
        <v>221</v>
      </c>
      <c r="C187" t="str">
        <f t="shared" si="2"/>
        <v>R Phillips</v>
      </c>
    </row>
    <row r="188" spans="1:3" x14ac:dyDescent="0.25">
      <c r="A188" t="s">
        <v>222</v>
      </c>
      <c r="C188" t="str">
        <f t="shared" si="2"/>
        <v>D Pinnock</v>
      </c>
    </row>
    <row r="189" spans="1:3" x14ac:dyDescent="0.25">
      <c r="A189" t="s">
        <v>223</v>
      </c>
      <c r="B189" t="s">
        <v>352</v>
      </c>
      <c r="C189" t="str">
        <f t="shared" si="2"/>
        <v>Ed Pizii</v>
      </c>
    </row>
    <row r="190" spans="1:3" x14ac:dyDescent="0.25">
      <c r="A190" t="s">
        <v>225</v>
      </c>
      <c r="C190" t="str">
        <f t="shared" si="2"/>
        <v>C Ponnaganti</v>
      </c>
    </row>
    <row r="191" spans="1:3" x14ac:dyDescent="0.25">
      <c r="A191" t="s">
        <v>226</v>
      </c>
      <c r="C191" t="str">
        <f t="shared" si="2"/>
        <v>S Poole</v>
      </c>
    </row>
    <row r="192" spans="1:3" x14ac:dyDescent="0.25">
      <c r="A192" t="s">
        <v>227</v>
      </c>
      <c r="C192" t="str">
        <f t="shared" si="2"/>
        <v>A Pratten</v>
      </c>
    </row>
    <row r="193" spans="1:3" x14ac:dyDescent="0.25">
      <c r="A193" t="s">
        <v>228</v>
      </c>
      <c r="B193" t="s">
        <v>353</v>
      </c>
      <c r="C193" t="str">
        <f t="shared" si="2"/>
        <v>Ajit Prasad</v>
      </c>
    </row>
    <row r="194" spans="1:3" x14ac:dyDescent="0.25">
      <c r="A194" t="s">
        <v>2</v>
      </c>
      <c r="B194" t="s">
        <v>372</v>
      </c>
      <c r="C194" t="str">
        <f t="shared" ref="C194:C257" si="3">IF(ISBLANK(B194),A194,B194)</f>
        <v>Duray Pretorius</v>
      </c>
    </row>
    <row r="195" spans="1:3" x14ac:dyDescent="0.25">
      <c r="A195" t="s">
        <v>229</v>
      </c>
      <c r="C195" t="str">
        <f t="shared" si="3"/>
        <v>T Pring</v>
      </c>
    </row>
    <row r="196" spans="1:3" x14ac:dyDescent="0.25">
      <c r="A196" t="s">
        <v>230</v>
      </c>
      <c r="C196" t="str">
        <f t="shared" si="3"/>
        <v>S Raghavan</v>
      </c>
    </row>
    <row r="197" spans="1:3" x14ac:dyDescent="0.25">
      <c r="A197" t="s">
        <v>231</v>
      </c>
      <c r="C197" t="str">
        <f t="shared" si="3"/>
        <v>V Raman</v>
      </c>
    </row>
    <row r="198" spans="1:3" x14ac:dyDescent="0.25">
      <c r="A198" t="s">
        <v>232</v>
      </c>
      <c r="C198" t="str">
        <f t="shared" si="3"/>
        <v>? Ranjan</v>
      </c>
    </row>
    <row r="199" spans="1:3" x14ac:dyDescent="0.25">
      <c r="A199" t="s">
        <v>233</v>
      </c>
      <c r="C199" t="str">
        <f t="shared" si="3"/>
        <v>N Rashid</v>
      </c>
    </row>
    <row r="200" spans="1:3" x14ac:dyDescent="0.25">
      <c r="A200" t="s">
        <v>234</v>
      </c>
      <c r="C200" t="str">
        <f t="shared" si="3"/>
        <v>A Ratyna</v>
      </c>
    </row>
    <row r="201" spans="1:3" x14ac:dyDescent="0.25">
      <c r="A201" t="s">
        <v>235</v>
      </c>
      <c r="C201" t="str">
        <f t="shared" si="3"/>
        <v>A Reed</v>
      </c>
    </row>
    <row r="202" spans="1:3" x14ac:dyDescent="0.25">
      <c r="A202" t="s">
        <v>236</v>
      </c>
      <c r="C202" t="str">
        <f t="shared" si="3"/>
        <v>E Reed</v>
      </c>
    </row>
    <row r="203" spans="1:3" x14ac:dyDescent="0.25">
      <c r="A203" t="s">
        <v>237</v>
      </c>
      <c r="C203" t="str">
        <f t="shared" si="3"/>
        <v>M Rees</v>
      </c>
    </row>
    <row r="204" spans="1:3" x14ac:dyDescent="0.25">
      <c r="A204" t="s">
        <v>238</v>
      </c>
      <c r="C204" t="str">
        <f t="shared" si="3"/>
        <v>I Reham</v>
      </c>
    </row>
    <row r="205" spans="1:3" x14ac:dyDescent="0.25">
      <c r="A205" t="s">
        <v>239</v>
      </c>
      <c r="C205" t="str">
        <f t="shared" si="3"/>
        <v>R Richardson</v>
      </c>
    </row>
    <row r="206" spans="1:3" x14ac:dyDescent="0.25">
      <c r="A206" t="s">
        <v>240</v>
      </c>
      <c r="B206" t="s">
        <v>373</v>
      </c>
      <c r="C206" t="str">
        <f t="shared" si="3"/>
        <v>Matt Ridgway</v>
      </c>
    </row>
    <row r="207" spans="1:3" x14ac:dyDescent="0.25">
      <c r="A207" t="s">
        <v>241</v>
      </c>
      <c r="B207" t="s">
        <v>374</v>
      </c>
      <c r="C207" t="str">
        <f t="shared" si="3"/>
        <v>Nick Ridgway</v>
      </c>
    </row>
    <row r="208" spans="1:3" x14ac:dyDescent="0.25">
      <c r="A208" t="s">
        <v>242</v>
      </c>
      <c r="C208" t="str">
        <f t="shared" si="3"/>
        <v>D Riley</v>
      </c>
    </row>
    <row r="209" spans="1:3" x14ac:dyDescent="0.25">
      <c r="A209" t="s">
        <v>243</v>
      </c>
      <c r="B209" t="s">
        <v>375</v>
      </c>
      <c r="C209" t="str">
        <f t="shared" si="3"/>
        <v>Dave Risley</v>
      </c>
    </row>
    <row r="210" spans="1:3" x14ac:dyDescent="0.25">
      <c r="A210" t="s">
        <v>244</v>
      </c>
      <c r="B210" t="s">
        <v>376</v>
      </c>
      <c r="C210" t="str">
        <f t="shared" si="3"/>
        <v>Nick Risley</v>
      </c>
    </row>
    <row r="211" spans="1:3" x14ac:dyDescent="0.25">
      <c r="A211" t="s">
        <v>245</v>
      </c>
      <c r="C211" t="str">
        <f t="shared" si="3"/>
        <v>R Ronald</v>
      </c>
    </row>
    <row r="212" spans="1:3" x14ac:dyDescent="0.25">
      <c r="A212" t="s">
        <v>246</v>
      </c>
      <c r="B212" t="s">
        <v>377</v>
      </c>
      <c r="C212" t="str">
        <f t="shared" si="3"/>
        <v>Humphrey Rose</v>
      </c>
    </row>
    <row r="213" spans="1:3" x14ac:dyDescent="0.25">
      <c r="A213" t="s">
        <v>247</v>
      </c>
      <c r="B213" t="s">
        <v>378</v>
      </c>
      <c r="C213" t="str">
        <f t="shared" si="3"/>
        <v>Jon Ryves</v>
      </c>
    </row>
    <row r="214" spans="1:3" x14ac:dyDescent="0.25">
      <c r="A214" t="s">
        <v>248</v>
      </c>
      <c r="C214" t="str">
        <f t="shared" si="3"/>
        <v>H Sayer</v>
      </c>
    </row>
    <row r="215" spans="1:3" x14ac:dyDescent="0.25">
      <c r="A215" t="s">
        <v>249</v>
      </c>
      <c r="C215" t="str">
        <f t="shared" si="3"/>
        <v>N Scott</v>
      </c>
    </row>
    <row r="216" spans="1:3" x14ac:dyDescent="0.25">
      <c r="A216" t="s">
        <v>250</v>
      </c>
      <c r="C216" t="str">
        <f t="shared" si="3"/>
        <v>W Seymour</v>
      </c>
    </row>
    <row r="217" spans="1:3" x14ac:dyDescent="0.25">
      <c r="A217" t="s">
        <v>251</v>
      </c>
      <c r="C217" t="str">
        <f t="shared" si="3"/>
        <v>T Sharif</v>
      </c>
    </row>
    <row r="218" spans="1:3" x14ac:dyDescent="0.25">
      <c r="A218" t="s">
        <v>252</v>
      </c>
      <c r="C218" t="str">
        <f t="shared" si="3"/>
        <v>S Shaz</v>
      </c>
    </row>
    <row r="219" spans="1:3" x14ac:dyDescent="0.25">
      <c r="A219" t="s">
        <v>253</v>
      </c>
      <c r="C219" t="str">
        <f t="shared" si="3"/>
        <v>E Shelley</v>
      </c>
    </row>
    <row r="220" spans="1:3" x14ac:dyDescent="0.25">
      <c r="A220" t="s">
        <v>254</v>
      </c>
      <c r="C220" t="str">
        <f t="shared" si="3"/>
        <v>R Siddu</v>
      </c>
    </row>
    <row r="221" spans="1:3" x14ac:dyDescent="0.25">
      <c r="A221" t="s">
        <v>255</v>
      </c>
      <c r="C221" t="str">
        <f t="shared" si="3"/>
        <v>R Simkins</v>
      </c>
    </row>
    <row r="222" spans="1:3" x14ac:dyDescent="0.25">
      <c r="A222" t="s">
        <v>256</v>
      </c>
      <c r="C222" t="str">
        <f t="shared" si="3"/>
        <v>W Skidelsky</v>
      </c>
    </row>
    <row r="223" spans="1:3" x14ac:dyDescent="0.25">
      <c r="A223" t="s">
        <v>257</v>
      </c>
      <c r="B223" t="s">
        <v>379</v>
      </c>
      <c r="C223" t="str">
        <f t="shared" si="3"/>
        <v>Will Smibert</v>
      </c>
    </row>
    <row r="224" spans="1:3" x14ac:dyDescent="0.25">
      <c r="A224" t="s">
        <v>258</v>
      </c>
      <c r="C224" t="str">
        <f t="shared" si="3"/>
        <v>E Smith</v>
      </c>
    </row>
    <row r="225" spans="1:3" x14ac:dyDescent="0.25">
      <c r="A225" t="s">
        <v>259</v>
      </c>
      <c r="C225" t="str">
        <f t="shared" si="3"/>
        <v>P Smith</v>
      </c>
    </row>
    <row r="226" spans="1:3" x14ac:dyDescent="0.25">
      <c r="A226" t="s">
        <v>260</v>
      </c>
      <c r="B226" t="s">
        <v>380</v>
      </c>
      <c r="C226" t="str">
        <f t="shared" si="3"/>
        <v>James Spence</v>
      </c>
    </row>
    <row r="227" spans="1:3" x14ac:dyDescent="0.25">
      <c r="A227" t="s">
        <v>261</v>
      </c>
      <c r="B227" t="s">
        <v>382</v>
      </c>
      <c r="C227" t="str">
        <f t="shared" si="3"/>
        <v>Matt Spencer</v>
      </c>
    </row>
    <row r="228" spans="1:3" x14ac:dyDescent="0.25">
      <c r="A228" t="s">
        <v>262</v>
      </c>
      <c r="C228" t="str">
        <f t="shared" si="3"/>
        <v>R Srivastava</v>
      </c>
    </row>
    <row r="229" spans="1:3" x14ac:dyDescent="0.25">
      <c r="A229" t="s">
        <v>263</v>
      </c>
      <c r="B229" t="s">
        <v>383</v>
      </c>
      <c r="C229" t="str">
        <f t="shared" si="3"/>
        <v>Nigel Stephenson</v>
      </c>
    </row>
    <row r="230" spans="1:3" x14ac:dyDescent="0.25">
      <c r="A230" t="s">
        <v>264</v>
      </c>
      <c r="C230" t="str">
        <f t="shared" si="3"/>
        <v>A Stewart</v>
      </c>
    </row>
    <row r="231" spans="1:3" x14ac:dyDescent="0.25">
      <c r="A231" t="s">
        <v>265</v>
      </c>
      <c r="B231" t="s">
        <v>384</v>
      </c>
      <c r="C231" t="str">
        <f t="shared" si="3"/>
        <v>Ben Stinson</v>
      </c>
    </row>
    <row r="232" spans="1:3" x14ac:dyDescent="0.25">
      <c r="A232" t="s">
        <v>266</v>
      </c>
      <c r="C232" t="str">
        <f t="shared" si="3"/>
        <v>M Strachan</v>
      </c>
    </row>
    <row r="233" spans="1:3" x14ac:dyDescent="0.25">
      <c r="A233" t="s">
        <v>267</v>
      </c>
      <c r="C233" t="str">
        <f t="shared" si="3"/>
        <v>H Suri</v>
      </c>
    </row>
    <row r="234" spans="1:3" x14ac:dyDescent="0.25">
      <c r="A234" t="s">
        <v>268</v>
      </c>
      <c r="B234" t="s">
        <v>385</v>
      </c>
      <c r="C234" t="str">
        <f t="shared" si="3"/>
        <v>Sid Swaminathan</v>
      </c>
    </row>
    <row r="235" spans="1:3" x14ac:dyDescent="0.25">
      <c r="A235" t="s">
        <v>269</v>
      </c>
      <c r="C235" t="str">
        <f t="shared" si="3"/>
        <v>R Taberer</v>
      </c>
    </row>
    <row r="236" spans="1:3" x14ac:dyDescent="0.25">
      <c r="A236" t="s">
        <v>270</v>
      </c>
      <c r="C236" t="str">
        <f t="shared" si="3"/>
        <v>T Tearle</v>
      </c>
    </row>
    <row r="237" spans="1:3" x14ac:dyDescent="0.25">
      <c r="A237" t="s">
        <v>271</v>
      </c>
      <c r="C237" t="str">
        <f t="shared" si="3"/>
        <v>P Timmis</v>
      </c>
    </row>
    <row r="238" spans="1:3" x14ac:dyDescent="0.25">
      <c r="A238" t="s">
        <v>272</v>
      </c>
      <c r="C238" t="str">
        <f t="shared" si="3"/>
        <v>C Tindale</v>
      </c>
    </row>
    <row r="239" spans="1:3" x14ac:dyDescent="0.25">
      <c r="A239" t="s">
        <v>1</v>
      </c>
      <c r="B239" t="s">
        <v>381</v>
      </c>
      <c r="C239" t="str">
        <f t="shared" si="3"/>
        <v>James Tisato</v>
      </c>
    </row>
    <row r="240" spans="1:3" x14ac:dyDescent="0.25">
      <c r="A240" t="s">
        <v>273</v>
      </c>
      <c r="C240" t="str">
        <f t="shared" si="3"/>
        <v>A Titley</v>
      </c>
    </row>
    <row r="241" spans="1:3" x14ac:dyDescent="0.25">
      <c r="A241" t="s">
        <v>274</v>
      </c>
      <c r="C241" t="str">
        <f t="shared" si="3"/>
        <v>A Tolhurst</v>
      </c>
    </row>
    <row r="242" spans="1:3" x14ac:dyDescent="0.25">
      <c r="A242" t="s">
        <v>275</v>
      </c>
      <c r="B242" t="s">
        <v>386</v>
      </c>
      <c r="C242" t="str">
        <f t="shared" si="3"/>
        <v>Rory Turner</v>
      </c>
    </row>
    <row r="243" spans="1:3" x14ac:dyDescent="0.25">
      <c r="A243" t="s">
        <v>276</v>
      </c>
      <c r="C243" t="str">
        <f t="shared" si="3"/>
        <v>A Verma</v>
      </c>
    </row>
    <row r="244" spans="1:3" x14ac:dyDescent="0.25">
      <c r="A244" t="s">
        <v>303</v>
      </c>
      <c r="C244" t="str">
        <f t="shared" si="3"/>
        <v>? Vijay</v>
      </c>
    </row>
    <row r="245" spans="1:3" x14ac:dyDescent="0.25">
      <c r="A245" t="s">
        <v>277</v>
      </c>
      <c r="B245" t="s">
        <v>387</v>
      </c>
      <c r="C245" t="str">
        <f t="shared" si="3"/>
        <v>Ronny Waas</v>
      </c>
    </row>
    <row r="246" spans="1:3" x14ac:dyDescent="0.25">
      <c r="A246" t="s">
        <v>278</v>
      </c>
      <c r="C246" t="str">
        <f t="shared" si="3"/>
        <v>J Walding</v>
      </c>
    </row>
    <row r="247" spans="1:3" x14ac:dyDescent="0.25">
      <c r="A247" t="s">
        <v>279</v>
      </c>
      <c r="B247" t="s">
        <v>388</v>
      </c>
      <c r="C247" t="str">
        <f t="shared" si="3"/>
        <v>Henry Webster</v>
      </c>
    </row>
    <row r="248" spans="1:3" x14ac:dyDescent="0.25">
      <c r="A248" t="s">
        <v>280</v>
      </c>
      <c r="C248" t="str">
        <f t="shared" si="3"/>
        <v>A Whale</v>
      </c>
    </row>
    <row r="249" spans="1:3" x14ac:dyDescent="0.25">
      <c r="A249" t="s">
        <v>281</v>
      </c>
      <c r="B249" t="s">
        <v>389</v>
      </c>
      <c r="C249" t="str">
        <f t="shared" si="3"/>
        <v>Max Whiting</v>
      </c>
    </row>
    <row r="250" spans="1:3" x14ac:dyDescent="0.25">
      <c r="A250" t="s">
        <v>282</v>
      </c>
      <c r="C250" t="str">
        <f t="shared" si="3"/>
        <v>M Wilkinson</v>
      </c>
    </row>
    <row r="251" spans="1:3" x14ac:dyDescent="0.25">
      <c r="A251" t="s">
        <v>283</v>
      </c>
      <c r="B251" t="s">
        <v>390</v>
      </c>
      <c r="C251" t="str">
        <f t="shared" si="3"/>
        <v>Simon Wilkinson</v>
      </c>
    </row>
    <row r="252" spans="1:3" x14ac:dyDescent="0.25">
      <c r="A252" t="s">
        <v>284</v>
      </c>
      <c r="C252" t="str">
        <f t="shared" si="3"/>
        <v>A Willden</v>
      </c>
    </row>
    <row r="253" spans="1:3" x14ac:dyDescent="0.25">
      <c r="A253" t="s">
        <v>285</v>
      </c>
      <c r="B253" t="s">
        <v>391</v>
      </c>
      <c r="C253" t="str">
        <f t="shared" si="3"/>
        <v>Harry Willden</v>
      </c>
    </row>
    <row r="254" spans="1:3" x14ac:dyDescent="0.25">
      <c r="A254" t="s">
        <v>286</v>
      </c>
      <c r="C254" t="str">
        <f t="shared" si="3"/>
        <v>A Williams</v>
      </c>
    </row>
    <row r="255" spans="1:3" x14ac:dyDescent="0.25">
      <c r="A255" t="s">
        <v>287</v>
      </c>
      <c r="C255" t="str">
        <f t="shared" si="3"/>
        <v>Huw Williams</v>
      </c>
    </row>
    <row r="256" spans="1:3" x14ac:dyDescent="0.25">
      <c r="A256" t="s">
        <v>288</v>
      </c>
      <c r="B256" t="s">
        <v>392</v>
      </c>
      <c r="C256" t="str">
        <f t="shared" si="3"/>
        <v>Hilton Williams</v>
      </c>
    </row>
    <row r="257" spans="1:3" x14ac:dyDescent="0.25">
      <c r="A257" t="s">
        <v>289</v>
      </c>
      <c r="B257" t="s">
        <v>399</v>
      </c>
      <c r="C257" t="str">
        <f t="shared" si="3"/>
        <v>Joe Williams</v>
      </c>
    </row>
    <row r="258" spans="1:3" x14ac:dyDescent="0.25">
      <c r="A258" t="s">
        <v>290</v>
      </c>
      <c r="C258" t="str">
        <f t="shared" ref="C258:C264" si="4">IF(ISBLANK(B258),A258,B258)</f>
        <v>P Winslow</v>
      </c>
    </row>
    <row r="259" spans="1:3" x14ac:dyDescent="0.25">
      <c r="A259" t="s">
        <v>291</v>
      </c>
      <c r="B259" t="s">
        <v>393</v>
      </c>
      <c r="C259" t="str">
        <f t="shared" si="4"/>
        <v>Ed Woolcock</v>
      </c>
    </row>
    <row r="260" spans="1:3" x14ac:dyDescent="0.25">
      <c r="A260" t="s">
        <v>292</v>
      </c>
      <c r="B260" t="s">
        <v>394</v>
      </c>
      <c r="C260" t="str">
        <f t="shared" si="4"/>
        <v>Grant Wolledge</v>
      </c>
    </row>
    <row r="261" spans="1:3" x14ac:dyDescent="0.25">
      <c r="A261" t="s">
        <v>294</v>
      </c>
      <c r="C261" t="str">
        <f t="shared" si="4"/>
        <v>M Worden</v>
      </c>
    </row>
    <row r="262" spans="1:3" x14ac:dyDescent="0.25">
      <c r="A262" t="s">
        <v>295</v>
      </c>
      <c r="C262" t="str">
        <f t="shared" si="4"/>
        <v>R Wyllie</v>
      </c>
    </row>
    <row r="263" spans="1:3" x14ac:dyDescent="0.25">
      <c r="A263" t="s">
        <v>296</v>
      </c>
      <c r="C263" t="str">
        <f t="shared" si="4"/>
        <v>V Yadab</v>
      </c>
    </row>
    <row r="264" spans="1:3" x14ac:dyDescent="0.25">
      <c r="A264" t="s">
        <v>306</v>
      </c>
      <c r="C264" t="str">
        <f t="shared" si="4"/>
        <v>? Yadav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5A12-ED56-429A-8D0D-7F6488564F14}">
  <dimension ref="A1:L38"/>
  <sheetViews>
    <sheetView zoomScaleNormal="100" workbookViewId="0">
      <selection activeCell="J45" sqref="J45"/>
    </sheetView>
  </sheetViews>
  <sheetFormatPr defaultRowHeight="15" x14ac:dyDescent="0.25"/>
  <cols>
    <col min="1" max="1" width="18.28515625" bestFit="1" customWidth="1"/>
    <col min="7" max="7" width="11.7109375" bestFit="1" customWidth="1"/>
    <col min="8" max="8" width="11.7109375" customWidth="1"/>
  </cols>
  <sheetData>
    <row r="1" spans="1:12" x14ac:dyDescent="0.25">
      <c r="A1" t="s">
        <v>401</v>
      </c>
      <c r="B1" t="s">
        <v>402</v>
      </c>
      <c r="C1" t="s">
        <v>407</v>
      </c>
      <c r="D1" t="s">
        <v>408</v>
      </c>
      <c r="E1" t="s">
        <v>11</v>
      </c>
      <c r="F1" t="s">
        <v>24</v>
      </c>
      <c r="G1" t="s">
        <v>417</v>
      </c>
      <c r="H1" t="s">
        <v>445</v>
      </c>
      <c r="I1" t="s">
        <v>411</v>
      </c>
      <c r="J1" t="s">
        <v>28</v>
      </c>
      <c r="K1" t="s">
        <v>412</v>
      </c>
    </row>
    <row r="2" spans="1:12" x14ac:dyDescent="0.25">
      <c r="A2" t="s">
        <v>312</v>
      </c>
      <c r="B2">
        <v>12</v>
      </c>
      <c r="C2">
        <v>97</v>
      </c>
      <c r="D2">
        <v>21</v>
      </c>
      <c r="E2">
        <v>336</v>
      </c>
      <c r="F2">
        <v>30</v>
      </c>
      <c r="I2">
        <v>2</v>
      </c>
      <c r="J2">
        <v>7</v>
      </c>
      <c r="K2">
        <v>0</v>
      </c>
      <c r="L2" t="b">
        <f>COUNTIF('Export - bowling'!A:A,'Season - bowl'!A2)&gt;0</f>
        <v>1</v>
      </c>
    </row>
    <row r="3" spans="1:12" x14ac:dyDescent="0.25">
      <c r="A3" t="s">
        <v>372</v>
      </c>
      <c r="B3">
        <v>17</v>
      </c>
      <c r="C3">
        <v>61</v>
      </c>
      <c r="D3">
        <v>7</v>
      </c>
      <c r="E3">
        <v>275</v>
      </c>
      <c r="F3">
        <v>24</v>
      </c>
      <c r="I3">
        <v>0</v>
      </c>
      <c r="J3">
        <v>18</v>
      </c>
      <c r="K3">
        <v>2</v>
      </c>
      <c r="L3" t="b">
        <f>COUNTIF('Export - bowling'!A:A,'Season - bowl'!A3)&gt;0</f>
        <v>1</v>
      </c>
    </row>
    <row r="4" spans="1:12" x14ac:dyDescent="0.25">
      <c r="A4" t="s">
        <v>328</v>
      </c>
      <c r="B4">
        <v>14</v>
      </c>
      <c r="C4">
        <v>88</v>
      </c>
      <c r="D4">
        <v>4</v>
      </c>
      <c r="E4">
        <v>428</v>
      </c>
      <c r="F4">
        <v>22</v>
      </c>
      <c r="I4">
        <v>0</v>
      </c>
      <c r="J4">
        <v>42</v>
      </c>
      <c r="K4">
        <v>3</v>
      </c>
      <c r="L4" t="b">
        <f>COUNTIF('Export - bowling'!A:A,'Season - bowl'!A4)&gt;0</f>
        <v>1</v>
      </c>
    </row>
    <row r="5" spans="1:12" x14ac:dyDescent="0.25">
      <c r="A5" t="s">
        <v>383</v>
      </c>
      <c r="B5">
        <v>9</v>
      </c>
      <c r="C5">
        <v>59</v>
      </c>
      <c r="D5">
        <v>10</v>
      </c>
      <c r="E5">
        <v>272</v>
      </c>
      <c r="F5">
        <v>17</v>
      </c>
      <c r="I5">
        <v>0</v>
      </c>
      <c r="J5">
        <v>2</v>
      </c>
      <c r="K5">
        <v>1</v>
      </c>
      <c r="L5" t="b">
        <f>COUNTIF('Export - bowling'!A:A,'Season - bowl'!A5)&gt;0</f>
        <v>1</v>
      </c>
    </row>
    <row r="6" spans="1:12" x14ac:dyDescent="0.25">
      <c r="A6" t="s">
        <v>422</v>
      </c>
      <c r="B6">
        <v>7</v>
      </c>
      <c r="C6">
        <v>56</v>
      </c>
      <c r="D6">
        <v>5</v>
      </c>
      <c r="E6">
        <v>178</v>
      </c>
      <c r="F6">
        <v>15</v>
      </c>
      <c r="I6">
        <v>0</v>
      </c>
      <c r="J6">
        <v>12</v>
      </c>
      <c r="K6">
        <v>0</v>
      </c>
      <c r="L6" t="b">
        <f>COUNTIF('Export - bowling'!A:A,'Season - bowl'!A6)&gt;0</f>
        <v>1</v>
      </c>
    </row>
    <row r="7" spans="1:12" x14ac:dyDescent="0.25">
      <c r="A7" t="s">
        <v>426</v>
      </c>
      <c r="B7">
        <v>16</v>
      </c>
      <c r="C7">
        <v>67</v>
      </c>
      <c r="D7">
        <v>3</v>
      </c>
      <c r="E7">
        <v>379</v>
      </c>
      <c r="F7">
        <v>15</v>
      </c>
      <c r="I7">
        <v>0</v>
      </c>
      <c r="J7">
        <v>18</v>
      </c>
      <c r="K7">
        <v>3</v>
      </c>
      <c r="L7" t="b">
        <f>COUNTIF('Export - bowling'!A:A,'Season - bowl'!A7)&gt;0</f>
        <v>1</v>
      </c>
    </row>
    <row r="8" spans="1:12" x14ac:dyDescent="0.25">
      <c r="A8" t="s">
        <v>382</v>
      </c>
      <c r="B8">
        <v>15</v>
      </c>
      <c r="C8">
        <v>84</v>
      </c>
      <c r="D8">
        <v>9</v>
      </c>
      <c r="E8">
        <v>384</v>
      </c>
      <c r="F8">
        <v>13</v>
      </c>
      <c r="I8">
        <v>0</v>
      </c>
      <c r="J8">
        <v>49</v>
      </c>
      <c r="K8">
        <v>7</v>
      </c>
      <c r="L8" t="b">
        <f>COUNTIF('Export - bowling'!A:A,'Season - bowl'!A8)&gt;0</f>
        <v>1</v>
      </c>
    </row>
    <row r="9" spans="1:12" x14ac:dyDescent="0.25">
      <c r="A9" t="s">
        <v>348</v>
      </c>
      <c r="B9">
        <v>6</v>
      </c>
      <c r="C9">
        <v>37</v>
      </c>
      <c r="D9">
        <v>5</v>
      </c>
      <c r="E9">
        <v>162</v>
      </c>
      <c r="F9">
        <v>11</v>
      </c>
      <c r="I9">
        <v>0</v>
      </c>
      <c r="J9">
        <v>9</v>
      </c>
      <c r="K9">
        <v>5</v>
      </c>
      <c r="L9" t="b">
        <f>COUNTIF('Export - bowling'!A:A,'Season - bowl'!A9)&gt;0</f>
        <v>1</v>
      </c>
    </row>
    <row r="10" spans="1:12" x14ac:dyDescent="0.25">
      <c r="A10" t="s">
        <v>441</v>
      </c>
      <c r="B10">
        <v>12</v>
      </c>
      <c r="C10">
        <v>57</v>
      </c>
      <c r="D10">
        <v>6</v>
      </c>
      <c r="E10">
        <v>223</v>
      </c>
      <c r="F10">
        <v>10</v>
      </c>
      <c r="I10">
        <v>0</v>
      </c>
      <c r="J10">
        <v>36</v>
      </c>
      <c r="K10">
        <v>0</v>
      </c>
      <c r="L10" t="b">
        <f>COUNTIF('Export - bowling'!A:A,'Season - bowl'!A10)&gt;0</f>
        <v>1</v>
      </c>
    </row>
    <row r="11" spans="1:12" x14ac:dyDescent="0.25">
      <c r="A11" t="s">
        <v>347</v>
      </c>
      <c r="B11">
        <v>10</v>
      </c>
      <c r="C11">
        <v>57</v>
      </c>
      <c r="D11">
        <v>6</v>
      </c>
      <c r="E11">
        <v>298</v>
      </c>
      <c r="F11">
        <v>10</v>
      </c>
      <c r="I11">
        <v>0</v>
      </c>
      <c r="J11">
        <v>1</v>
      </c>
      <c r="K11">
        <v>1</v>
      </c>
      <c r="L11" t="b">
        <f>COUNTIF('Export - bowling'!A:A,'Season - bowl'!A11)&gt;0</f>
        <v>1</v>
      </c>
    </row>
    <row r="12" spans="1:12" x14ac:dyDescent="0.25">
      <c r="A12" t="s">
        <v>371</v>
      </c>
      <c r="B12">
        <v>6</v>
      </c>
      <c r="C12">
        <v>35</v>
      </c>
      <c r="D12">
        <v>11</v>
      </c>
      <c r="E12">
        <v>109</v>
      </c>
      <c r="F12">
        <v>9</v>
      </c>
      <c r="I12">
        <v>0</v>
      </c>
      <c r="J12">
        <v>5</v>
      </c>
      <c r="K12">
        <v>3</v>
      </c>
      <c r="L12" t="b">
        <f>COUNTIF('Export - bowling'!A:A,'Season - bowl'!A12)&gt;0</f>
        <v>1</v>
      </c>
    </row>
    <row r="13" spans="1:12" x14ac:dyDescent="0.25">
      <c r="A13" t="s">
        <v>308</v>
      </c>
      <c r="B13">
        <v>14</v>
      </c>
      <c r="C13">
        <v>17</v>
      </c>
      <c r="D13">
        <v>2</v>
      </c>
      <c r="E13">
        <v>88</v>
      </c>
      <c r="F13">
        <v>8</v>
      </c>
      <c r="I13">
        <v>0</v>
      </c>
      <c r="J13">
        <v>12</v>
      </c>
      <c r="K13">
        <v>2</v>
      </c>
      <c r="L13" t="b">
        <f>COUNTIF('Export - bowling'!A:A,'Season - bowl'!A13)&gt;0</f>
        <v>1</v>
      </c>
    </row>
    <row r="14" spans="1:12" x14ac:dyDescent="0.25">
      <c r="A14" t="s">
        <v>419</v>
      </c>
      <c r="B14">
        <v>7</v>
      </c>
      <c r="C14">
        <v>42</v>
      </c>
      <c r="D14">
        <v>5</v>
      </c>
      <c r="E14">
        <v>157</v>
      </c>
      <c r="F14">
        <v>6</v>
      </c>
      <c r="I14">
        <v>0</v>
      </c>
      <c r="J14">
        <v>8</v>
      </c>
      <c r="K14">
        <v>0</v>
      </c>
      <c r="L14" t="b">
        <f>COUNTIF('Export - bowling'!A:A,'Season - bowl'!A14)&gt;0</f>
        <v>1</v>
      </c>
    </row>
    <row r="15" spans="1:12" x14ac:dyDescent="0.25">
      <c r="A15" t="s">
        <v>439</v>
      </c>
      <c r="B15">
        <v>8</v>
      </c>
      <c r="C15">
        <v>38</v>
      </c>
      <c r="D15">
        <v>5</v>
      </c>
      <c r="E15">
        <v>168</v>
      </c>
      <c r="F15">
        <v>5</v>
      </c>
      <c r="I15">
        <v>0</v>
      </c>
      <c r="J15">
        <v>17</v>
      </c>
      <c r="K15">
        <v>3</v>
      </c>
      <c r="L15" t="b">
        <f>COUNTIF('Export - bowling'!A:A,'Season - bowl'!A15)&gt;0</f>
        <v>1</v>
      </c>
    </row>
    <row r="16" spans="1:12" x14ac:dyDescent="0.25">
      <c r="A16" t="s">
        <v>381</v>
      </c>
      <c r="B16">
        <v>13</v>
      </c>
      <c r="C16">
        <v>7</v>
      </c>
      <c r="D16">
        <v>1</v>
      </c>
      <c r="E16">
        <v>20</v>
      </c>
      <c r="F16">
        <v>4</v>
      </c>
      <c r="I16">
        <v>0</v>
      </c>
      <c r="J16">
        <v>3</v>
      </c>
      <c r="K16">
        <v>2</v>
      </c>
      <c r="L16" t="b">
        <f>COUNTIF('Export - bowling'!A:A,'Season - bowl'!A16)&gt;0</f>
        <v>1</v>
      </c>
    </row>
    <row r="17" spans="1:12" x14ac:dyDescent="0.25">
      <c r="A17" t="s">
        <v>349</v>
      </c>
      <c r="B17">
        <v>13</v>
      </c>
      <c r="C17">
        <v>9</v>
      </c>
      <c r="D17">
        <v>0</v>
      </c>
      <c r="E17">
        <v>46</v>
      </c>
      <c r="F17">
        <v>4</v>
      </c>
      <c r="I17">
        <v>0</v>
      </c>
      <c r="J17">
        <v>1</v>
      </c>
      <c r="K17">
        <v>1</v>
      </c>
      <c r="L17" t="b">
        <f>COUNTIF('Export - bowling'!A:A,'Season - bowl'!A17)&gt;0</f>
        <v>1</v>
      </c>
    </row>
    <row r="18" spans="1:12" x14ac:dyDescent="0.25">
      <c r="A18" t="s">
        <v>427</v>
      </c>
      <c r="B18">
        <v>11</v>
      </c>
      <c r="C18">
        <v>14</v>
      </c>
      <c r="D18">
        <v>0</v>
      </c>
      <c r="E18">
        <v>43</v>
      </c>
      <c r="F18">
        <v>3</v>
      </c>
      <c r="I18">
        <v>0</v>
      </c>
      <c r="J18">
        <v>6</v>
      </c>
      <c r="K18">
        <v>0</v>
      </c>
      <c r="L18" t="b">
        <f>COUNTIF('Export - bowling'!A:A,'Season - bowl'!A18)&gt;0</f>
        <v>1</v>
      </c>
    </row>
    <row r="19" spans="1:12" x14ac:dyDescent="0.25">
      <c r="A19" t="s">
        <v>374</v>
      </c>
      <c r="B19">
        <v>7</v>
      </c>
      <c r="C19">
        <v>15</v>
      </c>
      <c r="D19">
        <v>2</v>
      </c>
      <c r="E19">
        <v>87</v>
      </c>
      <c r="F19">
        <v>3</v>
      </c>
      <c r="I19">
        <v>0</v>
      </c>
      <c r="J19">
        <v>0</v>
      </c>
      <c r="K19">
        <v>1</v>
      </c>
      <c r="L19" t="b">
        <f>COUNTIF('Export - bowling'!A:A,'Season - bowl'!A19)&gt;0</f>
        <v>1</v>
      </c>
    </row>
    <row r="20" spans="1:12" x14ac:dyDescent="0.25">
      <c r="A20" t="s">
        <v>423</v>
      </c>
      <c r="B20">
        <v>11</v>
      </c>
      <c r="C20">
        <v>20</v>
      </c>
      <c r="D20">
        <v>2</v>
      </c>
      <c r="E20">
        <v>125</v>
      </c>
      <c r="F20">
        <v>3</v>
      </c>
      <c r="I20">
        <v>0</v>
      </c>
      <c r="J20">
        <v>2</v>
      </c>
      <c r="K20">
        <v>0</v>
      </c>
      <c r="L20" t="b">
        <f>COUNTIF('Export - bowling'!A:A,'Season - bowl'!A20)&gt;0</f>
        <v>1</v>
      </c>
    </row>
    <row r="21" spans="1:12" x14ac:dyDescent="0.25">
      <c r="A21" t="s">
        <v>339</v>
      </c>
      <c r="B21">
        <v>7</v>
      </c>
      <c r="C21">
        <v>27</v>
      </c>
      <c r="D21">
        <v>1</v>
      </c>
      <c r="E21">
        <v>137</v>
      </c>
      <c r="F21">
        <v>3</v>
      </c>
      <c r="I21">
        <v>0</v>
      </c>
      <c r="J21">
        <v>12</v>
      </c>
      <c r="K21">
        <v>1</v>
      </c>
      <c r="L21" t="b">
        <f>COUNTIF('Export - bowling'!A:A,'Season - bowl'!A21)&gt;0</f>
        <v>1</v>
      </c>
    </row>
    <row r="22" spans="1:12" x14ac:dyDescent="0.25">
      <c r="A22" t="s">
        <v>307</v>
      </c>
      <c r="B22">
        <v>1</v>
      </c>
      <c r="C22">
        <v>8</v>
      </c>
      <c r="D22">
        <v>2</v>
      </c>
      <c r="E22">
        <v>14</v>
      </c>
      <c r="F22">
        <v>2</v>
      </c>
      <c r="I22">
        <v>0</v>
      </c>
      <c r="J22">
        <v>0</v>
      </c>
      <c r="K22">
        <v>0</v>
      </c>
      <c r="L22" t="b">
        <f>COUNTIF('Export - bowling'!A:A,'Season - bowl'!A22)&gt;0</f>
        <v>1</v>
      </c>
    </row>
    <row r="23" spans="1:12" x14ac:dyDescent="0.25">
      <c r="A23" t="s">
        <v>369</v>
      </c>
      <c r="B23">
        <v>1</v>
      </c>
      <c r="C23">
        <v>7</v>
      </c>
      <c r="D23">
        <v>1</v>
      </c>
      <c r="E23">
        <v>32</v>
      </c>
      <c r="F23">
        <v>2</v>
      </c>
      <c r="I23">
        <v>0</v>
      </c>
      <c r="J23">
        <v>2</v>
      </c>
      <c r="K23">
        <v>0</v>
      </c>
      <c r="L23" t="b">
        <f>COUNTIF('Export - bowling'!A:A,'Season - bowl'!A23)&gt;0</f>
        <v>1</v>
      </c>
    </row>
    <row r="24" spans="1:12" x14ac:dyDescent="0.25">
      <c r="A24" t="s">
        <v>322</v>
      </c>
      <c r="B24">
        <v>5</v>
      </c>
      <c r="C24">
        <v>9</v>
      </c>
      <c r="D24">
        <v>0</v>
      </c>
      <c r="E24">
        <v>75</v>
      </c>
      <c r="F24">
        <v>2</v>
      </c>
      <c r="I24">
        <v>0</v>
      </c>
      <c r="J24">
        <v>4</v>
      </c>
      <c r="K24">
        <v>1</v>
      </c>
      <c r="L24" t="b">
        <f>COUNTIF('Export - bowling'!A:A,'Season - bowl'!A24)&gt;0</f>
        <v>1</v>
      </c>
    </row>
    <row r="25" spans="1:12" x14ac:dyDescent="0.25">
      <c r="A25" t="s">
        <v>314</v>
      </c>
      <c r="B25">
        <v>19</v>
      </c>
      <c r="C25">
        <v>1</v>
      </c>
      <c r="D25">
        <v>0</v>
      </c>
      <c r="E25">
        <v>1</v>
      </c>
      <c r="F25">
        <v>1</v>
      </c>
      <c r="I25">
        <v>0</v>
      </c>
      <c r="J25">
        <v>0</v>
      </c>
      <c r="K25">
        <v>0</v>
      </c>
      <c r="L25" t="b">
        <f>COUNTIF('Export - bowling'!A:A,'Season - bowl'!A25)&gt;0</f>
        <v>1</v>
      </c>
    </row>
    <row r="26" spans="1:12" x14ac:dyDescent="0.25">
      <c r="A26" t="s">
        <v>436</v>
      </c>
      <c r="B26">
        <v>1</v>
      </c>
      <c r="C26">
        <v>3</v>
      </c>
      <c r="D26">
        <v>0</v>
      </c>
      <c r="E26">
        <v>8</v>
      </c>
      <c r="F26">
        <v>1</v>
      </c>
      <c r="I26">
        <v>0</v>
      </c>
      <c r="J26">
        <v>0</v>
      </c>
      <c r="K26">
        <v>0</v>
      </c>
      <c r="L26" t="b">
        <f>COUNTIF('Export - bowling'!A:A,'Season - bowl'!A26)&gt;0</f>
        <v>1</v>
      </c>
    </row>
    <row r="27" spans="1:12" x14ac:dyDescent="0.25">
      <c r="A27" t="s">
        <v>442</v>
      </c>
      <c r="B27">
        <v>2</v>
      </c>
      <c r="C27">
        <v>3</v>
      </c>
      <c r="D27">
        <v>0</v>
      </c>
      <c r="E27">
        <v>22</v>
      </c>
      <c r="F27">
        <v>1</v>
      </c>
      <c r="I27">
        <v>0</v>
      </c>
      <c r="J27">
        <v>3</v>
      </c>
      <c r="K27">
        <v>0</v>
      </c>
      <c r="L27" t="b">
        <f>COUNTIF('Export - bowling'!A:A,'Season - bowl'!A27)&gt;0</f>
        <v>1</v>
      </c>
    </row>
    <row r="28" spans="1:12" x14ac:dyDescent="0.25">
      <c r="A28" t="s">
        <v>331</v>
      </c>
      <c r="B28">
        <v>1</v>
      </c>
      <c r="C28">
        <v>5</v>
      </c>
      <c r="D28">
        <v>0</v>
      </c>
      <c r="E28">
        <v>27</v>
      </c>
      <c r="F28">
        <v>1</v>
      </c>
      <c r="I28">
        <v>0</v>
      </c>
      <c r="J28">
        <v>3</v>
      </c>
      <c r="K28">
        <v>3</v>
      </c>
      <c r="L28" t="b">
        <f>COUNTIF('Export - bowling'!A:A,'Season - bowl'!A28)&gt;0</f>
        <v>1</v>
      </c>
    </row>
    <row r="29" spans="1:12" x14ac:dyDescent="0.25">
      <c r="A29" t="s">
        <v>434</v>
      </c>
      <c r="B29">
        <v>2</v>
      </c>
      <c r="C29">
        <v>9</v>
      </c>
      <c r="D29">
        <v>2</v>
      </c>
      <c r="E29">
        <v>32</v>
      </c>
      <c r="F29">
        <v>1</v>
      </c>
      <c r="I29">
        <v>0</v>
      </c>
      <c r="J29">
        <v>1</v>
      </c>
      <c r="K29">
        <v>2</v>
      </c>
      <c r="L29" t="b">
        <f>COUNTIF('Export - bowling'!A:A,'Season - bowl'!A29)&gt;0</f>
        <v>1</v>
      </c>
    </row>
    <row r="30" spans="1:12" x14ac:dyDescent="0.25">
      <c r="A30" t="s">
        <v>313</v>
      </c>
      <c r="B30">
        <v>2</v>
      </c>
      <c r="C30">
        <v>7</v>
      </c>
      <c r="D30">
        <v>0</v>
      </c>
      <c r="E30">
        <v>47</v>
      </c>
      <c r="F30">
        <v>1</v>
      </c>
      <c r="I30">
        <v>0</v>
      </c>
      <c r="J30">
        <v>1</v>
      </c>
      <c r="K30">
        <v>1</v>
      </c>
      <c r="L30" t="b">
        <f>COUNTIF('Export - bowling'!A:A,'Season - bowl'!A30)&gt;0</f>
        <v>1</v>
      </c>
    </row>
    <row r="31" spans="1:12" x14ac:dyDescent="0.25">
      <c r="A31" t="s">
        <v>317</v>
      </c>
      <c r="B31">
        <v>6</v>
      </c>
      <c r="C31">
        <v>16</v>
      </c>
      <c r="D31">
        <v>0</v>
      </c>
      <c r="E31">
        <v>67</v>
      </c>
      <c r="F31">
        <v>1</v>
      </c>
      <c r="I31">
        <v>0</v>
      </c>
      <c r="J31">
        <v>4</v>
      </c>
      <c r="K31">
        <v>0</v>
      </c>
      <c r="L31" t="b">
        <f>COUNTIF('Export - bowling'!A:A,'Season - bowl'!A31)&gt;0</f>
        <v>1</v>
      </c>
    </row>
    <row r="32" spans="1:12" x14ac:dyDescent="0.25">
      <c r="A32" t="s">
        <v>346</v>
      </c>
      <c r="B32">
        <v>9</v>
      </c>
      <c r="C32">
        <v>2</v>
      </c>
      <c r="D32">
        <v>0</v>
      </c>
      <c r="E32">
        <v>7</v>
      </c>
      <c r="F32">
        <v>0</v>
      </c>
      <c r="I32">
        <v>0</v>
      </c>
      <c r="J32">
        <v>0</v>
      </c>
      <c r="K32">
        <v>0</v>
      </c>
      <c r="L32" t="b">
        <f>COUNTIF('Export - bowling'!A:A,'Season - bowl'!A32)&gt;0</f>
        <v>1</v>
      </c>
    </row>
    <row r="33" spans="1:12" x14ac:dyDescent="0.25">
      <c r="A33" t="s">
        <v>440</v>
      </c>
      <c r="B33">
        <v>1</v>
      </c>
      <c r="C33">
        <v>4</v>
      </c>
      <c r="D33">
        <v>0</v>
      </c>
      <c r="E33">
        <v>20</v>
      </c>
      <c r="F33">
        <v>0</v>
      </c>
      <c r="I33">
        <v>0</v>
      </c>
      <c r="J33">
        <v>0</v>
      </c>
      <c r="K33">
        <v>1</v>
      </c>
      <c r="L33" t="b">
        <f>COUNTIF('Export - bowling'!A:A,'Season - bowl'!A33)&gt;0</f>
        <v>1</v>
      </c>
    </row>
    <row r="34" spans="1:12" x14ac:dyDescent="0.25">
      <c r="A34" t="s">
        <v>437</v>
      </c>
      <c r="B34">
        <v>1</v>
      </c>
      <c r="C34">
        <v>6</v>
      </c>
      <c r="D34">
        <v>0</v>
      </c>
      <c r="E34">
        <v>43</v>
      </c>
      <c r="F34">
        <v>0</v>
      </c>
      <c r="I34">
        <v>0</v>
      </c>
      <c r="J34">
        <v>3</v>
      </c>
      <c r="K34">
        <v>2</v>
      </c>
      <c r="L34" t="b">
        <f>COUNTIF('Export - bowling'!A:A,'Season - bowl'!A34)&gt;0</f>
        <v>1</v>
      </c>
    </row>
    <row r="35" spans="1:12" x14ac:dyDescent="0.25">
      <c r="A35" t="s">
        <v>375</v>
      </c>
      <c r="B35">
        <v>1</v>
      </c>
      <c r="C35">
        <v>3</v>
      </c>
      <c r="D35">
        <v>0</v>
      </c>
      <c r="E35">
        <v>26</v>
      </c>
      <c r="F35">
        <v>0</v>
      </c>
      <c r="I35">
        <v>0</v>
      </c>
      <c r="J35">
        <v>4</v>
      </c>
      <c r="K35">
        <v>0</v>
      </c>
      <c r="L35" t="b">
        <f>COUNTIF('Export - bowling'!A:A,'Season - bowl'!A35)&gt;0</f>
        <v>1</v>
      </c>
    </row>
    <row r="36" spans="1:12" x14ac:dyDescent="0.25">
      <c r="A36" t="s">
        <v>394</v>
      </c>
      <c r="B36">
        <v>5</v>
      </c>
      <c r="C36">
        <v>3</v>
      </c>
      <c r="D36">
        <v>0</v>
      </c>
      <c r="E36">
        <v>27</v>
      </c>
      <c r="F36">
        <v>0</v>
      </c>
      <c r="I36">
        <v>0</v>
      </c>
      <c r="J36">
        <v>1</v>
      </c>
      <c r="K36">
        <v>0</v>
      </c>
      <c r="L36" t="b">
        <f>COUNTIF('Export - bowling'!A:A,'Season - bowl'!A36)&gt;0</f>
        <v>1</v>
      </c>
    </row>
    <row r="37" spans="1:12" x14ac:dyDescent="0.25">
      <c r="A37" t="s">
        <v>429</v>
      </c>
      <c r="B37">
        <v>3</v>
      </c>
      <c r="C37">
        <v>4</v>
      </c>
      <c r="D37">
        <v>0</v>
      </c>
      <c r="E37">
        <v>40</v>
      </c>
      <c r="F37">
        <v>0</v>
      </c>
      <c r="I37">
        <v>0</v>
      </c>
      <c r="J37">
        <v>6</v>
      </c>
      <c r="K37">
        <v>6</v>
      </c>
      <c r="L37" t="b">
        <f>COUNTIF('Export - bowling'!A:A,'Season - bowl'!A37)&gt;0</f>
        <v>1</v>
      </c>
    </row>
    <row r="38" spans="1:12" x14ac:dyDescent="0.25">
      <c r="A38" t="s">
        <v>345</v>
      </c>
      <c r="B38">
        <v>3</v>
      </c>
      <c r="C38">
        <v>8</v>
      </c>
      <c r="D38">
        <v>0</v>
      </c>
      <c r="E38">
        <v>84</v>
      </c>
      <c r="F38">
        <v>0</v>
      </c>
      <c r="I38">
        <v>0</v>
      </c>
      <c r="J38">
        <v>7</v>
      </c>
      <c r="K38">
        <v>1</v>
      </c>
      <c r="L38" t="b">
        <f>COUNTIF('Export - bowling'!A:A,'Season - bowl'!A38)&gt;0</f>
        <v>1</v>
      </c>
    </row>
  </sheetData>
  <autoFilter ref="A1:L50" xr:uid="{BE85B6B1-EA21-4259-B993-32F336A7B07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EB99-F2F1-4416-8ED7-B90612F6C155}">
  <dimension ref="A1:N278"/>
  <sheetViews>
    <sheetView zoomScaleNormal="100" workbookViewId="0">
      <selection activeCell="N2" sqref="N2"/>
    </sheetView>
  </sheetViews>
  <sheetFormatPr defaultRowHeight="15" x14ac:dyDescent="0.25"/>
  <cols>
    <col min="1" max="1" width="18.42578125" customWidth="1"/>
    <col min="7" max="9" width="9.140625" style="30"/>
  </cols>
  <sheetData>
    <row r="1" spans="1:14" x14ac:dyDescent="0.25">
      <c r="A1" t="s">
        <v>401</v>
      </c>
      <c r="B1" t="s">
        <v>402</v>
      </c>
      <c r="C1" t="s">
        <v>407</v>
      </c>
      <c r="D1" t="s">
        <v>408</v>
      </c>
      <c r="E1" t="s">
        <v>11</v>
      </c>
      <c r="F1" t="s">
        <v>24</v>
      </c>
      <c r="G1" s="30" t="s">
        <v>409</v>
      </c>
      <c r="H1" s="30" t="s">
        <v>27</v>
      </c>
      <c r="I1" s="30" t="s">
        <v>410</v>
      </c>
      <c r="J1" t="s">
        <v>411</v>
      </c>
      <c r="K1" t="s">
        <v>28</v>
      </c>
      <c r="L1" t="s">
        <v>412</v>
      </c>
      <c r="M1" t="s">
        <v>417</v>
      </c>
      <c r="N1" s="30" t="s">
        <v>445</v>
      </c>
    </row>
    <row r="2" spans="1:14" x14ac:dyDescent="0.25">
      <c r="A2" t="str">
        <f>'Export - bowling'!A2</f>
        <v>Forhad Ahmed</v>
      </c>
      <c r="B2">
        <f>IF('Export - bowling'!$L2,'Export - bowling'!B2+VLOOKUP('Export - bowling'!$A2,'Season - bowl'!$A:$K,2,FALSE),'Export - bowling'!B2)</f>
        <v>3</v>
      </c>
      <c r="C2">
        <f>IF('Export - bowling'!$L2,'Export - bowling'!C2+VLOOKUP('Export - bowling'!$A2,'Season - bowl'!$A:$K,3,FALSE),'Export - bowling'!C2)</f>
        <v>23</v>
      </c>
      <c r="D2">
        <f>IF('Export - bowling'!$L2,'Export - bowling'!D2+VLOOKUP('Export - bowling'!$A2,'Season - bowl'!$A:$K,4,FALSE),'Export - bowling'!D2)</f>
        <v>3</v>
      </c>
      <c r="E2">
        <f>IF('Export - bowling'!$L2,'Export - bowling'!E2+VLOOKUP('Export - bowling'!$A2,'Season - bowl'!$A:$K,5,FALSE),'Export - bowling'!E2)</f>
        <v>76</v>
      </c>
      <c r="F2">
        <f>IF('Export - bowling'!$L2,'Export - bowling'!F2+VLOOKUP('Export - bowling'!$A2,'Season - bowl'!$A:$K,6,FALSE),'Export - bowling'!F2)</f>
        <v>7</v>
      </c>
      <c r="G2" s="30">
        <f>IF(F2&gt;0,E2/F2,"-")</f>
        <v>10.857142857142858</v>
      </c>
      <c r="H2" s="30">
        <f>IF(C2&gt;0,E2/C2,"-")</f>
        <v>3.3043478260869565</v>
      </c>
      <c r="I2" s="30">
        <f>IF(F2&gt;0,(C2*6)/F2,"-")</f>
        <v>19.714285714285715</v>
      </c>
      <c r="J2">
        <f>IF('Export - bowling'!$L2,'Export - bowling'!G2+VLOOKUP('Export - bowling'!$A2,'Season - bowl'!$A:$K,9,FALSE),'Export - bowling'!G2)</f>
        <v>0</v>
      </c>
      <c r="K2">
        <f>IF('Export - bowling'!$L2,'Export - bowling'!H2+VLOOKUP('Export - bowling'!$A2,'Season - bowl'!$A:$K,10,FALSE),'Export - bowling'!H2)</f>
        <v>5</v>
      </c>
      <c r="L2">
        <f>IF('Export - bowling'!$L2,'Export - bowling'!I2+VLOOKUP('Export - bowling'!$A2,'Season - bowl'!$A:$K,11,FALSE),'Export - bowling'!I2)</f>
        <v>0</v>
      </c>
      <c r="M2">
        <f>'Export - bowling'!J2</f>
        <v>3</v>
      </c>
      <c r="N2">
        <f>'Export - bowling'!K2</f>
        <v>27</v>
      </c>
    </row>
    <row r="3" spans="1:14" x14ac:dyDescent="0.25">
      <c r="A3" t="str">
        <f>'Export - bowling'!A3</f>
        <v>A Akash</v>
      </c>
      <c r="B3">
        <f>IF('Export - bowling'!$L3,'Export - bowling'!B3+VLOOKUP('Export - bowling'!$A3,'Season - bowl'!$A:$K,2,FALSE),'Export - bowling'!B3)</f>
        <v>1</v>
      </c>
      <c r="C3">
        <f>IF('Export - bowling'!$L3,'Export - bowling'!C3+VLOOKUP('Export - bowling'!$A3,'Season - bowl'!$A:$K,3,FALSE),'Export - bowling'!C3)</f>
        <v>4</v>
      </c>
      <c r="D3">
        <f>IF('Export - bowling'!$L3,'Export - bowling'!D3+VLOOKUP('Export - bowling'!$A3,'Season - bowl'!$A:$K,4,FALSE),'Export - bowling'!D3)</f>
        <v>0</v>
      </c>
      <c r="E3">
        <f>IF('Export - bowling'!$L3,'Export - bowling'!E3+VLOOKUP('Export - bowling'!$A3,'Season - bowl'!$A:$K,5,FALSE),'Export - bowling'!E3)</f>
        <v>20</v>
      </c>
      <c r="F3">
        <f>IF('Export - bowling'!$L3,'Export - bowling'!F3+VLOOKUP('Export - bowling'!$A3,'Season - bowl'!$A:$K,6,FALSE),'Export - bowling'!F3)</f>
        <v>1</v>
      </c>
      <c r="G3" s="30">
        <f t="shared" ref="G3:G66" si="0">IF(F3&gt;0,E3/F3,"-")</f>
        <v>20</v>
      </c>
      <c r="H3" s="30">
        <f t="shared" ref="H3:H66" si="1">IF(C3&gt;0,E3/C3,"-")</f>
        <v>5</v>
      </c>
      <c r="I3" s="30">
        <f t="shared" ref="I3:I66" si="2">IF(F3&gt;0,(C3*6)/F3,"-")</f>
        <v>24</v>
      </c>
      <c r="J3">
        <f>IF('Export - bowling'!$L3,'Export - bowling'!G3+VLOOKUP('Export - bowling'!$A3,'Season - bowl'!$A:$K,9,FALSE),'Export - bowling'!G3)</f>
        <v>0</v>
      </c>
      <c r="K3">
        <f>IF('Export - bowling'!$L3,'Export - bowling'!H3+VLOOKUP('Export - bowling'!$A3,'Season - bowl'!$A:$K,10,FALSE),'Export - bowling'!H3)</f>
        <v>0</v>
      </c>
      <c r="L3">
        <f>IF('Export - bowling'!$L3,'Export - bowling'!I3+VLOOKUP('Export - bowling'!$A3,'Season - bowl'!$A:$K,11,FALSE),'Export - bowling'!I3)</f>
        <v>0</v>
      </c>
      <c r="M3">
        <f>'Export - bowling'!J3</f>
        <v>1</v>
      </c>
      <c r="N3">
        <f>'Export - bowling'!K3</f>
        <v>20</v>
      </c>
    </row>
    <row r="4" spans="1:14" x14ac:dyDescent="0.25">
      <c r="A4" t="str">
        <f>'Export - bowling'!A4</f>
        <v>B Ali</v>
      </c>
      <c r="B4">
        <f>IF('Export - bowling'!$L4,'Export - bowling'!B4+VLOOKUP('Export - bowling'!$A4,'Season - bowl'!$A:$K,2,FALSE),'Export - bowling'!B4)</f>
        <v>1</v>
      </c>
      <c r="C4">
        <f>IF('Export - bowling'!$L4,'Export - bowling'!C4+VLOOKUP('Export - bowling'!$A4,'Season - bowl'!$A:$K,3,FALSE),'Export - bowling'!C4)</f>
        <v>4</v>
      </c>
      <c r="D4">
        <f>IF('Export - bowling'!$L4,'Export - bowling'!D4+VLOOKUP('Export - bowling'!$A4,'Season - bowl'!$A:$K,4,FALSE),'Export - bowling'!D4)</f>
        <v>0</v>
      </c>
      <c r="E4">
        <f>IF('Export - bowling'!$L4,'Export - bowling'!E4+VLOOKUP('Export - bowling'!$A4,'Season - bowl'!$A:$K,5,FALSE),'Export - bowling'!E4)</f>
        <v>11</v>
      </c>
      <c r="F4">
        <f>IF('Export - bowling'!$L4,'Export - bowling'!F4+VLOOKUP('Export - bowling'!$A4,'Season - bowl'!$A:$K,6,FALSE),'Export - bowling'!F4)</f>
        <v>2</v>
      </c>
      <c r="G4" s="30">
        <f t="shared" si="0"/>
        <v>5.5</v>
      </c>
      <c r="H4" s="30">
        <f t="shared" si="1"/>
        <v>2.75</v>
      </c>
      <c r="I4" s="30">
        <f t="shared" si="2"/>
        <v>12</v>
      </c>
      <c r="J4">
        <f>IF('Export - bowling'!$L4,'Export - bowling'!G4+VLOOKUP('Export - bowling'!$A4,'Season - bowl'!$A:$K,9,FALSE),'Export - bowling'!G4)</f>
        <v>0</v>
      </c>
      <c r="K4">
        <f>IF('Export - bowling'!$L4,'Export - bowling'!H4+VLOOKUP('Export - bowling'!$A4,'Season - bowl'!$A:$K,10,FALSE),'Export - bowling'!H4)</f>
        <v>0</v>
      </c>
      <c r="L4">
        <f>IF('Export - bowling'!$L4,'Export - bowling'!I4+VLOOKUP('Export - bowling'!$A4,'Season - bowl'!$A:$K,11,FALSE),'Export - bowling'!I4)</f>
        <v>0</v>
      </c>
      <c r="M4">
        <f>'Export - bowling'!J4</f>
        <v>2</v>
      </c>
      <c r="N4">
        <f>'Export - bowling'!K4</f>
        <v>11</v>
      </c>
    </row>
    <row r="5" spans="1:14" x14ac:dyDescent="0.25">
      <c r="A5" t="str">
        <f>'Export - bowling'!A5</f>
        <v>S Ali</v>
      </c>
      <c r="B5">
        <f>IF('Export - bowling'!$L5,'Export - bowling'!B5+VLOOKUP('Export - bowling'!$A5,'Season - bowl'!$A:$K,2,FALSE),'Export - bowling'!B5)</f>
        <v>1</v>
      </c>
      <c r="C5">
        <f>IF('Export - bowling'!$L5,'Export - bowling'!C5+VLOOKUP('Export - bowling'!$A5,'Season - bowl'!$A:$K,3,FALSE),'Export - bowling'!C5)</f>
        <v>8</v>
      </c>
      <c r="D5">
        <f>IF('Export - bowling'!$L5,'Export - bowling'!D5+VLOOKUP('Export - bowling'!$A5,'Season - bowl'!$A:$K,4,FALSE),'Export - bowling'!D5)</f>
        <v>0</v>
      </c>
      <c r="E5">
        <f>IF('Export - bowling'!$L5,'Export - bowling'!E5+VLOOKUP('Export - bowling'!$A5,'Season - bowl'!$A:$K,5,FALSE),'Export - bowling'!E5)</f>
        <v>30</v>
      </c>
      <c r="F5">
        <f>IF('Export - bowling'!$L5,'Export - bowling'!F5+VLOOKUP('Export - bowling'!$A5,'Season - bowl'!$A:$K,6,FALSE),'Export - bowling'!F5)</f>
        <v>1</v>
      </c>
      <c r="G5" s="30">
        <f t="shared" si="0"/>
        <v>30</v>
      </c>
      <c r="H5" s="30">
        <f t="shared" si="1"/>
        <v>3.75</v>
      </c>
      <c r="I5" s="30">
        <f t="shared" si="2"/>
        <v>48</v>
      </c>
      <c r="J5">
        <f>IF('Export - bowling'!$L5,'Export - bowling'!G5+VLOOKUP('Export - bowling'!$A5,'Season - bowl'!$A:$K,9,FALSE),'Export - bowling'!G5)</f>
        <v>0</v>
      </c>
      <c r="K5">
        <f>IF('Export - bowling'!$L5,'Export - bowling'!H5+VLOOKUP('Export - bowling'!$A5,'Season - bowl'!$A:$K,10,FALSE),'Export - bowling'!H5)</f>
        <v>0</v>
      </c>
      <c r="L5">
        <f>IF('Export - bowling'!$L5,'Export - bowling'!I5+VLOOKUP('Export - bowling'!$A5,'Season - bowl'!$A:$K,11,FALSE),'Export - bowling'!I5)</f>
        <v>0</v>
      </c>
      <c r="M5">
        <f>'Export - bowling'!J5</f>
        <v>1</v>
      </c>
      <c r="N5">
        <f>'Export - bowling'!K5</f>
        <v>30</v>
      </c>
    </row>
    <row r="6" spans="1:14" x14ac:dyDescent="0.25">
      <c r="A6" t="str">
        <f>'Export - bowling'!A6</f>
        <v>S Anaokar</v>
      </c>
      <c r="B6">
        <f>IF('Export - bowling'!$L6,'Export - bowling'!B6+VLOOKUP('Export - bowling'!$A6,'Season - bowl'!$A:$K,2,FALSE),'Export - bowling'!B6)</f>
        <v>129</v>
      </c>
      <c r="C6">
        <f>IF('Export - bowling'!$L6,'Export - bowling'!C6+VLOOKUP('Export - bowling'!$A6,'Season - bowl'!$A:$K,3,FALSE),'Export - bowling'!C6)</f>
        <v>59</v>
      </c>
      <c r="D6">
        <f>IF('Export - bowling'!$L6,'Export - bowling'!D6+VLOOKUP('Export - bowling'!$A6,'Season - bowl'!$A:$K,4,FALSE),'Export - bowling'!D6)</f>
        <v>3</v>
      </c>
      <c r="E6">
        <f>IF('Export - bowling'!$L6,'Export - bowling'!E6+VLOOKUP('Export - bowling'!$A6,'Season - bowl'!$A:$K,5,FALSE),'Export - bowling'!E6)</f>
        <v>329</v>
      </c>
      <c r="F6">
        <f>IF('Export - bowling'!$L6,'Export - bowling'!F6+VLOOKUP('Export - bowling'!$A6,'Season - bowl'!$A:$K,6,FALSE),'Export - bowling'!F6)</f>
        <v>18</v>
      </c>
      <c r="G6" s="30">
        <f t="shared" si="0"/>
        <v>18.277777777777779</v>
      </c>
      <c r="H6" s="30">
        <f t="shared" si="1"/>
        <v>5.5762711864406782</v>
      </c>
      <c r="I6" s="30">
        <f t="shared" si="2"/>
        <v>19.666666666666668</v>
      </c>
      <c r="J6">
        <f>IF('Export - bowling'!$L6,'Export - bowling'!G6+VLOOKUP('Export - bowling'!$A6,'Season - bowl'!$A:$K,9,FALSE),'Export - bowling'!G6)</f>
        <v>0</v>
      </c>
      <c r="K6">
        <f>IF('Export - bowling'!$L6,'Export - bowling'!H6+VLOOKUP('Export - bowling'!$A6,'Season - bowl'!$A:$K,10,FALSE),'Export - bowling'!H6)</f>
        <v>0</v>
      </c>
      <c r="L6">
        <f>IF('Export - bowling'!$L6,'Export - bowling'!I6+VLOOKUP('Export - bowling'!$A6,'Season - bowl'!$A:$K,11,FALSE),'Export - bowling'!I6)</f>
        <v>0</v>
      </c>
      <c r="M6">
        <f>'Export - bowling'!J6</f>
        <v>4</v>
      </c>
      <c r="N6">
        <f>'Export - bowling'!K6</f>
        <v>35</v>
      </c>
    </row>
    <row r="7" spans="1:14" x14ac:dyDescent="0.25">
      <c r="A7" t="str">
        <f>'Export - bowling'!A7</f>
        <v>Matthew Ashton</v>
      </c>
      <c r="B7">
        <f>IF('Export - bowling'!$L7,'Export - bowling'!B7+VLOOKUP('Export - bowling'!$A7,'Season - bowl'!$A:$K,2,FALSE),'Export - bowling'!B7)</f>
        <v>121</v>
      </c>
      <c r="C7">
        <f>IF('Export - bowling'!$L7,'Export - bowling'!C7+VLOOKUP('Export - bowling'!$A7,'Season - bowl'!$A:$K,3,FALSE),'Export - bowling'!C7)</f>
        <v>886</v>
      </c>
      <c r="D7">
        <f>IF('Export - bowling'!$L7,'Export - bowling'!D7+VLOOKUP('Export - bowling'!$A7,'Season - bowl'!$A:$K,4,FALSE),'Export - bowling'!D7)</f>
        <v>137</v>
      </c>
      <c r="E7">
        <f>IF('Export - bowling'!$L7,'Export - bowling'!E7+VLOOKUP('Export - bowling'!$A7,'Season - bowl'!$A:$K,5,FALSE),'Export - bowling'!E7)</f>
        <v>3288</v>
      </c>
      <c r="F7">
        <f>IF('Export - bowling'!$L7,'Export - bowling'!F7+VLOOKUP('Export - bowling'!$A7,'Season - bowl'!$A:$K,6,FALSE),'Export - bowling'!F7)</f>
        <v>169</v>
      </c>
      <c r="G7" s="30">
        <f t="shared" si="0"/>
        <v>19.45562130177515</v>
      </c>
      <c r="H7" s="30">
        <f t="shared" si="1"/>
        <v>3.711060948081264</v>
      </c>
      <c r="I7" s="30">
        <f t="shared" si="2"/>
        <v>31.45562130177515</v>
      </c>
      <c r="J7">
        <f>IF('Export - bowling'!$L7,'Export - bowling'!G7+VLOOKUP('Export - bowling'!$A7,'Season - bowl'!$A:$K,9,FALSE),'Export - bowling'!G7)</f>
        <v>2</v>
      </c>
      <c r="K7">
        <f>IF('Export - bowling'!$L7,'Export - bowling'!H7+VLOOKUP('Export - bowling'!$A7,'Season - bowl'!$A:$K,10,FALSE),'Export - bowling'!H7)</f>
        <v>0</v>
      </c>
      <c r="L7">
        <f>IF('Export - bowling'!$L7,'Export - bowling'!I7+VLOOKUP('Export - bowling'!$A7,'Season - bowl'!$A:$K,11,FALSE),'Export - bowling'!I7)</f>
        <v>0</v>
      </c>
      <c r="M7">
        <f>'Export - bowling'!J7</f>
        <v>5</v>
      </c>
      <c r="N7">
        <f>'Export - bowling'!K7</f>
        <v>19</v>
      </c>
    </row>
    <row r="8" spans="1:14" x14ac:dyDescent="0.25">
      <c r="A8" t="str">
        <f>'Export - bowling'!A8</f>
        <v>J Baird-Murray</v>
      </c>
      <c r="B8">
        <f>IF('Export - bowling'!$L8,'Export - bowling'!B8+VLOOKUP('Export - bowling'!$A8,'Season - bowl'!$A:$K,2,FALSE),'Export - bowling'!B8)</f>
        <v>4</v>
      </c>
      <c r="C8">
        <f>IF('Export - bowling'!$L8,'Export - bowling'!C8+VLOOKUP('Export - bowling'!$A8,'Season - bowl'!$A:$K,3,FALSE),'Export - bowling'!C8)</f>
        <v>14</v>
      </c>
      <c r="D8">
        <f>IF('Export - bowling'!$L8,'Export - bowling'!D8+VLOOKUP('Export - bowling'!$A8,'Season - bowl'!$A:$K,4,FALSE),'Export - bowling'!D8)</f>
        <v>1</v>
      </c>
      <c r="E8">
        <f>IF('Export - bowling'!$L8,'Export - bowling'!E8+VLOOKUP('Export - bowling'!$A8,'Season - bowl'!$A:$K,5,FALSE),'Export - bowling'!E8)</f>
        <v>72</v>
      </c>
      <c r="F8">
        <f>IF('Export - bowling'!$L8,'Export - bowling'!F8+VLOOKUP('Export - bowling'!$A8,'Season - bowl'!$A:$K,6,FALSE),'Export - bowling'!F8)</f>
        <v>0</v>
      </c>
      <c r="G8" s="30" t="str">
        <f t="shared" si="0"/>
        <v>-</v>
      </c>
      <c r="H8" s="30">
        <f t="shared" si="1"/>
        <v>5.1428571428571432</v>
      </c>
      <c r="I8" s="30" t="str">
        <f t="shared" si="2"/>
        <v>-</v>
      </c>
      <c r="J8">
        <f>IF('Export - bowling'!$L8,'Export - bowling'!G8+VLOOKUP('Export - bowling'!$A8,'Season - bowl'!$A:$K,9,FALSE),'Export - bowling'!G8)</f>
        <v>0</v>
      </c>
      <c r="K8">
        <f>IF('Export - bowling'!$L8,'Export - bowling'!H8+VLOOKUP('Export - bowling'!$A8,'Season - bowl'!$A:$K,10,FALSE),'Export - bowling'!H8)</f>
        <v>0</v>
      </c>
      <c r="L8">
        <f>IF('Export - bowling'!$L8,'Export - bowling'!I8+VLOOKUP('Export - bowling'!$A8,'Season - bowl'!$A:$K,11,FALSE),'Export - bowling'!I8)</f>
        <v>0</v>
      </c>
      <c r="M8">
        <f>'Export - bowling'!J8</f>
        <v>0</v>
      </c>
      <c r="N8">
        <f>'Export - bowling'!K8</f>
        <v>18</v>
      </c>
    </row>
    <row r="9" spans="1:14" x14ac:dyDescent="0.25">
      <c r="A9" t="str">
        <f>'Export - bowling'!A9</f>
        <v>P Baker</v>
      </c>
      <c r="B9">
        <f>IF('Export - bowling'!$L9,'Export - bowling'!B9+VLOOKUP('Export - bowling'!$A9,'Season - bowl'!$A:$K,2,FALSE),'Export - bowling'!B9)</f>
        <v>1</v>
      </c>
      <c r="C9">
        <f>IF('Export - bowling'!$L9,'Export - bowling'!C9+VLOOKUP('Export - bowling'!$A9,'Season - bowl'!$A:$K,3,FALSE),'Export - bowling'!C9)</f>
        <v>0</v>
      </c>
      <c r="D9">
        <f>IF('Export - bowling'!$L9,'Export - bowling'!D9+VLOOKUP('Export - bowling'!$A9,'Season - bowl'!$A:$K,4,FALSE),'Export - bowling'!D9)</f>
        <v>0</v>
      </c>
      <c r="E9">
        <f>IF('Export - bowling'!$L9,'Export - bowling'!E9+VLOOKUP('Export - bowling'!$A9,'Season - bowl'!$A:$K,5,FALSE),'Export - bowling'!E9)</f>
        <v>0</v>
      </c>
      <c r="F9">
        <f>IF('Export - bowling'!$L9,'Export - bowling'!F9+VLOOKUP('Export - bowling'!$A9,'Season - bowl'!$A:$K,6,FALSE),'Export - bowling'!F9)</f>
        <v>0</v>
      </c>
      <c r="G9" s="30" t="str">
        <f t="shared" si="0"/>
        <v>-</v>
      </c>
      <c r="H9" s="30" t="str">
        <f t="shared" si="1"/>
        <v>-</v>
      </c>
      <c r="I9" s="30" t="str">
        <f t="shared" si="2"/>
        <v>-</v>
      </c>
      <c r="J9">
        <f>IF('Export - bowling'!$L9,'Export - bowling'!G9+VLOOKUP('Export - bowling'!$A9,'Season - bowl'!$A:$K,9,FALSE),'Export - bowling'!G9)</f>
        <v>0</v>
      </c>
      <c r="K9">
        <f>IF('Export - bowling'!$L9,'Export - bowling'!H9+VLOOKUP('Export - bowling'!$A9,'Season - bowl'!$A:$K,10,FALSE),'Export - bowling'!H9)</f>
        <v>0</v>
      </c>
      <c r="L9">
        <f>IF('Export - bowling'!$L9,'Export - bowling'!I9+VLOOKUP('Export - bowling'!$A9,'Season - bowl'!$A:$K,11,FALSE),'Export - bowling'!I9)</f>
        <v>0</v>
      </c>
      <c r="M9">
        <f>'Export - bowling'!J9</f>
        <v>0</v>
      </c>
      <c r="N9">
        <f>'Export - bowling'!K9</f>
        <v>9</v>
      </c>
    </row>
    <row r="10" spans="1:14" x14ac:dyDescent="0.25">
      <c r="A10" t="str">
        <f>'Export - bowling'!A10</f>
        <v>D Banger</v>
      </c>
      <c r="B10">
        <f>IF('Export - bowling'!$L10,'Export - bowling'!B10+VLOOKUP('Export - bowling'!$A10,'Season - bowl'!$A:$K,2,FALSE),'Export - bowling'!B10)</f>
        <v>14</v>
      </c>
      <c r="C10">
        <f>IF('Export - bowling'!$L10,'Export - bowling'!C10+VLOOKUP('Export - bowling'!$A10,'Season - bowl'!$A:$K,3,FALSE),'Export - bowling'!C10)</f>
        <v>85</v>
      </c>
      <c r="D10">
        <f>IF('Export - bowling'!$L10,'Export - bowling'!D10+VLOOKUP('Export - bowling'!$A10,'Season - bowl'!$A:$K,4,FALSE),'Export - bowling'!D10)</f>
        <v>2</v>
      </c>
      <c r="E10">
        <f>IF('Export - bowling'!$L10,'Export - bowling'!E10+VLOOKUP('Export - bowling'!$A10,'Season - bowl'!$A:$K,5,FALSE),'Export - bowling'!E10)</f>
        <v>402</v>
      </c>
      <c r="F10">
        <f>IF('Export - bowling'!$L10,'Export - bowling'!F10+VLOOKUP('Export - bowling'!$A10,'Season - bowl'!$A:$K,6,FALSE),'Export - bowling'!F10)</f>
        <v>15</v>
      </c>
      <c r="G10" s="30">
        <f t="shared" si="0"/>
        <v>26.8</v>
      </c>
      <c r="H10" s="30">
        <f t="shared" si="1"/>
        <v>4.7294117647058824</v>
      </c>
      <c r="I10" s="30">
        <f t="shared" si="2"/>
        <v>34</v>
      </c>
      <c r="J10">
        <f>IF('Export - bowling'!$L10,'Export - bowling'!G10+VLOOKUP('Export - bowling'!$A10,'Season - bowl'!$A:$K,9,FALSE),'Export - bowling'!G10)</f>
        <v>0</v>
      </c>
      <c r="K10">
        <f>IF('Export - bowling'!$L10,'Export - bowling'!H10+VLOOKUP('Export - bowling'!$A10,'Season - bowl'!$A:$K,10,FALSE),'Export - bowling'!H10)</f>
        <v>0</v>
      </c>
      <c r="L10">
        <f>IF('Export - bowling'!$L10,'Export - bowling'!I10+VLOOKUP('Export - bowling'!$A10,'Season - bowl'!$A:$K,11,FALSE),'Export - bowling'!I10)</f>
        <v>0</v>
      </c>
      <c r="M10">
        <f>'Export - bowling'!J10</f>
        <v>3</v>
      </c>
      <c r="N10">
        <f>'Export - bowling'!K10</f>
        <v>40</v>
      </c>
    </row>
    <row r="11" spans="1:14" x14ac:dyDescent="0.25">
      <c r="A11" t="str">
        <f>'Export - bowling'!A11</f>
        <v>A Bangotra</v>
      </c>
      <c r="B11">
        <f>IF('Export - bowling'!$L11,'Export - bowling'!B11+VLOOKUP('Export - bowling'!$A11,'Season - bowl'!$A:$K,2,FALSE),'Export - bowling'!B11)</f>
        <v>22</v>
      </c>
      <c r="C11">
        <f>IF('Export - bowling'!$L11,'Export - bowling'!C11+VLOOKUP('Export - bowling'!$A11,'Season - bowl'!$A:$K,3,FALSE),'Export - bowling'!C11)</f>
        <v>10</v>
      </c>
      <c r="D11">
        <f>IF('Export - bowling'!$L11,'Export - bowling'!D11+VLOOKUP('Export - bowling'!$A11,'Season - bowl'!$A:$K,4,FALSE),'Export - bowling'!D11)</f>
        <v>1</v>
      </c>
      <c r="E11">
        <f>IF('Export - bowling'!$L11,'Export - bowling'!E11+VLOOKUP('Export - bowling'!$A11,'Season - bowl'!$A:$K,5,FALSE),'Export - bowling'!E11)</f>
        <v>41</v>
      </c>
      <c r="F11">
        <f>IF('Export - bowling'!$L11,'Export - bowling'!F11+VLOOKUP('Export - bowling'!$A11,'Season - bowl'!$A:$K,6,FALSE),'Export - bowling'!F11)</f>
        <v>1</v>
      </c>
      <c r="G11" s="30">
        <f t="shared" si="0"/>
        <v>41</v>
      </c>
      <c r="H11" s="30">
        <f t="shared" si="1"/>
        <v>4.0999999999999996</v>
      </c>
      <c r="I11" s="30">
        <f t="shared" si="2"/>
        <v>60</v>
      </c>
      <c r="J11">
        <f>IF('Export - bowling'!$L11,'Export - bowling'!G11+VLOOKUP('Export - bowling'!$A11,'Season - bowl'!$A:$K,9,FALSE),'Export - bowling'!G11)</f>
        <v>0</v>
      </c>
      <c r="K11">
        <f>IF('Export - bowling'!$L11,'Export - bowling'!H11+VLOOKUP('Export - bowling'!$A11,'Season - bowl'!$A:$K,10,FALSE),'Export - bowling'!H11)</f>
        <v>0</v>
      </c>
      <c r="L11">
        <f>IF('Export - bowling'!$L11,'Export - bowling'!I11+VLOOKUP('Export - bowling'!$A11,'Season - bowl'!$A:$K,11,FALSE),'Export - bowling'!I11)</f>
        <v>0</v>
      </c>
      <c r="M11">
        <f>'Export - bowling'!J11</f>
        <v>1</v>
      </c>
      <c r="N11">
        <f>'Export - bowling'!K11</f>
        <v>1</v>
      </c>
    </row>
    <row r="12" spans="1:14" x14ac:dyDescent="0.25">
      <c r="A12" t="str">
        <f>'Export - bowling'!A12</f>
        <v>B Barker</v>
      </c>
      <c r="B12">
        <f>IF('Export - bowling'!$L12,'Export - bowling'!B12+VLOOKUP('Export - bowling'!$A12,'Season - bowl'!$A:$K,2,FALSE),'Export - bowling'!B12)</f>
        <v>1</v>
      </c>
      <c r="C12">
        <f>IF('Export - bowling'!$L12,'Export - bowling'!C12+VLOOKUP('Export - bowling'!$A12,'Season - bowl'!$A:$K,3,FALSE),'Export - bowling'!C12)</f>
        <v>3</v>
      </c>
      <c r="D12">
        <f>IF('Export - bowling'!$L12,'Export - bowling'!D12+VLOOKUP('Export - bowling'!$A12,'Season - bowl'!$A:$K,4,FALSE),'Export - bowling'!D12)</f>
        <v>1</v>
      </c>
      <c r="E12">
        <f>IF('Export - bowling'!$L12,'Export - bowling'!E12+VLOOKUP('Export - bowling'!$A12,'Season - bowl'!$A:$K,5,FALSE),'Export - bowling'!E12)</f>
        <v>3</v>
      </c>
      <c r="F12">
        <f>IF('Export - bowling'!$L12,'Export - bowling'!F12+VLOOKUP('Export - bowling'!$A12,'Season - bowl'!$A:$K,6,FALSE),'Export - bowling'!F12)</f>
        <v>1</v>
      </c>
      <c r="G12" s="30">
        <f t="shared" si="0"/>
        <v>3</v>
      </c>
      <c r="H12" s="30">
        <f t="shared" si="1"/>
        <v>1</v>
      </c>
      <c r="I12" s="30">
        <f t="shared" si="2"/>
        <v>18</v>
      </c>
      <c r="J12">
        <f>IF('Export - bowling'!$L12,'Export - bowling'!G12+VLOOKUP('Export - bowling'!$A12,'Season - bowl'!$A:$K,9,FALSE),'Export - bowling'!G12)</f>
        <v>0</v>
      </c>
      <c r="K12">
        <f>IF('Export - bowling'!$L12,'Export - bowling'!H12+VLOOKUP('Export - bowling'!$A12,'Season - bowl'!$A:$K,10,FALSE),'Export - bowling'!H12)</f>
        <v>0</v>
      </c>
      <c r="L12">
        <f>IF('Export - bowling'!$L12,'Export - bowling'!I12+VLOOKUP('Export - bowling'!$A12,'Season - bowl'!$A:$K,11,FALSE),'Export - bowling'!I12)</f>
        <v>0</v>
      </c>
      <c r="M12">
        <f>'Export - bowling'!J12</f>
        <v>1</v>
      </c>
      <c r="N12">
        <f>'Export - bowling'!K12</f>
        <v>3</v>
      </c>
    </row>
    <row r="13" spans="1:14" x14ac:dyDescent="0.25">
      <c r="A13" t="str">
        <f>'Export - bowling'!A13</f>
        <v>S Barnes</v>
      </c>
      <c r="B13">
        <f>IF('Export - bowling'!$L13,'Export - bowling'!B13+VLOOKUP('Export - bowling'!$A13,'Season - bowl'!$A:$K,2,FALSE),'Export - bowling'!B13)</f>
        <v>1</v>
      </c>
      <c r="C13">
        <f>IF('Export - bowling'!$L13,'Export - bowling'!C13+VLOOKUP('Export - bowling'!$A13,'Season - bowl'!$A:$K,3,FALSE),'Export - bowling'!C13)</f>
        <v>0</v>
      </c>
      <c r="D13">
        <f>IF('Export - bowling'!$L13,'Export - bowling'!D13+VLOOKUP('Export - bowling'!$A13,'Season - bowl'!$A:$K,4,FALSE),'Export - bowling'!D13)</f>
        <v>0</v>
      </c>
      <c r="E13">
        <f>IF('Export - bowling'!$L13,'Export - bowling'!E13+VLOOKUP('Export - bowling'!$A13,'Season - bowl'!$A:$K,5,FALSE),'Export - bowling'!E13)</f>
        <v>0</v>
      </c>
      <c r="F13">
        <f>IF('Export - bowling'!$L13,'Export - bowling'!F13+VLOOKUP('Export - bowling'!$A13,'Season - bowl'!$A:$K,6,FALSE),'Export - bowling'!F13)</f>
        <v>0</v>
      </c>
      <c r="G13" s="30" t="str">
        <f t="shared" si="0"/>
        <v>-</v>
      </c>
      <c r="H13" s="30" t="str">
        <f t="shared" si="1"/>
        <v>-</v>
      </c>
      <c r="I13" s="30" t="str">
        <f t="shared" si="2"/>
        <v>-</v>
      </c>
      <c r="J13">
        <f>IF('Export - bowling'!$L13,'Export - bowling'!G13+VLOOKUP('Export - bowling'!$A13,'Season - bowl'!$A:$K,9,FALSE),'Export - bowling'!G13)</f>
        <v>0</v>
      </c>
      <c r="K13">
        <f>IF('Export - bowling'!$L13,'Export - bowling'!H13+VLOOKUP('Export - bowling'!$A13,'Season - bowl'!$A:$K,10,FALSE),'Export - bowling'!H13)</f>
        <v>0</v>
      </c>
      <c r="L13">
        <f>IF('Export - bowling'!$L13,'Export - bowling'!I13+VLOOKUP('Export - bowling'!$A13,'Season - bowl'!$A:$K,11,FALSE),'Export - bowling'!I13)</f>
        <v>0</v>
      </c>
      <c r="M13">
        <f>'Export - bowling'!J13</f>
        <v>0</v>
      </c>
      <c r="N13">
        <f>'Export - bowling'!K13</f>
        <v>0</v>
      </c>
    </row>
    <row r="14" spans="1:14" x14ac:dyDescent="0.25">
      <c r="A14" t="str">
        <f>'Export - bowling'!A14</f>
        <v>Adam Barraclough</v>
      </c>
      <c r="B14">
        <f>IF('Export - bowling'!$L14,'Export - bowling'!B14+VLOOKUP('Export - bowling'!$A14,'Season - bowl'!$A:$K,2,FALSE),'Export - bowling'!B14)</f>
        <v>65</v>
      </c>
      <c r="C14">
        <f>IF('Export - bowling'!$L14,'Export - bowling'!C14+VLOOKUP('Export - bowling'!$A14,'Season - bowl'!$A:$K,3,FALSE),'Export - bowling'!C14)</f>
        <v>71.2</v>
      </c>
      <c r="D14">
        <f>IF('Export - bowling'!$L14,'Export - bowling'!D14+VLOOKUP('Export - bowling'!$A14,'Season - bowl'!$A:$K,4,FALSE),'Export - bowling'!D14)</f>
        <v>3</v>
      </c>
      <c r="E14">
        <f>IF('Export - bowling'!$L14,'Export - bowling'!E14+VLOOKUP('Export - bowling'!$A14,'Season - bowl'!$A:$K,5,FALSE),'Export - bowling'!E14)</f>
        <v>380</v>
      </c>
      <c r="F14">
        <f>IF('Export - bowling'!$L14,'Export - bowling'!F14+VLOOKUP('Export - bowling'!$A14,'Season - bowl'!$A:$K,6,FALSE),'Export - bowling'!F14)</f>
        <v>30</v>
      </c>
      <c r="G14" s="30">
        <f t="shared" si="0"/>
        <v>12.666666666666666</v>
      </c>
      <c r="H14" s="30">
        <f t="shared" si="1"/>
        <v>5.3370786516853927</v>
      </c>
      <c r="I14" s="30">
        <f t="shared" si="2"/>
        <v>14.240000000000002</v>
      </c>
      <c r="J14">
        <f>IF('Export - bowling'!$L14,'Export - bowling'!G14+VLOOKUP('Export - bowling'!$A14,'Season - bowl'!$A:$K,9,FALSE),'Export - bowling'!G14)</f>
        <v>0</v>
      </c>
      <c r="K14">
        <f>IF('Export - bowling'!$L14,'Export - bowling'!H14+VLOOKUP('Export - bowling'!$A14,'Season - bowl'!$A:$K,10,FALSE),'Export - bowling'!H14)</f>
        <v>54</v>
      </c>
      <c r="L14">
        <f>IF('Export - bowling'!$L14,'Export - bowling'!I14+VLOOKUP('Export - bowling'!$A14,'Season - bowl'!$A:$K,11,FALSE),'Export - bowling'!I14)</f>
        <v>11</v>
      </c>
      <c r="M14">
        <f>'Export - bowling'!J14</f>
        <v>4</v>
      </c>
      <c r="N14">
        <f>'Export - bowling'!K14</f>
        <v>21</v>
      </c>
    </row>
    <row r="15" spans="1:14" x14ac:dyDescent="0.25">
      <c r="A15" t="str">
        <f>'Export - bowling'!A15</f>
        <v>Rory Barraclough</v>
      </c>
      <c r="B15">
        <f>IF('Export - bowling'!$L15,'Export - bowling'!B15+VLOOKUP('Export - bowling'!$A15,'Season - bowl'!$A:$K,2,FALSE),'Export - bowling'!B15)</f>
        <v>3</v>
      </c>
      <c r="C15">
        <f>IF('Export - bowling'!$L15,'Export - bowling'!C15+VLOOKUP('Export - bowling'!$A15,'Season - bowl'!$A:$K,3,FALSE),'Export - bowling'!C15)</f>
        <v>17</v>
      </c>
      <c r="D15">
        <f>IF('Export - bowling'!$L15,'Export - bowling'!D15+VLOOKUP('Export - bowling'!$A15,'Season - bowl'!$A:$K,4,FALSE),'Export - bowling'!D15)</f>
        <v>4</v>
      </c>
      <c r="E15">
        <f>IF('Export - bowling'!$L15,'Export - bowling'!E15+VLOOKUP('Export - bowling'!$A15,'Season - bowl'!$A:$K,5,FALSE),'Export - bowling'!E15)</f>
        <v>53</v>
      </c>
      <c r="F15">
        <f>IF('Export - bowling'!$L15,'Export - bowling'!F15+VLOOKUP('Export - bowling'!$A15,'Season - bowl'!$A:$K,6,FALSE),'Export - bowling'!F15)</f>
        <v>8</v>
      </c>
      <c r="G15" s="30">
        <f t="shared" si="0"/>
        <v>6.625</v>
      </c>
      <c r="H15" s="30">
        <f t="shared" si="1"/>
        <v>3.1176470588235294</v>
      </c>
      <c r="I15" s="30">
        <f t="shared" si="2"/>
        <v>12.75</v>
      </c>
      <c r="J15">
        <f>IF('Export - bowling'!$L15,'Export - bowling'!G15+VLOOKUP('Export - bowling'!$A15,'Season - bowl'!$A:$K,9,FALSE),'Export - bowling'!G15)</f>
        <v>0</v>
      </c>
      <c r="K15">
        <f>IF('Export - bowling'!$L15,'Export - bowling'!H15+VLOOKUP('Export - bowling'!$A15,'Season - bowl'!$A:$K,10,FALSE),'Export - bowling'!H15)</f>
        <v>0</v>
      </c>
      <c r="L15">
        <f>IF('Export - bowling'!$L15,'Export - bowling'!I15+VLOOKUP('Export - bowling'!$A15,'Season - bowl'!$A:$K,11,FALSE),'Export - bowling'!I15)</f>
        <v>0</v>
      </c>
      <c r="M15">
        <f>'Export - bowling'!J15</f>
        <v>4</v>
      </c>
      <c r="N15">
        <f>'Export - bowling'!K15</f>
        <v>13</v>
      </c>
    </row>
    <row r="16" spans="1:14" x14ac:dyDescent="0.25">
      <c r="A16" t="str">
        <f>'Export - bowling'!A16</f>
        <v>William Barras</v>
      </c>
      <c r="B16">
        <f>IF('Export - bowling'!$L16,'Export - bowling'!B16+VLOOKUP('Export - bowling'!$A16,'Season - bowl'!$A:$K,2,FALSE),'Export - bowling'!B16)</f>
        <v>52</v>
      </c>
      <c r="C16">
        <f>IF('Export - bowling'!$L16,'Export - bowling'!C16+VLOOKUP('Export - bowling'!$A16,'Season - bowl'!$A:$K,3,FALSE),'Export - bowling'!C16)</f>
        <v>274</v>
      </c>
      <c r="D16">
        <f>IF('Export - bowling'!$L16,'Export - bowling'!D16+VLOOKUP('Export - bowling'!$A16,'Season - bowl'!$A:$K,4,FALSE),'Export - bowling'!D16)</f>
        <v>28</v>
      </c>
      <c r="E16">
        <f>IF('Export - bowling'!$L16,'Export - bowling'!E16+VLOOKUP('Export - bowling'!$A16,'Season - bowl'!$A:$K,5,FALSE),'Export - bowling'!E16)</f>
        <v>1334</v>
      </c>
      <c r="F16">
        <f>IF('Export - bowling'!$L16,'Export - bowling'!F16+VLOOKUP('Export - bowling'!$A16,'Season - bowl'!$A:$K,6,FALSE),'Export - bowling'!F16)</f>
        <v>48</v>
      </c>
      <c r="G16" s="30">
        <f t="shared" si="0"/>
        <v>27.791666666666668</v>
      </c>
      <c r="H16" s="30">
        <f t="shared" si="1"/>
        <v>4.8686131386861318</v>
      </c>
      <c r="I16" s="30">
        <f t="shared" si="2"/>
        <v>34.25</v>
      </c>
      <c r="J16">
        <f>IF('Export - bowling'!$L16,'Export - bowling'!G16+VLOOKUP('Export - bowling'!$A16,'Season - bowl'!$A:$K,9,FALSE),'Export - bowling'!G16)</f>
        <v>0</v>
      </c>
      <c r="K16">
        <f>IF('Export - bowling'!$L16,'Export - bowling'!H16+VLOOKUP('Export - bowling'!$A16,'Season - bowl'!$A:$K,10,FALSE),'Export - bowling'!H16)</f>
        <v>0</v>
      </c>
      <c r="L16">
        <f>IF('Export - bowling'!$L16,'Export - bowling'!I16+VLOOKUP('Export - bowling'!$A16,'Season - bowl'!$A:$K,11,FALSE),'Export - bowling'!I16)</f>
        <v>0</v>
      </c>
      <c r="M16">
        <f>'Export - bowling'!J16</f>
        <v>4</v>
      </c>
      <c r="N16">
        <f>'Export - bowling'!K16</f>
        <v>9</v>
      </c>
    </row>
    <row r="17" spans="1:14" x14ac:dyDescent="0.25">
      <c r="A17" t="str">
        <f>'Export - bowling'!A17</f>
        <v>A Barrass</v>
      </c>
      <c r="B17">
        <f>IF('Export - bowling'!$L17,'Export - bowling'!B17+VLOOKUP('Export - bowling'!$A17,'Season - bowl'!$A:$K,2,FALSE),'Export - bowling'!B17)</f>
        <v>1</v>
      </c>
      <c r="C17">
        <f>IF('Export - bowling'!$L17,'Export - bowling'!C17+VLOOKUP('Export - bowling'!$A17,'Season - bowl'!$A:$K,3,FALSE),'Export - bowling'!C17)</f>
        <v>0</v>
      </c>
      <c r="D17">
        <f>IF('Export - bowling'!$L17,'Export - bowling'!D17+VLOOKUP('Export - bowling'!$A17,'Season - bowl'!$A:$K,4,FALSE),'Export - bowling'!D17)</f>
        <v>0</v>
      </c>
      <c r="E17">
        <f>IF('Export - bowling'!$L17,'Export - bowling'!E17+VLOOKUP('Export - bowling'!$A17,'Season - bowl'!$A:$K,5,FALSE),'Export - bowling'!E17)</f>
        <v>0</v>
      </c>
      <c r="F17">
        <f>IF('Export - bowling'!$L17,'Export - bowling'!F17+VLOOKUP('Export - bowling'!$A17,'Season - bowl'!$A:$K,6,FALSE),'Export - bowling'!F17)</f>
        <v>0</v>
      </c>
      <c r="G17" s="30" t="str">
        <f t="shared" si="0"/>
        <v>-</v>
      </c>
      <c r="H17" s="30" t="str">
        <f t="shared" si="1"/>
        <v>-</v>
      </c>
      <c r="I17" s="30" t="str">
        <f t="shared" si="2"/>
        <v>-</v>
      </c>
      <c r="J17">
        <f>IF('Export - bowling'!$L17,'Export - bowling'!G17+VLOOKUP('Export - bowling'!$A17,'Season - bowl'!$A:$K,9,FALSE),'Export - bowling'!G17)</f>
        <v>0</v>
      </c>
      <c r="K17">
        <f>IF('Export - bowling'!$L17,'Export - bowling'!H17+VLOOKUP('Export - bowling'!$A17,'Season - bowl'!$A:$K,10,FALSE),'Export - bowling'!H17)</f>
        <v>0</v>
      </c>
      <c r="L17">
        <f>IF('Export - bowling'!$L17,'Export - bowling'!I17+VLOOKUP('Export - bowling'!$A17,'Season - bowl'!$A:$K,11,FALSE),'Export - bowling'!I17)</f>
        <v>0</v>
      </c>
      <c r="M17">
        <f>'Export - bowling'!J17</f>
        <v>0</v>
      </c>
      <c r="N17">
        <f>'Export - bowling'!K17</f>
        <v>0</v>
      </c>
    </row>
    <row r="18" spans="1:14" x14ac:dyDescent="0.25">
      <c r="A18" t="str">
        <f>'Export - bowling'!A18</f>
        <v>J Barron</v>
      </c>
      <c r="B18">
        <f>IF('Export - bowling'!$L18,'Export - bowling'!B18+VLOOKUP('Export - bowling'!$A18,'Season - bowl'!$A:$K,2,FALSE),'Export - bowling'!B18)</f>
        <v>16</v>
      </c>
      <c r="C18">
        <f>IF('Export - bowling'!$L18,'Export - bowling'!C18+VLOOKUP('Export - bowling'!$A18,'Season - bowl'!$A:$K,3,FALSE),'Export - bowling'!C18)</f>
        <v>61</v>
      </c>
      <c r="D18">
        <f>IF('Export - bowling'!$L18,'Export - bowling'!D18+VLOOKUP('Export - bowling'!$A18,'Season - bowl'!$A:$K,4,FALSE),'Export - bowling'!D18)</f>
        <v>1</v>
      </c>
      <c r="E18">
        <f>IF('Export - bowling'!$L18,'Export - bowling'!E18+VLOOKUP('Export - bowling'!$A18,'Season - bowl'!$A:$K,5,FALSE),'Export - bowling'!E18)</f>
        <v>445</v>
      </c>
      <c r="F18">
        <f>IF('Export - bowling'!$L18,'Export - bowling'!F18+VLOOKUP('Export - bowling'!$A18,'Season - bowl'!$A:$K,6,FALSE),'Export - bowling'!F18)</f>
        <v>8</v>
      </c>
      <c r="G18" s="30">
        <f t="shared" si="0"/>
        <v>55.625</v>
      </c>
      <c r="H18" s="30">
        <f t="shared" si="1"/>
        <v>7.2950819672131146</v>
      </c>
      <c r="I18" s="30">
        <f t="shared" si="2"/>
        <v>45.75</v>
      </c>
      <c r="J18">
        <f>IF('Export - bowling'!$L18,'Export - bowling'!G18+VLOOKUP('Export - bowling'!$A18,'Season - bowl'!$A:$K,9,FALSE),'Export - bowling'!G18)</f>
        <v>0</v>
      </c>
      <c r="K18">
        <f>IF('Export - bowling'!$L18,'Export - bowling'!H18+VLOOKUP('Export - bowling'!$A18,'Season - bowl'!$A:$K,10,FALSE),'Export - bowling'!H18)</f>
        <v>0</v>
      </c>
      <c r="L18">
        <f>IF('Export - bowling'!$L18,'Export - bowling'!I18+VLOOKUP('Export - bowling'!$A18,'Season - bowl'!$A:$K,11,FALSE),'Export - bowling'!I18)</f>
        <v>0</v>
      </c>
      <c r="M18">
        <f>'Export - bowling'!J18</f>
        <v>3</v>
      </c>
      <c r="N18">
        <f>'Export - bowling'!K18</f>
        <v>37</v>
      </c>
    </row>
    <row r="19" spans="1:14" x14ac:dyDescent="0.25">
      <c r="A19" t="str">
        <f>'Export - bowling'!A19</f>
        <v>H Barry</v>
      </c>
      <c r="B19">
        <f>IF('Export - bowling'!$L19,'Export - bowling'!B19+VLOOKUP('Export - bowling'!$A19,'Season - bowl'!$A:$K,2,FALSE),'Export - bowling'!B19)</f>
        <v>1</v>
      </c>
      <c r="C19">
        <f>IF('Export - bowling'!$L19,'Export - bowling'!C19+VLOOKUP('Export - bowling'!$A19,'Season - bowl'!$A:$K,3,FALSE),'Export - bowling'!C19)</f>
        <v>8</v>
      </c>
      <c r="D19">
        <f>IF('Export - bowling'!$L19,'Export - bowling'!D19+VLOOKUP('Export - bowling'!$A19,'Season - bowl'!$A:$K,4,FALSE),'Export - bowling'!D19)</f>
        <v>3</v>
      </c>
      <c r="E19">
        <f>IF('Export - bowling'!$L19,'Export - bowling'!E19+VLOOKUP('Export - bowling'!$A19,'Season - bowl'!$A:$K,5,FALSE),'Export - bowling'!E19)</f>
        <v>41</v>
      </c>
      <c r="F19">
        <f>IF('Export - bowling'!$L19,'Export - bowling'!F19+VLOOKUP('Export - bowling'!$A19,'Season - bowl'!$A:$K,6,FALSE),'Export - bowling'!F19)</f>
        <v>2</v>
      </c>
      <c r="G19" s="30">
        <f t="shared" si="0"/>
        <v>20.5</v>
      </c>
      <c r="H19" s="30">
        <f t="shared" si="1"/>
        <v>5.125</v>
      </c>
      <c r="I19" s="30">
        <f t="shared" si="2"/>
        <v>24</v>
      </c>
      <c r="J19">
        <f>IF('Export - bowling'!$L19,'Export - bowling'!G19+VLOOKUP('Export - bowling'!$A19,'Season - bowl'!$A:$K,9,FALSE),'Export - bowling'!G19)</f>
        <v>0</v>
      </c>
      <c r="K19">
        <f>IF('Export - bowling'!$L19,'Export - bowling'!H19+VLOOKUP('Export - bowling'!$A19,'Season - bowl'!$A:$K,10,FALSE),'Export - bowling'!H19)</f>
        <v>0</v>
      </c>
      <c r="L19">
        <f>IF('Export - bowling'!$L19,'Export - bowling'!I19+VLOOKUP('Export - bowling'!$A19,'Season - bowl'!$A:$K,11,FALSE),'Export - bowling'!I19)</f>
        <v>0</v>
      </c>
      <c r="M19">
        <f>'Export - bowling'!J19</f>
        <v>2</v>
      </c>
      <c r="N19">
        <f>'Export - bowling'!K19</f>
        <v>41</v>
      </c>
    </row>
    <row r="20" spans="1:14" x14ac:dyDescent="0.25">
      <c r="A20" t="str">
        <f>'Export - bowling'!A20</f>
        <v>T Barry</v>
      </c>
      <c r="B20">
        <f>IF('Export - bowling'!$L20,'Export - bowling'!B20+VLOOKUP('Export - bowling'!$A20,'Season - bowl'!$A:$K,2,FALSE),'Export - bowling'!B20)</f>
        <v>2</v>
      </c>
      <c r="C20">
        <f>IF('Export - bowling'!$L20,'Export - bowling'!C20+VLOOKUP('Export - bowling'!$A20,'Season - bowl'!$A:$K,3,FALSE),'Export - bowling'!C20)</f>
        <v>9</v>
      </c>
      <c r="D20">
        <f>IF('Export - bowling'!$L20,'Export - bowling'!D20+VLOOKUP('Export - bowling'!$A20,'Season - bowl'!$A:$K,4,FALSE),'Export - bowling'!D20)</f>
        <v>4</v>
      </c>
      <c r="E20">
        <f>IF('Export - bowling'!$L20,'Export - bowling'!E20+VLOOKUP('Export - bowling'!$A20,'Season - bowl'!$A:$K,5,FALSE),'Export - bowling'!E20)</f>
        <v>49</v>
      </c>
      <c r="F20">
        <f>IF('Export - bowling'!$L20,'Export - bowling'!F20+VLOOKUP('Export - bowling'!$A20,'Season - bowl'!$A:$K,6,FALSE),'Export - bowling'!F20)</f>
        <v>0</v>
      </c>
      <c r="G20" s="30" t="str">
        <f t="shared" si="0"/>
        <v>-</v>
      </c>
      <c r="H20" s="30">
        <f t="shared" si="1"/>
        <v>5.4444444444444446</v>
      </c>
      <c r="I20" s="30" t="str">
        <f t="shared" si="2"/>
        <v>-</v>
      </c>
      <c r="J20">
        <f>IF('Export - bowling'!$L20,'Export - bowling'!G20+VLOOKUP('Export - bowling'!$A20,'Season - bowl'!$A:$K,9,FALSE),'Export - bowling'!G20)</f>
        <v>0</v>
      </c>
      <c r="K20">
        <f>IF('Export - bowling'!$L20,'Export - bowling'!H20+VLOOKUP('Export - bowling'!$A20,'Season - bowl'!$A:$K,10,FALSE),'Export - bowling'!H20)</f>
        <v>0</v>
      </c>
      <c r="L20">
        <f>IF('Export - bowling'!$L20,'Export - bowling'!I20+VLOOKUP('Export - bowling'!$A20,'Season - bowl'!$A:$K,11,FALSE),'Export - bowling'!I20)</f>
        <v>0</v>
      </c>
      <c r="M20">
        <f>'Export - bowling'!J20</f>
        <v>0</v>
      </c>
      <c r="N20">
        <f>'Export - bowling'!K20</f>
        <v>9</v>
      </c>
    </row>
    <row r="21" spans="1:14" x14ac:dyDescent="0.25">
      <c r="A21" t="str">
        <f>'Export - bowling'!A21</f>
        <v>P Basic</v>
      </c>
      <c r="B21">
        <f>IF('Export - bowling'!$L21,'Export - bowling'!B21+VLOOKUP('Export - bowling'!$A21,'Season - bowl'!$A:$K,2,FALSE),'Export - bowling'!B21)</f>
        <v>12</v>
      </c>
      <c r="C21">
        <f>IF('Export - bowling'!$L21,'Export - bowling'!C21+VLOOKUP('Export - bowling'!$A21,'Season - bowl'!$A:$K,3,FALSE),'Export - bowling'!C21)</f>
        <v>22</v>
      </c>
      <c r="D21">
        <f>IF('Export - bowling'!$L21,'Export - bowling'!D21+VLOOKUP('Export - bowling'!$A21,'Season - bowl'!$A:$K,4,FALSE),'Export - bowling'!D21)</f>
        <v>1</v>
      </c>
      <c r="E21">
        <f>IF('Export - bowling'!$L21,'Export - bowling'!E21+VLOOKUP('Export - bowling'!$A21,'Season - bowl'!$A:$K,5,FALSE),'Export - bowling'!E21)</f>
        <v>104</v>
      </c>
      <c r="F21">
        <f>IF('Export - bowling'!$L21,'Export - bowling'!F21+VLOOKUP('Export - bowling'!$A21,'Season - bowl'!$A:$K,6,FALSE),'Export - bowling'!F21)</f>
        <v>1</v>
      </c>
      <c r="G21" s="30">
        <f t="shared" si="0"/>
        <v>104</v>
      </c>
      <c r="H21" s="30">
        <f t="shared" si="1"/>
        <v>4.7272727272727275</v>
      </c>
      <c r="I21" s="30">
        <f t="shared" si="2"/>
        <v>132</v>
      </c>
      <c r="J21">
        <f>IF('Export - bowling'!$L21,'Export - bowling'!G21+VLOOKUP('Export - bowling'!$A21,'Season - bowl'!$A:$K,9,FALSE),'Export - bowling'!G21)</f>
        <v>0</v>
      </c>
      <c r="K21">
        <f>IF('Export - bowling'!$L21,'Export - bowling'!H21+VLOOKUP('Export - bowling'!$A21,'Season - bowl'!$A:$K,10,FALSE),'Export - bowling'!H21)</f>
        <v>0</v>
      </c>
      <c r="L21">
        <f>IF('Export - bowling'!$L21,'Export - bowling'!I21+VLOOKUP('Export - bowling'!$A21,'Season - bowl'!$A:$K,11,FALSE),'Export - bowling'!I21)</f>
        <v>0</v>
      </c>
      <c r="M21">
        <f>'Export - bowling'!J21</f>
        <v>1</v>
      </c>
      <c r="N21">
        <f>'Export - bowling'!K21</f>
        <v>36</v>
      </c>
    </row>
    <row r="22" spans="1:14" x14ac:dyDescent="0.25">
      <c r="A22" t="str">
        <f>'Export - bowling'!A22</f>
        <v>Ed Beesley</v>
      </c>
      <c r="B22">
        <f>IF('Export - bowling'!$L22,'Export - bowling'!B22+VLOOKUP('Export - bowling'!$A22,'Season - bowl'!$A:$K,2,FALSE),'Export - bowling'!B22)</f>
        <v>31</v>
      </c>
      <c r="C22">
        <f>IF('Export - bowling'!$L22,'Export - bowling'!C22+VLOOKUP('Export - bowling'!$A22,'Season - bowl'!$A:$K,3,FALSE),'Export - bowling'!C22)</f>
        <v>229</v>
      </c>
      <c r="D22">
        <f>IF('Export - bowling'!$L22,'Export - bowling'!D22+VLOOKUP('Export - bowling'!$A22,'Season - bowl'!$A:$K,4,FALSE),'Export - bowling'!D22)</f>
        <v>28</v>
      </c>
      <c r="E22">
        <f>IF('Export - bowling'!$L22,'Export - bowling'!E22+VLOOKUP('Export - bowling'!$A22,'Season - bowl'!$A:$K,5,FALSE),'Export - bowling'!E22)</f>
        <v>911</v>
      </c>
      <c r="F22">
        <f>IF('Export - bowling'!$L22,'Export - bowling'!F22+VLOOKUP('Export - bowling'!$A22,'Season - bowl'!$A:$K,6,FALSE),'Export - bowling'!F22)</f>
        <v>37</v>
      </c>
      <c r="G22" s="30">
        <f t="shared" si="0"/>
        <v>24.621621621621621</v>
      </c>
      <c r="H22" s="30">
        <f t="shared" si="1"/>
        <v>3.9781659388646289</v>
      </c>
      <c r="I22" s="30">
        <f t="shared" si="2"/>
        <v>37.135135135135137</v>
      </c>
      <c r="J22">
        <f>IF('Export - bowling'!$L22,'Export - bowling'!G22+VLOOKUP('Export - bowling'!$A22,'Season - bowl'!$A:$K,9,FALSE),'Export - bowling'!G22)</f>
        <v>0</v>
      </c>
      <c r="K22">
        <f>IF('Export - bowling'!$L22,'Export - bowling'!H22+VLOOKUP('Export - bowling'!$A22,'Season - bowl'!$A:$K,10,FALSE),'Export - bowling'!H22)</f>
        <v>39</v>
      </c>
      <c r="L22">
        <f>IF('Export - bowling'!$L22,'Export - bowling'!I22+VLOOKUP('Export - bowling'!$A22,'Season - bowl'!$A:$K,11,FALSE),'Export - bowling'!I22)</f>
        <v>1</v>
      </c>
      <c r="M22">
        <f>'Export - bowling'!J22</f>
        <v>4</v>
      </c>
      <c r="N22">
        <f>'Export - bowling'!K22</f>
        <v>10</v>
      </c>
    </row>
    <row r="23" spans="1:14" x14ac:dyDescent="0.25">
      <c r="A23" t="str">
        <f>'Export - bowling'!A23</f>
        <v>Julian Bell</v>
      </c>
      <c r="B23">
        <f>IF('Export - bowling'!$L23,'Export - bowling'!B23+VLOOKUP('Export - bowling'!$A23,'Season - bowl'!$A:$K,2,FALSE),'Export - bowling'!B23)</f>
        <v>72</v>
      </c>
      <c r="C23">
        <f>IF('Export - bowling'!$L23,'Export - bowling'!C23+VLOOKUP('Export - bowling'!$A23,'Season - bowl'!$A:$K,3,FALSE),'Export - bowling'!C23)</f>
        <v>3</v>
      </c>
      <c r="D23">
        <f>IF('Export - bowling'!$L23,'Export - bowling'!D23+VLOOKUP('Export - bowling'!$A23,'Season - bowl'!$A:$K,4,FALSE),'Export - bowling'!D23)</f>
        <v>0</v>
      </c>
      <c r="E23">
        <f>IF('Export - bowling'!$L23,'Export - bowling'!E23+VLOOKUP('Export - bowling'!$A23,'Season - bowl'!$A:$K,5,FALSE),'Export - bowling'!E23)</f>
        <v>17</v>
      </c>
      <c r="F23">
        <f>IF('Export - bowling'!$L23,'Export - bowling'!F23+VLOOKUP('Export - bowling'!$A23,'Season - bowl'!$A:$K,6,FALSE),'Export - bowling'!F23)</f>
        <v>1</v>
      </c>
      <c r="G23" s="30">
        <f t="shared" si="0"/>
        <v>17</v>
      </c>
      <c r="H23" s="30">
        <f t="shared" si="1"/>
        <v>5.666666666666667</v>
      </c>
      <c r="I23" s="30">
        <f t="shared" si="2"/>
        <v>18</v>
      </c>
      <c r="J23">
        <f>IF('Export - bowling'!$L23,'Export - bowling'!G23+VLOOKUP('Export - bowling'!$A23,'Season - bowl'!$A:$K,9,FALSE),'Export - bowling'!G23)</f>
        <v>0</v>
      </c>
      <c r="K23">
        <f>IF('Export - bowling'!$L23,'Export - bowling'!H23+VLOOKUP('Export - bowling'!$A23,'Season - bowl'!$A:$K,10,FALSE),'Export - bowling'!H23)</f>
        <v>0</v>
      </c>
      <c r="L23">
        <f>IF('Export - bowling'!$L23,'Export - bowling'!I23+VLOOKUP('Export - bowling'!$A23,'Season - bowl'!$A:$K,11,FALSE),'Export - bowling'!I23)</f>
        <v>0</v>
      </c>
      <c r="M23">
        <f>'Export - bowling'!J23</f>
        <v>1</v>
      </c>
      <c r="N23">
        <f>'Export - bowling'!K23</f>
        <v>4</v>
      </c>
    </row>
    <row r="24" spans="1:14" x14ac:dyDescent="0.25">
      <c r="A24" t="str">
        <f>'Export - bowling'!A24</f>
        <v>? Bennet</v>
      </c>
      <c r="B24">
        <f>IF('Export - bowling'!$L24,'Export - bowling'!B24+VLOOKUP('Export - bowling'!$A24,'Season - bowl'!$A:$K,2,FALSE),'Export - bowling'!B24)</f>
        <v>1</v>
      </c>
      <c r="C24">
        <f>IF('Export - bowling'!$L24,'Export - bowling'!C24+VLOOKUP('Export - bowling'!$A24,'Season - bowl'!$A:$K,3,FALSE),'Export - bowling'!C24)</f>
        <v>3</v>
      </c>
      <c r="D24">
        <f>IF('Export - bowling'!$L24,'Export - bowling'!D24+VLOOKUP('Export - bowling'!$A24,'Season - bowl'!$A:$K,4,FALSE),'Export - bowling'!D24)</f>
        <v>0</v>
      </c>
      <c r="E24">
        <f>IF('Export - bowling'!$L24,'Export - bowling'!E24+VLOOKUP('Export - bowling'!$A24,'Season - bowl'!$A:$K,5,FALSE),'Export - bowling'!E24)</f>
        <v>16</v>
      </c>
      <c r="F24">
        <f>IF('Export - bowling'!$L24,'Export - bowling'!F24+VLOOKUP('Export - bowling'!$A24,'Season - bowl'!$A:$K,6,FALSE),'Export - bowling'!F24)</f>
        <v>1</v>
      </c>
      <c r="G24" s="30">
        <f t="shared" si="0"/>
        <v>16</v>
      </c>
      <c r="H24" s="30">
        <f t="shared" si="1"/>
        <v>5.333333333333333</v>
      </c>
      <c r="I24" s="30">
        <f t="shared" si="2"/>
        <v>18</v>
      </c>
      <c r="J24">
        <f>IF('Export - bowling'!$L24,'Export - bowling'!G24+VLOOKUP('Export - bowling'!$A24,'Season - bowl'!$A:$K,9,FALSE),'Export - bowling'!G24)</f>
        <v>0</v>
      </c>
      <c r="K24">
        <f>IF('Export - bowling'!$L24,'Export - bowling'!H24+VLOOKUP('Export - bowling'!$A24,'Season - bowl'!$A:$K,10,FALSE),'Export - bowling'!H24)</f>
        <v>0</v>
      </c>
      <c r="L24">
        <f>IF('Export - bowling'!$L24,'Export - bowling'!I24+VLOOKUP('Export - bowling'!$A24,'Season - bowl'!$A:$K,11,FALSE),'Export - bowling'!I24)</f>
        <v>0</v>
      </c>
      <c r="M24">
        <f>'Export - bowling'!J24</f>
        <v>1</v>
      </c>
      <c r="N24">
        <f>'Export - bowling'!K24</f>
        <v>16</v>
      </c>
    </row>
    <row r="25" spans="1:14" x14ac:dyDescent="0.25">
      <c r="A25" t="str">
        <f>'Export - bowling'!A25</f>
        <v>Ian Berry</v>
      </c>
      <c r="B25">
        <f>IF('Export - bowling'!$L25,'Export - bowling'!B25+VLOOKUP('Export - bowling'!$A25,'Season - bowl'!$A:$K,2,FALSE),'Export - bowling'!B25)</f>
        <v>158</v>
      </c>
      <c r="C25">
        <f>IF('Export - bowling'!$L25,'Export - bowling'!C25+VLOOKUP('Export - bowling'!$A25,'Season - bowl'!$A:$K,3,FALSE),'Export - bowling'!C25)</f>
        <v>267</v>
      </c>
      <c r="D25">
        <f>IF('Export - bowling'!$L25,'Export - bowling'!D25+VLOOKUP('Export - bowling'!$A25,'Season - bowl'!$A:$K,4,FALSE),'Export - bowling'!D25)</f>
        <v>0</v>
      </c>
      <c r="E25">
        <f>IF('Export - bowling'!$L25,'Export - bowling'!E25+VLOOKUP('Export - bowling'!$A25,'Season - bowl'!$A:$K,5,FALSE),'Export - bowling'!E25)</f>
        <v>1327</v>
      </c>
      <c r="F25">
        <f>IF('Export - bowling'!$L25,'Export - bowling'!F25+VLOOKUP('Export - bowling'!$A25,'Season - bowl'!$A:$K,6,FALSE),'Export - bowling'!F25)</f>
        <v>56</v>
      </c>
      <c r="G25" s="30">
        <f t="shared" si="0"/>
        <v>23.696428571428573</v>
      </c>
      <c r="H25" s="30">
        <f t="shared" si="1"/>
        <v>4.9700374531835205</v>
      </c>
      <c r="I25" s="30">
        <f t="shared" si="2"/>
        <v>28.607142857142858</v>
      </c>
      <c r="J25">
        <f>IF('Export - bowling'!$L25,'Export - bowling'!G25+VLOOKUP('Export - bowling'!$A25,'Season - bowl'!$A:$K,9,FALSE),'Export - bowling'!G25)</f>
        <v>1</v>
      </c>
      <c r="K25">
        <f>IF('Export - bowling'!$L25,'Export - bowling'!H25+VLOOKUP('Export - bowling'!$A25,'Season - bowl'!$A:$K,10,FALSE),'Export - bowling'!H25)</f>
        <v>0</v>
      </c>
      <c r="L25">
        <f>IF('Export - bowling'!$L25,'Export - bowling'!I25+VLOOKUP('Export - bowling'!$A25,'Season - bowl'!$A:$K,11,FALSE),'Export - bowling'!I25)</f>
        <v>0</v>
      </c>
      <c r="M25">
        <f>'Export - bowling'!J25</f>
        <v>5</v>
      </c>
      <c r="N25">
        <f>'Export - bowling'!K25</f>
        <v>45</v>
      </c>
    </row>
    <row r="26" spans="1:14" x14ac:dyDescent="0.25">
      <c r="A26" t="str">
        <f>'Export - bowling'!A26</f>
        <v>A Bhattacharryya</v>
      </c>
      <c r="B26">
        <f>IF('Export - bowling'!$L26,'Export - bowling'!B26+VLOOKUP('Export - bowling'!$A26,'Season - bowl'!$A:$K,2,FALSE),'Export - bowling'!B26)</f>
        <v>2</v>
      </c>
      <c r="C26">
        <f>IF('Export - bowling'!$L26,'Export - bowling'!C26+VLOOKUP('Export - bowling'!$A26,'Season - bowl'!$A:$K,3,FALSE),'Export - bowling'!C26)</f>
        <v>0</v>
      </c>
      <c r="D26">
        <f>IF('Export - bowling'!$L26,'Export - bowling'!D26+VLOOKUP('Export - bowling'!$A26,'Season - bowl'!$A:$K,4,FALSE),'Export - bowling'!D26)</f>
        <v>0</v>
      </c>
      <c r="E26">
        <f>IF('Export - bowling'!$L26,'Export - bowling'!E26+VLOOKUP('Export - bowling'!$A26,'Season - bowl'!$A:$K,5,FALSE),'Export - bowling'!E26)</f>
        <v>0</v>
      </c>
      <c r="F26">
        <f>IF('Export - bowling'!$L26,'Export - bowling'!F26+VLOOKUP('Export - bowling'!$A26,'Season - bowl'!$A:$K,6,FALSE),'Export - bowling'!F26)</f>
        <v>0</v>
      </c>
      <c r="G26" s="30" t="str">
        <f t="shared" si="0"/>
        <v>-</v>
      </c>
      <c r="H26" s="30" t="str">
        <f t="shared" si="1"/>
        <v>-</v>
      </c>
      <c r="I26" s="30" t="str">
        <f t="shared" si="2"/>
        <v>-</v>
      </c>
      <c r="J26">
        <f>IF('Export - bowling'!$L26,'Export - bowling'!G26+VLOOKUP('Export - bowling'!$A26,'Season - bowl'!$A:$K,9,FALSE),'Export - bowling'!G26)</f>
        <v>0</v>
      </c>
      <c r="K26">
        <f>IF('Export - bowling'!$L26,'Export - bowling'!H26+VLOOKUP('Export - bowling'!$A26,'Season - bowl'!$A:$K,10,FALSE),'Export - bowling'!H26)</f>
        <v>0</v>
      </c>
      <c r="L26">
        <f>IF('Export - bowling'!$L26,'Export - bowling'!I26+VLOOKUP('Export - bowling'!$A26,'Season - bowl'!$A:$K,11,FALSE),'Export - bowling'!I26)</f>
        <v>0</v>
      </c>
      <c r="M26">
        <f>'Export - bowling'!J26</f>
        <v>0</v>
      </c>
      <c r="N26">
        <f>'Export - bowling'!K26</f>
        <v>0</v>
      </c>
    </row>
    <row r="27" spans="1:14" x14ac:dyDescent="0.25">
      <c r="A27" t="str">
        <f>'Export - bowling'!A27</f>
        <v>Raiffe Bidder</v>
      </c>
      <c r="B27">
        <f>IF('Export - bowling'!$L27,'Export - bowling'!B27+VLOOKUP('Export - bowling'!$A27,'Season - bowl'!$A:$K,2,FALSE),'Export - bowling'!B27)</f>
        <v>4</v>
      </c>
      <c r="C27">
        <f>IF('Export - bowling'!$L27,'Export - bowling'!C27+VLOOKUP('Export - bowling'!$A27,'Season - bowl'!$A:$K,3,FALSE),'Export - bowling'!C27)</f>
        <v>13</v>
      </c>
      <c r="D27">
        <f>IF('Export - bowling'!$L27,'Export - bowling'!D27+VLOOKUP('Export - bowling'!$A27,'Season - bowl'!$A:$K,4,FALSE),'Export - bowling'!D27)</f>
        <v>0</v>
      </c>
      <c r="E27">
        <f>IF('Export - bowling'!$L27,'Export - bowling'!E27+VLOOKUP('Export - bowling'!$A27,'Season - bowl'!$A:$K,5,FALSE),'Export - bowling'!E27)</f>
        <v>75</v>
      </c>
      <c r="F27">
        <f>IF('Export - bowling'!$L27,'Export - bowling'!F27+VLOOKUP('Export - bowling'!$A27,'Season - bowl'!$A:$K,6,FALSE),'Export - bowling'!F27)</f>
        <v>1</v>
      </c>
      <c r="G27" s="30">
        <f t="shared" si="0"/>
        <v>75</v>
      </c>
      <c r="H27" s="30">
        <f t="shared" si="1"/>
        <v>5.7692307692307692</v>
      </c>
      <c r="I27" s="30">
        <f t="shared" si="2"/>
        <v>78</v>
      </c>
      <c r="J27">
        <f>IF('Export - bowling'!$L27,'Export - bowling'!G27+VLOOKUP('Export - bowling'!$A27,'Season - bowl'!$A:$K,9,FALSE),'Export - bowling'!G27)</f>
        <v>0</v>
      </c>
      <c r="K27">
        <f>IF('Export - bowling'!$L27,'Export - bowling'!H27+VLOOKUP('Export - bowling'!$A27,'Season - bowl'!$A:$K,10,FALSE),'Export - bowling'!H27)</f>
        <v>4</v>
      </c>
      <c r="L27">
        <f>IF('Export - bowling'!$L27,'Export - bowling'!I27+VLOOKUP('Export - bowling'!$A27,'Season - bowl'!$A:$K,11,FALSE),'Export - bowling'!I27)</f>
        <v>0</v>
      </c>
      <c r="M27">
        <f>'Export - bowling'!J27</f>
        <v>1</v>
      </c>
      <c r="N27">
        <f>'Export - bowling'!K27</f>
        <v>35</v>
      </c>
    </row>
    <row r="28" spans="1:14" x14ac:dyDescent="0.25">
      <c r="A28" t="str">
        <f>'Export - bowling'!A28</f>
        <v>E Bird</v>
      </c>
      <c r="B28">
        <f>IF('Export - bowling'!$L28,'Export - bowling'!B28+VLOOKUP('Export - bowling'!$A28,'Season - bowl'!$A:$K,2,FALSE),'Export - bowling'!B28)</f>
        <v>50</v>
      </c>
      <c r="C28">
        <f>IF('Export - bowling'!$L28,'Export - bowling'!C28+VLOOKUP('Export - bowling'!$A28,'Season - bowl'!$A:$K,3,FALSE),'Export - bowling'!C28)</f>
        <v>7</v>
      </c>
      <c r="D28">
        <f>IF('Export - bowling'!$L28,'Export - bowling'!D28+VLOOKUP('Export - bowling'!$A28,'Season - bowl'!$A:$K,4,FALSE),'Export - bowling'!D28)</f>
        <v>0</v>
      </c>
      <c r="E28">
        <f>IF('Export - bowling'!$L28,'Export - bowling'!E28+VLOOKUP('Export - bowling'!$A28,'Season - bowl'!$A:$K,5,FALSE),'Export - bowling'!E28)</f>
        <v>33</v>
      </c>
      <c r="F28">
        <f>IF('Export - bowling'!$L28,'Export - bowling'!F28+VLOOKUP('Export - bowling'!$A28,'Season - bowl'!$A:$K,6,FALSE),'Export - bowling'!F28)</f>
        <v>2</v>
      </c>
      <c r="G28" s="30">
        <f t="shared" si="0"/>
        <v>16.5</v>
      </c>
      <c r="H28" s="30">
        <f t="shared" si="1"/>
        <v>4.7142857142857144</v>
      </c>
      <c r="I28" s="30">
        <f t="shared" si="2"/>
        <v>21</v>
      </c>
      <c r="J28">
        <f>IF('Export - bowling'!$L28,'Export - bowling'!G28+VLOOKUP('Export - bowling'!$A28,'Season - bowl'!$A:$K,9,FALSE),'Export - bowling'!G28)</f>
        <v>0</v>
      </c>
      <c r="K28">
        <f>IF('Export - bowling'!$L28,'Export - bowling'!H28+VLOOKUP('Export - bowling'!$A28,'Season - bowl'!$A:$K,10,FALSE),'Export - bowling'!H28)</f>
        <v>0</v>
      </c>
      <c r="L28">
        <f>IF('Export - bowling'!$L28,'Export - bowling'!I28+VLOOKUP('Export - bowling'!$A28,'Season - bowl'!$A:$K,11,FALSE),'Export - bowling'!I28)</f>
        <v>0</v>
      </c>
      <c r="M28">
        <f>'Export - bowling'!J28</f>
        <v>2</v>
      </c>
      <c r="N28">
        <f>'Export - bowling'!K28</f>
        <v>19</v>
      </c>
    </row>
    <row r="29" spans="1:14" x14ac:dyDescent="0.25">
      <c r="A29" t="str">
        <f>'Export - bowling'!A29</f>
        <v>Matt Bolshaw</v>
      </c>
      <c r="B29">
        <f>IF('Export - bowling'!$L29,'Export - bowling'!B29+VLOOKUP('Export - bowling'!$A29,'Season - bowl'!$A:$K,2,FALSE),'Export - bowling'!B29)</f>
        <v>35</v>
      </c>
      <c r="C29">
        <f>IF('Export - bowling'!$L29,'Export - bowling'!C29+VLOOKUP('Export - bowling'!$A29,'Season - bowl'!$A:$K,3,FALSE),'Export - bowling'!C29)</f>
        <v>262</v>
      </c>
      <c r="D29">
        <f>IF('Export - bowling'!$L29,'Export - bowling'!D29+VLOOKUP('Export - bowling'!$A29,'Season - bowl'!$A:$K,4,FALSE),'Export - bowling'!D29)</f>
        <v>45</v>
      </c>
      <c r="E29">
        <f>IF('Export - bowling'!$L29,'Export - bowling'!E29+VLOOKUP('Export - bowling'!$A29,'Season - bowl'!$A:$K,5,FALSE),'Export - bowling'!E29)</f>
        <v>1071</v>
      </c>
      <c r="F29">
        <f>IF('Export - bowling'!$L29,'Export - bowling'!F29+VLOOKUP('Export - bowling'!$A29,'Season - bowl'!$A:$K,6,FALSE),'Export - bowling'!F29)</f>
        <v>87</v>
      </c>
      <c r="G29" s="30">
        <f t="shared" si="0"/>
        <v>12.310344827586206</v>
      </c>
      <c r="H29" s="30">
        <f t="shared" si="1"/>
        <v>4.0877862595419847</v>
      </c>
      <c r="I29" s="30">
        <f t="shared" si="2"/>
        <v>18.068965517241381</v>
      </c>
      <c r="J29">
        <f>IF('Export - bowling'!$L29,'Export - bowling'!G29+VLOOKUP('Export - bowling'!$A29,'Season - bowl'!$A:$K,9,FALSE),'Export - bowling'!G29)</f>
        <v>5</v>
      </c>
      <c r="K29">
        <f>IF('Export - bowling'!$L29,'Export - bowling'!H29+VLOOKUP('Export - bowling'!$A29,'Season - bowl'!$A:$K,10,FALSE),'Export - bowling'!H29)</f>
        <v>29</v>
      </c>
      <c r="L29">
        <f>IF('Export - bowling'!$L29,'Export - bowling'!I29+VLOOKUP('Export - bowling'!$A29,'Season - bowl'!$A:$K,11,FALSE),'Export - bowling'!I29)</f>
        <v>1</v>
      </c>
      <c r="M29">
        <f>'Export - bowling'!J29</f>
        <v>6</v>
      </c>
      <c r="N29">
        <f>'Export - bowling'!K29</f>
        <v>24</v>
      </c>
    </row>
    <row r="30" spans="1:14" x14ac:dyDescent="0.25">
      <c r="A30" t="str">
        <f>'Export - bowling'!A30</f>
        <v>Andrew Boyd</v>
      </c>
      <c r="B30">
        <f>IF('Export - bowling'!$L30,'Export - bowling'!B30+VLOOKUP('Export - bowling'!$A30,'Season - bowl'!$A:$K,2,FALSE),'Export - bowling'!B30)</f>
        <v>102</v>
      </c>
      <c r="C30">
        <f>IF('Export - bowling'!$L30,'Export - bowling'!C30+VLOOKUP('Export - bowling'!$A30,'Season - bowl'!$A:$K,3,FALSE),'Export - bowling'!C30)</f>
        <v>275.2</v>
      </c>
      <c r="D30">
        <f>IF('Export - bowling'!$L30,'Export - bowling'!D30+VLOOKUP('Export - bowling'!$A30,'Season - bowl'!$A:$K,4,FALSE),'Export - bowling'!D30)</f>
        <v>6</v>
      </c>
      <c r="E30">
        <f>IF('Export - bowling'!$L30,'Export - bowling'!E30+VLOOKUP('Export - bowling'!$A30,'Season - bowl'!$A:$K,5,FALSE),'Export - bowling'!E30)</f>
        <v>1848</v>
      </c>
      <c r="F30">
        <f>IF('Export - bowling'!$L30,'Export - bowling'!F30+VLOOKUP('Export - bowling'!$A30,'Season - bowl'!$A:$K,6,FALSE),'Export - bowling'!F30)</f>
        <v>68</v>
      </c>
      <c r="G30" s="30">
        <f t="shared" si="0"/>
        <v>27.176470588235293</v>
      </c>
      <c r="H30" s="30">
        <f t="shared" si="1"/>
        <v>6.7151162790697674</v>
      </c>
      <c r="I30" s="30">
        <f t="shared" si="2"/>
        <v>24.28235294117647</v>
      </c>
      <c r="J30">
        <f>IF('Export - bowling'!$L30,'Export - bowling'!G30+VLOOKUP('Export - bowling'!$A30,'Season - bowl'!$A:$K,9,FALSE),'Export - bowling'!G30)</f>
        <v>0</v>
      </c>
      <c r="K30">
        <f>IF('Export - bowling'!$L30,'Export - bowling'!H30+VLOOKUP('Export - bowling'!$A30,'Season - bowl'!$A:$K,10,FALSE),'Export - bowling'!H30)</f>
        <v>19</v>
      </c>
      <c r="L30">
        <f>IF('Export - bowling'!$L30,'Export - bowling'!I30+VLOOKUP('Export - bowling'!$A30,'Season - bowl'!$A:$K,11,FALSE),'Export - bowling'!I30)</f>
        <v>1</v>
      </c>
      <c r="M30">
        <f>'Export - bowling'!J30</f>
        <v>4</v>
      </c>
      <c r="N30">
        <f>'Export - bowling'!K30</f>
        <v>12</v>
      </c>
    </row>
    <row r="31" spans="1:14" x14ac:dyDescent="0.25">
      <c r="A31" t="str">
        <f>'Export - bowling'!A31</f>
        <v>C Bradley</v>
      </c>
      <c r="B31">
        <f>IF('Export - bowling'!$L31,'Export - bowling'!B31+VLOOKUP('Export - bowling'!$A31,'Season - bowl'!$A:$K,2,FALSE),'Export - bowling'!B31)</f>
        <v>4</v>
      </c>
      <c r="C31">
        <f>IF('Export - bowling'!$L31,'Export - bowling'!C31+VLOOKUP('Export - bowling'!$A31,'Season - bowl'!$A:$K,3,FALSE),'Export - bowling'!C31)</f>
        <v>30</v>
      </c>
      <c r="D31">
        <f>IF('Export - bowling'!$L31,'Export - bowling'!D31+VLOOKUP('Export - bowling'!$A31,'Season - bowl'!$A:$K,4,FALSE),'Export - bowling'!D31)</f>
        <v>0</v>
      </c>
      <c r="E31">
        <f>IF('Export - bowling'!$L31,'Export - bowling'!E31+VLOOKUP('Export - bowling'!$A31,'Season - bowl'!$A:$K,5,FALSE),'Export - bowling'!E31)</f>
        <v>115</v>
      </c>
      <c r="F31">
        <f>IF('Export - bowling'!$L31,'Export - bowling'!F31+VLOOKUP('Export - bowling'!$A31,'Season - bowl'!$A:$K,6,FALSE),'Export - bowling'!F31)</f>
        <v>3</v>
      </c>
      <c r="G31" s="30">
        <f t="shared" si="0"/>
        <v>38.333333333333336</v>
      </c>
      <c r="H31" s="30">
        <f t="shared" si="1"/>
        <v>3.8333333333333335</v>
      </c>
      <c r="I31" s="30">
        <f t="shared" si="2"/>
        <v>60</v>
      </c>
      <c r="J31">
        <f>IF('Export - bowling'!$L31,'Export - bowling'!G31+VLOOKUP('Export - bowling'!$A31,'Season - bowl'!$A:$K,9,FALSE),'Export - bowling'!G31)</f>
        <v>0</v>
      </c>
      <c r="K31">
        <f>IF('Export - bowling'!$L31,'Export - bowling'!H31+VLOOKUP('Export - bowling'!$A31,'Season - bowl'!$A:$K,10,FALSE),'Export - bowling'!H31)</f>
        <v>0</v>
      </c>
      <c r="L31">
        <f>IF('Export - bowling'!$L31,'Export - bowling'!I31+VLOOKUP('Export - bowling'!$A31,'Season - bowl'!$A:$K,11,FALSE),'Export - bowling'!I31)</f>
        <v>0</v>
      </c>
      <c r="M31">
        <f>'Export - bowling'!J31</f>
        <v>1</v>
      </c>
      <c r="N31">
        <f>'Export - bowling'!K31</f>
        <v>9</v>
      </c>
    </row>
    <row r="32" spans="1:14" x14ac:dyDescent="0.25">
      <c r="A32" t="str">
        <f>'Export - bowling'!A32</f>
        <v>B Breen</v>
      </c>
      <c r="B32">
        <f>IF('Export - bowling'!$L32,'Export - bowling'!B32+VLOOKUP('Export - bowling'!$A32,'Season - bowl'!$A:$K,2,FALSE),'Export - bowling'!B32)</f>
        <v>1</v>
      </c>
      <c r="C32">
        <f>IF('Export - bowling'!$L32,'Export - bowling'!C32+VLOOKUP('Export - bowling'!$A32,'Season - bowl'!$A:$K,3,FALSE),'Export - bowling'!C32)</f>
        <v>5</v>
      </c>
      <c r="D32">
        <f>IF('Export - bowling'!$L32,'Export - bowling'!D32+VLOOKUP('Export - bowling'!$A32,'Season - bowl'!$A:$K,4,FALSE),'Export - bowling'!D32)</f>
        <v>0</v>
      </c>
      <c r="E32">
        <f>IF('Export - bowling'!$L32,'Export - bowling'!E32+VLOOKUP('Export - bowling'!$A32,'Season - bowl'!$A:$K,5,FALSE),'Export - bowling'!E32)</f>
        <v>20</v>
      </c>
      <c r="F32">
        <f>IF('Export - bowling'!$L32,'Export - bowling'!F32+VLOOKUP('Export - bowling'!$A32,'Season - bowl'!$A:$K,6,FALSE),'Export - bowling'!F32)</f>
        <v>0</v>
      </c>
      <c r="G32" s="30" t="str">
        <f t="shared" si="0"/>
        <v>-</v>
      </c>
      <c r="H32" s="30">
        <f t="shared" si="1"/>
        <v>4</v>
      </c>
      <c r="I32" s="30" t="str">
        <f t="shared" si="2"/>
        <v>-</v>
      </c>
      <c r="J32">
        <f>IF('Export - bowling'!$L32,'Export - bowling'!G32+VLOOKUP('Export - bowling'!$A32,'Season - bowl'!$A:$K,9,FALSE),'Export - bowling'!G32)</f>
        <v>0</v>
      </c>
      <c r="K32">
        <f>IF('Export - bowling'!$L32,'Export - bowling'!H32+VLOOKUP('Export - bowling'!$A32,'Season - bowl'!$A:$K,10,FALSE),'Export - bowling'!H32)</f>
        <v>0</v>
      </c>
      <c r="L32">
        <f>IF('Export - bowling'!$L32,'Export - bowling'!I32+VLOOKUP('Export - bowling'!$A32,'Season - bowl'!$A:$K,11,FALSE),'Export - bowling'!I32)</f>
        <v>0</v>
      </c>
      <c r="M32">
        <f>'Export - bowling'!J32</f>
        <v>0</v>
      </c>
      <c r="N32">
        <f>'Export - bowling'!K32</f>
        <v>20</v>
      </c>
    </row>
    <row r="33" spans="1:14" x14ac:dyDescent="0.25">
      <c r="A33" t="str">
        <f>'Export - bowling'!A33</f>
        <v>Doug Brennan</v>
      </c>
      <c r="B33">
        <f>IF('Export - bowling'!$L33,'Export - bowling'!B33+VLOOKUP('Export - bowling'!$A33,'Season - bowl'!$A:$K,2,FALSE),'Export - bowling'!B33)</f>
        <v>11</v>
      </c>
      <c r="C33">
        <f>IF('Export - bowling'!$L33,'Export - bowling'!C33+VLOOKUP('Export - bowling'!$A33,'Season - bowl'!$A:$K,3,FALSE),'Export - bowling'!C33)</f>
        <v>52</v>
      </c>
      <c r="D33">
        <f>IF('Export - bowling'!$L33,'Export - bowling'!D33+VLOOKUP('Export - bowling'!$A33,'Season - bowl'!$A:$K,4,FALSE),'Export - bowling'!D33)</f>
        <v>4</v>
      </c>
      <c r="E33">
        <f>IF('Export - bowling'!$L33,'Export - bowling'!E33+VLOOKUP('Export - bowling'!$A33,'Season - bowl'!$A:$K,5,FALSE),'Export - bowling'!E33)</f>
        <v>324</v>
      </c>
      <c r="F33">
        <f>IF('Export - bowling'!$L33,'Export - bowling'!F33+VLOOKUP('Export - bowling'!$A33,'Season - bowl'!$A:$K,6,FALSE),'Export - bowling'!F33)</f>
        <v>19</v>
      </c>
      <c r="G33" s="30">
        <f t="shared" si="0"/>
        <v>17.05263157894737</v>
      </c>
      <c r="H33" s="30">
        <f t="shared" si="1"/>
        <v>6.2307692307692308</v>
      </c>
      <c r="I33" s="30">
        <f t="shared" si="2"/>
        <v>16.421052631578949</v>
      </c>
      <c r="J33">
        <f>IF('Export - bowling'!$L33,'Export - bowling'!G33+VLOOKUP('Export - bowling'!$A33,'Season - bowl'!$A:$K,9,FALSE),'Export - bowling'!G33)</f>
        <v>0</v>
      </c>
      <c r="K33">
        <f>IF('Export - bowling'!$L33,'Export - bowling'!H33+VLOOKUP('Export - bowling'!$A33,'Season - bowl'!$A:$K,10,FALSE),'Export - bowling'!H33)</f>
        <v>0</v>
      </c>
      <c r="L33">
        <f>IF('Export - bowling'!$L33,'Export - bowling'!I33+VLOOKUP('Export - bowling'!$A33,'Season - bowl'!$A:$K,11,FALSE),'Export - bowling'!I33)</f>
        <v>0</v>
      </c>
      <c r="M33">
        <f>'Export - bowling'!J33</f>
        <v>3</v>
      </c>
      <c r="N33">
        <f>'Export - bowling'!K33</f>
        <v>19</v>
      </c>
    </row>
    <row r="34" spans="1:14" x14ac:dyDescent="0.25">
      <c r="A34" t="str">
        <f>'Export - bowling'!A34</f>
        <v>W Brett</v>
      </c>
      <c r="B34">
        <f>IF('Export - bowling'!$L34,'Export - bowling'!B34+VLOOKUP('Export - bowling'!$A34,'Season - bowl'!$A:$K,2,FALSE),'Export - bowling'!B34)</f>
        <v>4</v>
      </c>
      <c r="C34">
        <f>IF('Export - bowling'!$L34,'Export - bowling'!C34+VLOOKUP('Export - bowling'!$A34,'Season - bowl'!$A:$K,3,FALSE),'Export - bowling'!C34)</f>
        <v>13</v>
      </c>
      <c r="D34">
        <f>IF('Export - bowling'!$L34,'Export - bowling'!D34+VLOOKUP('Export - bowling'!$A34,'Season - bowl'!$A:$K,4,FALSE),'Export - bowling'!D34)</f>
        <v>1</v>
      </c>
      <c r="E34">
        <f>IF('Export - bowling'!$L34,'Export - bowling'!E34+VLOOKUP('Export - bowling'!$A34,'Season - bowl'!$A:$K,5,FALSE),'Export - bowling'!E34)</f>
        <v>70</v>
      </c>
      <c r="F34">
        <f>IF('Export - bowling'!$L34,'Export - bowling'!F34+VLOOKUP('Export - bowling'!$A34,'Season - bowl'!$A:$K,6,FALSE),'Export - bowling'!F34)</f>
        <v>1</v>
      </c>
      <c r="G34" s="30">
        <f t="shared" si="0"/>
        <v>70</v>
      </c>
      <c r="H34" s="30">
        <f t="shared" si="1"/>
        <v>5.384615384615385</v>
      </c>
      <c r="I34" s="30">
        <f t="shared" si="2"/>
        <v>78</v>
      </c>
      <c r="J34">
        <f>IF('Export - bowling'!$L34,'Export - bowling'!G34+VLOOKUP('Export - bowling'!$A34,'Season - bowl'!$A:$K,9,FALSE),'Export - bowling'!G34)</f>
        <v>0</v>
      </c>
      <c r="K34">
        <f>IF('Export - bowling'!$L34,'Export - bowling'!H34+VLOOKUP('Export - bowling'!$A34,'Season - bowl'!$A:$K,10,FALSE),'Export - bowling'!H34)</f>
        <v>0</v>
      </c>
      <c r="L34">
        <f>IF('Export - bowling'!$L34,'Export - bowling'!I34+VLOOKUP('Export - bowling'!$A34,'Season - bowl'!$A:$K,11,FALSE),'Export - bowling'!I34)</f>
        <v>0</v>
      </c>
      <c r="M34">
        <f>'Export - bowling'!J34</f>
        <v>1</v>
      </c>
      <c r="N34">
        <f>'Export - bowling'!K34</f>
        <v>15</v>
      </c>
    </row>
    <row r="35" spans="1:14" x14ac:dyDescent="0.25">
      <c r="A35" t="str">
        <f>'Export - bowling'!A35</f>
        <v>Steve Britto</v>
      </c>
      <c r="B35">
        <f>IF('Export - bowling'!$L35,'Export - bowling'!B35+VLOOKUP('Export - bowling'!$A35,'Season - bowl'!$A:$K,2,FALSE),'Export - bowling'!B35)</f>
        <v>375</v>
      </c>
      <c r="C35">
        <f>IF('Export - bowling'!$L35,'Export - bowling'!C35+VLOOKUP('Export - bowling'!$A35,'Season - bowl'!$A:$K,3,FALSE),'Export - bowling'!C35)</f>
        <v>662</v>
      </c>
      <c r="D35">
        <f>IF('Export - bowling'!$L35,'Export - bowling'!D35+VLOOKUP('Export - bowling'!$A35,'Season - bowl'!$A:$K,4,FALSE),'Export - bowling'!D35)</f>
        <v>34</v>
      </c>
      <c r="E35">
        <f>IF('Export - bowling'!$L35,'Export - bowling'!E35+VLOOKUP('Export - bowling'!$A35,'Season - bowl'!$A:$K,5,FALSE),'Export - bowling'!E35)</f>
        <v>3282</v>
      </c>
      <c r="F35">
        <f>IF('Export - bowling'!$L35,'Export - bowling'!F35+VLOOKUP('Export - bowling'!$A35,'Season - bowl'!$A:$K,6,FALSE),'Export - bowling'!F35)</f>
        <v>137</v>
      </c>
      <c r="G35" s="30">
        <f t="shared" si="0"/>
        <v>23.956204379562045</v>
      </c>
      <c r="H35" s="30">
        <f t="shared" si="1"/>
        <v>4.9577039274924468</v>
      </c>
      <c r="I35" s="30">
        <f t="shared" si="2"/>
        <v>28.992700729927009</v>
      </c>
      <c r="J35">
        <f>IF('Export - bowling'!$L35,'Export - bowling'!G35+VLOOKUP('Export - bowling'!$A35,'Season - bowl'!$A:$K,9,FALSE),'Export - bowling'!G35)</f>
        <v>1</v>
      </c>
      <c r="K35">
        <f>IF('Export - bowling'!$L35,'Export - bowling'!H35+VLOOKUP('Export - bowling'!$A35,'Season - bowl'!$A:$K,10,FALSE),'Export - bowling'!H35)</f>
        <v>1</v>
      </c>
      <c r="L35">
        <f>IF('Export - bowling'!$L35,'Export - bowling'!I35+VLOOKUP('Export - bowling'!$A35,'Season - bowl'!$A:$K,11,FALSE),'Export - bowling'!I35)</f>
        <v>0</v>
      </c>
      <c r="M35">
        <f>'Export - bowling'!J35</f>
        <v>5</v>
      </c>
      <c r="N35">
        <f>'Export - bowling'!K35</f>
        <v>61</v>
      </c>
    </row>
    <row r="36" spans="1:14" x14ac:dyDescent="0.25">
      <c r="A36" t="str">
        <f>'Export - bowling'!A36</f>
        <v>B Brown</v>
      </c>
      <c r="B36">
        <f>IF('Export - bowling'!$L36,'Export - bowling'!B36+VLOOKUP('Export - bowling'!$A36,'Season - bowl'!$A:$K,2,FALSE),'Export - bowling'!B36)</f>
        <v>17</v>
      </c>
      <c r="C36">
        <f>IF('Export - bowling'!$L36,'Export - bowling'!C36+VLOOKUP('Export - bowling'!$A36,'Season - bowl'!$A:$K,3,FALSE),'Export - bowling'!C36)</f>
        <v>31</v>
      </c>
      <c r="D36">
        <f>IF('Export - bowling'!$L36,'Export - bowling'!D36+VLOOKUP('Export - bowling'!$A36,'Season - bowl'!$A:$K,4,FALSE),'Export - bowling'!D36)</f>
        <v>0</v>
      </c>
      <c r="E36">
        <f>IF('Export - bowling'!$L36,'Export - bowling'!E36+VLOOKUP('Export - bowling'!$A36,'Season - bowl'!$A:$K,5,FALSE),'Export - bowling'!E36)</f>
        <v>141</v>
      </c>
      <c r="F36">
        <f>IF('Export - bowling'!$L36,'Export - bowling'!F36+VLOOKUP('Export - bowling'!$A36,'Season - bowl'!$A:$K,6,FALSE),'Export - bowling'!F36)</f>
        <v>3</v>
      </c>
      <c r="G36" s="30">
        <f t="shared" si="0"/>
        <v>47</v>
      </c>
      <c r="H36" s="30">
        <f t="shared" si="1"/>
        <v>4.5483870967741939</v>
      </c>
      <c r="I36" s="30">
        <f t="shared" si="2"/>
        <v>62</v>
      </c>
      <c r="J36">
        <f>IF('Export - bowling'!$L36,'Export - bowling'!G36+VLOOKUP('Export - bowling'!$A36,'Season - bowl'!$A:$K,9,FALSE),'Export - bowling'!G36)</f>
        <v>0</v>
      </c>
      <c r="K36">
        <f>IF('Export - bowling'!$L36,'Export - bowling'!H36+VLOOKUP('Export - bowling'!$A36,'Season - bowl'!$A:$K,10,FALSE),'Export - bowling'!H36)</f>
        <v>0</v>
      </c>
      <c r="L36">
        <f>IF('Export - bowling'!$L36,'Export - bowling'!I36+VLOOKUP('Export - bowling'!$A36,'Season - bowl'!$A:$K,11,FALSE),'Export - bowling'!I36)</f>
        <v>0</v>
      </c>
      <c r="M36">
        <f>'Export - bowling'!J36</f>
        <v>2</v>
      </c>
      <c r="N36">
        <f>'Export - bowling'!K36</f>
        <v>54</v>
      </c>
    </row>
    <row r="37" spans="1:14" x14ac:dyDescent="0.25">
      <c r="A37" t="str">
        <f>'Export - bowling'!A37</f>
        <v>M Brown</v>
      </c>
      <c r="B37">
        <f>IF('Export - bowling'!$L37,'Export - bowling'!B37+VLOOKUP('Export - bowling'!$A37,'Season - bowl'!$A:$K,2,FALSE),'Export - bowling'!B37)</f>
        <v>1</v>
      </c>
      <c r="C37">
        <f>IF('Export - bowling'!$L37,'Export - bowling'!C37+VLOOKUP('Export - bowling'!$A37,'Season - bowl'!$A:$K,3,FALSE),'Export - bowling'!C37)</f>
        <v>2</v>
      </c>
      <c r="D37">
        <f>IF('Export - bowling'!$L37,'Export - bowling'!D37+VLOOKUP('Export - bowling'!$A37,'Season - bowl'!$A:$K,4,FALSE),'Export - bowling'!D37)</f>
        <v>0</v>
      </c>
      <c r="E37">
        <f>IF('Export - bowling'!$L37,'Export - bowling'!E37+VLOOKUP('Export - bowling'!$A37,'Season - bowl'!$A:$K,5,FALSE),'Export - bowling'!E37)</f>
        <v>23</v>
      </c>
      <c r="F37">
        <f>IF('Export - bowling'!$L37,'Export - bowling'!F37+VLOOKUP('Export - bowling'!$A37,'Season - bowl'!$A:$K,6,FALSE),'Export - bowling'!F37)</f>
        <v>0</v>
      </c>
      <c r="G37" s="30" t="str">
        <f t="shared" si="0"/>
        <v>-</v>
      </c>
      <c r="H37" s="30">
        <f t="shared" si="1"/>
        <v>11.5</v>
      </c>
      <c r="I37" s="30" t="str">
        <f t="shared" si="2"/>
        <v>-</v>
      </c>
      <c r="J37">
        <f>IF('Export - bowling'!$L37,'Export - bowling'!G37+VLOOKUP('Export - bowling'!$A37,'Season - bowl'!$A:$K,9,FALSE),'Export - bowling'!G37)</f>
        <v>0</v>
      </c>
      <c r="K37">
        <f>IF('Export - bowling'!$L37,'Export - bowling'!H37+VLOOKUP('Export - bowling'!$A37,'Season - bowl'!$A:$K,10,FALSE),'Export - bowling'!H37)</f>
        <v>0</v>
      </c>
      <c r="L37">
        <f>IF('Export - bowling'!$L37,'Export - bowling'!I37+VLOOKUP('Export - bowling'!$A37,'Season - bowl'!$A:$K,11,FALSE),'Export - bowling'!I37)</f>
        <v>0</v>
      </c>
      <c r="M37">
        <f>'Export - bowling'!J37</f>
        <v>0</v>
      </c>
      <c r="N37">
        <f>'Export - bowling'!K37</f>
        <v>23</v>
      </c>
    </row>
    <row r="38" spans="1:14" x14ac:dyDescent="0.25">
      <c r="A38" t="str">
        <f>'Export - bowling'!A38</f>
        <v>P Brown</v>
      </c>
      <c r="B38">
        <f>IF('Export - bowling'!$L38,'Export - bowling'!B38+VLOOKUP('Export - bowling'!$A38,'Season - bowl'!$A:$K,2,FALSE),'Export - bowling'!B38)</f>
        <v>22</v>
      </c>
      <c r="C38">
        <f>IF('Export - bowling'!$L38,'Export - bowling'!C38+VLOOKUP('Export - bowling'!$A38,'Season - bowl'!$A:$K,3,FALSE),'Export - bowling'!C38)</f>
        <v>4</v>
      </c>
      <c r="D38">
        <f>IF('Export - bowling'!$L38,'Export - bowling'!D38+VLOOKUP('Export - bowling'!$A38,'Season - bowl'!$A:$K,4,FALSE),'Export - bowling'!D38)</f>
        <v>0</v>
      </c>
      <c r="E38">
        <f>IF('Export - bowling'!$L38,'Export - bowling'!E38+VLOOKUP('Export - bowling'!$A38,'Season - bowl'!$A:$K,5,FALSE),'Export - bowling'!E38)</f>
        <v>35</v>
      </c>
      <c r="F38">
        <f>IF('Export - bowling'!$L38,'Export - bowling'!F38+VLOOKUP('Export - bowling'!$A38,'Season - bowl'!$A:$K,6,FALSE),'Export - bowling'!F38)</f>
        <v>0</v>
      </c>
      <c r="G38" s="30" t="str">
        <f t="shared" si="0"/>
        <v>-</v>
      </c>
      <c r="H38" s="30">
        <f t="shared" si="1"/>
        <v>8.75</v>
      </c>
      <c r="I38" s="30" t="str">
        <f t="shared" si="2"/>
        <v>-</v>
      </c>
      <c r="J38">
        <f>IF('Export - bowling'!$L38,'Export - bowling'!G38+VLOOKUP('Export - bowling'!$A38,'Season - bowl'!$A:$K,9,FALSE),'Export - bowling'!G38)</f>
        <v>0</v>
      </c>
      <c r="K38">
        <f>IF('Export - bowling'!$L38,'Export - bowling'!H38+VLOOKUP('Export - bowling'!$A38,'Season - bowl'!$A:$K,10,FALSE),'Export - bowling'!H38)</f>
        <v>0</v>
      </c>
      <c r="L38">
        <f>IF('Export - bowling'!$L38,'Export - bowling'!I38+VLOOKUP('Export - bowling'!$A38,'Season - bowl'!$A:$K,11,FALSE),'Export - bowling'!I38)</f>
        <v>0</v>
      </c>
      <c r="M38">
        <f>'Export - bowling'!J38</f>
        <v>0</v>
      </c>
      <c r="N38">
        <f>'Export - bowling'!K38</f>
        <v>11</v>
      </c>
    </row>
    <row r="39" spans="1:14" x14ac:dyDescent="0.25">
      <c r="A39" t="str">
        <f>'Export - bowling'!A39</f>
        <v>D Bruce</v>
      </c>
      <c r="B39">
        <f>IF('Export - bowling'!$L39,'Export - bowling'!B39+VLOOKUP('Export - bowling'!$A39,'Season - bowl'!$A:$K,2,FALSE),'Export - bowling'!B39)</f>
        <v>1</v>
      </c>
      <c r="C39">
        <f>IF('Export - bowling'!$L39,'Export - bowling'!C39+VLOOKUP('Export - bowling'!$A39,'Season - bowl'!$A:$K,3,FALSE),'Export - bowling'!C39)</f>
        <v>0</v>
      </c>
      <c r="D39">
        <f>IF('Export - bowling'!$L39,'Export - bowling'!D39+VLOOKUP('Export - bowling'!$A39,'Season - bowl'!$A:$K,4,FALSE),'Export - bowling'!D39)</f>
        <v>0</v>
      </c>
      <c r="E39">
        <f>IF('Export - bowling'!$L39,'Export - bowling'!E39+VLOOKUP('Export - bowling'!$A39,'Season - bowl'!$A:$K,5,FALSE),'Export - bowling'!E39)</f>
        <v>0</v>
      </c>
      <c r="F39">
        <f>IF('Export - bowling'!$L39,'Export - bowling'!F39+VLOOKUP('Export - bowling'!$A39,'Season - bowl'!$A:$K,6,FALSE),'Export - bowling'!F39)</f>
        <v>0</v>
      </c>
      <c r="G39" s="30" t="str">
        <f t="shared" si="0"/>
        <v>-</v>
      </c>
      <c r="H39" s="30" t="str">
        <f t="shared" si="1"/>
        <v>-</v>
      </c>
      <c r="I39" s="30" t="str">
        <f t="shared" si="2"/>
        <v>-</v>
      </c>
      <c r="J39">
        <f>IF('Export - bowling'!$L39,'Export - bowling'!G39+VLOOKUP('Export - bowling'!$A39,'Season - bowl'!$A:$K,9,FALSE),'Export - bowling'!G39)</f>
        <v>0</v>
      </c>
      <c r="K39">
        <f>IF('Export - bowling'!$L39,'Export - bowling'!H39+VLOOKUP('Export - bowling'!$A39,'Season - bowl'!$A:$K,10,FALSE),'Export - bowling'!H39)</f>
        <v>0</v>
      </c>
      <c r="L39">
        <f>IF('Export - bowling'!$L39,'Export - bowling'!I39+VLOOKUP('Export - bowling'!$A39,'Season - bowl'!$A:$K,11,FALSE),'Export - bowling'!I39)</f>
        <v>0</v>
      </c>
      <c r="M39">
        <f>'Export - bowling'!J39</f>
        <v>0</v>
      </c>
      <c r="N39">
        <f>'Export - bowling'!K39</f>
        <v>0</v>
      </c>
    </row>
    <row r="40" spans="1:14" x14ac:dyDescent="0.25">
      <c r="A40" t="str">
        <f>'Export - bowling'!A40</f>
        <v>G Buckley</v>
      </c>
      <c r="B40">
        <f>IF('Export - bowling'!$L40,'Export - bowling'!B40+VLOOKUP('Export - bowling'!$A40,'Season - bowl'!$A:$K,2,FALSE),'Export - bowling'!B40)</f>
        <v>1</v>
      </c>
      <c r="C40">
        <f>IF('Export - bowling'!$L40,'Export - bowling'!C40+VLOOKUP('Export - bowling'!$A40,'Season - bowl'!$A:$K,3,FALSE),'Export - bowling'!C40)</f>
        <v>0</v>
      </c>
      <c r="D40">
        <f>IF('Export - bowling'!$L40,'Export - bowling'!D40+VLOOKUP('Export - bowling'!$A40,'Season - bowl'!$A:$K,4,FALSE),'Export - bowling'!D40)</f>
        <v>0</v>
      </c>
      <c r="E40">
        <f>IF('Export - bowling'!$L40,'Export - bowling'!E40+VLOOKUP('Export - bowling'!$A40,'Season - bowl'!$A:$K,5,FALSE),'Export - bowling'!E40)</f>
        <v>0</v>
      </c>
      <c r="F40">
        <f>IF('Export - bowling'!$L40,'Export - bowling'!F40+VLOOKUP('Export - bowling'!$A40,'Season - bowl'!$A:$K,6,FALSE),'Export - bowling'!F40)</f>
        <v>0</v>
      </c>
      <c r="G40" s="30" t="str">
        <f t="shared" si="0"/>
        <v>-</v>
      </c>
      <c r="H40" s="30" t="str">
        <f t="shared" si="1"/>
        <v>-</v>
      </c>
      <c r="I40" s="30" t="str">
        <f t="shared" si="2"/>
        <v>-</v>
      </c>
      <c r="J40">
        <f>IF('Export - bowling'!$L40,'Export - bowling'!G40+VLOOKUP('Export - bowling'!$A40,'Season - bowl'!$A:$K,9,FALSE),'Export - bowling'!G40)</f>
        <v>0</v>
      </c>
      <c r="K40">
        <f>IF('Export - bowling'!$L40,'Export - bowling'!H40+VLOOKUP('Export - bowling'!$A40,'Season - bowl'!$A:$K,10,FALSE),'Export - bowling'!H40)</f>
        <v>0</v>
      </c>
      <c r="L40">
        <f>IF('Export - bowling'!$L40,'Export - bowling'!I40+VLOOKUP('Export - bowling'!$A40,'Season - bowl'!$A:$K,11,FALSE),'Export - bowling'!I40)</f>
        <v>0</v>
      </c>
      <c r="M40">
        <f>'Export - bowling'!J40</f>
        <v>0</v>
      </c>
      <c r="N40">
        <f>'Export - bowling'!K40</f>
        <v>0</v>
      </c>
    </row>
    <row r="41" spans="1:14" x14ac:dyDescent="0.25">
      <c r="A41" t="str">
        <f>'Export - bowling'!A41</f>
        <v>Richard Buckley</v>
      </c>
      <c r="B41">
        <f>IF('Export - bowling'!$L41,'Export - bowling'!B41+VLOOKUP('Export - bowling'!$A41,'Season - bowl'!$A:$K,2,FALSE),'Export - bowling'!B41)</f>
        <v>200</v>
      </c>
      <c r="C41">
        <f>IF('Export - bowling'!$L41,'Export - bowling'!C41+VLOOKUP('Export - bowling'!$A41,'Season - bowl'!$A:$K,3,FALSE),'Export - bowling'!C41)</f>
        <v>60</v>
      </c>
      <c r="D41">
        <f>IF('Export - bowling'!$L41,'Export - bowling'!D41+VLOOKUP('Export - bowling'!$A41,'Season - bowl'!$A:$K,4,FALSE),'Export - bowling'!D41)</f>
        <v>0</v>
      </c>
      <c r="E41">
        <f>IF('Export - bowling'!$L41,'Export - bowling'!E41+VLOOKUP('Export - bowling'!$A41,'Season - bowl'!$A:$K,5,FALSE),'Export - bowling'!E41)</f>
        <v>339</v>
      </c>
      <c r="F41">
        <f>IF('Export - bowling'!$L41,'Export - bowling'!F41+VLOOKUP('Export - bowling'!$A41,'Season - bowl'!$A:$K,6,FALSE),'Export - bowling'!F41)</f>
        <v>14</v>
      </c>
      <c r="G41" s="30">
        <f t="shared" si="0"/>
        <v>24.214285714285715</v>
      </c>
      <c r="H41" s="30">
        <f t="shared" si="1"/>
        <v>5.65</v>
      </c>
      <c r="I41" s="30">
        <f t="shared" si="2"/>
        <v>25.714285714285715</v>
      </c>
      <c r="J41">
        <f>IF('Export - bowling'!$L41,'Export - bowling'!G41+VLOOKUP('Export - bowling'!$A41,'Season - bowl'!$A:$K,9,FALSE),'Export - bowling'!G41)</f>
        <v>1</v>
      </c>
      <c r="K41">
        <f>IF('Export - bowling'!$L41,'Export - bowling'!H41+VLOOKUP('Export - bowling'!$A41,'Season - bowl'!$A:$K,10,FALSE),'Export - bowling'!H41)</f>
        <v>0</v>
      </c>
      <c r="L41">
        <f>IF('Export - bowling'!$L41,'Export - bowling'!I41+VLOOKUP('Export - bowling'!$A41,'Season - bowl'!$A:$K,11,FALSE),'Export - bowling'!I41)</f>
        <v>0</v>
      </c>
      <c r="M41">
        <f>'Export - bowling'!J41</f>
        <v>5</v>
      </c>
      <c r="N41">
        <f>'Export - bowling'!K41</f>
        <v>39</v>
      </c>
    </row>
    <row r="42" spans="1:14" x14ac:dyDescent="0.25">
      <c r="A42" t="str">
        <f>'Export - bowling'!A42</f>
        <v>G Buckner</v>
      </c>
      <c r="B42">
        <f>IF('Export - bowling'!$L42,'Export - bowling'!B42+VLOOKUP('Export - bowling'!$A42,'Season - bowl'!$A:$K,2,FALSE),'Export - bowling'!B42)</f>
        <v>117</v>
      </c>
      <c r="C42">
        <f>IF('Export - bowling'!$L42,'Export - bowling'!C42+VLOOKUP('Export - bowling'!$A42,'Season - bowl'!$A:$K,3,FALSE),'Export - bowling'!C42)</f>
        <v>27</v>
      </c>
      <c r="D42">
        <f>IF('Export - bowling'!$L42,'Export - bowling'!D42+VLOOKUP('Export - bowling'!$A42,'Season - bowl'!$A:$K,4,FALSE),'Export - bowling'!D42)</f>
        <v>0</v>
      </c>
      <c r="E42">
        <f>IF('Export - bowling'!$L42,'Export - bowling'!E42+VLOOKUP('Export - bowling'!$A42,'Season - bowl'!$A:$K,5,FALSE),'Export - bowling'!E42)</f>
        <v>217</v>
      </c>
      <c r="F42">
        <f>IF('Export - bowling'!$L42,'Export - bowling'!F42+VLOOKUP('Export - bowling'!$A42,'Season - bowl'!$A:$K,6,FALSE),'Export - bowling'!F42)</f>
        <v>8</v>
      </c>
      <c r="G42" s="30">
        <f t="shared" si="0"/>
        <v>27.125</v>
      </c>
      <c r="H42" s="30">
        <f t="shared" si="1"/>
        <v>8.0370370370370363</v>
      </c>
      <c r="I42" s="30">
        <f t="shared" si="2"/>
        <v>20.25</v>
      </c>
      <c r="J42">
        <f>IF('Export - bowling'!$L42,'Export - bowling'!G42+VLOOKUP('Export - bowling'!$A42,'Season - bowl'!$A:$K,9,FALSE),'Export - bowling'!G42)</f>
        <v>0</v>
      </c>
      <c r="K42">
        <f>IF('Export - bowling'!$L42,'Export - bowling'!H42+VLOOKUP('Export - bowling'!$A42,'Season - bowl'!$A:$K,10,FALSE),'Export - bowling'!H42)</f>
        <v>0</v>
      </c>
      <c r="L42">
        <f>IF('Export - bowling'!$L42,'Export - bowling'!I42+VLOOKUP('Export - bowling'!$A42,'Season - bowl'!$A:$K,11,FALSE),'Export - bowling'!I42)</f>
        <v>0</v>
      </c>
      <c r="M42">
        <f>'Export - bowling'!J42</f>
        <v>2</v>
      </c>
      <c r="N42">
        <f>'Export - bowling'!K42</f>
        <v>1</v>
      </c>
    </row>
    <row r="43" spans="1:14" x14ac:dyDescent="0.25">
      <c r="A43" t="str">
        <f>'Export - bowling'!A43</f>
        <v>Alex Burriel</v>
      </c>
      <c r="B43">
        <f>IF('Export - bowling'!$L43,'Export - bowling'!B43+VLOOKUP('Export - bowling'!$A43,'Season - bowl'!$A:$K,2,FALSE),'Export - bowling'!B43)</f>
        <v>11</v>
      </c>
      <c r="C43">
        <f>IF('Export - bowling'!$L43,'Export - bowling'!C43+VLOOKUP('Export - bowling'!$A43,'Season - bowl'!$A:$K,3,FALSE),'Export - bowling'!C43)</f>
        <v>62</v>
      </c>
      <c r="D43">
        <f>IF('Export - bowling'!$L43,'Export - bowling'!D43+VLOOKUP('Export - bowling'!$A43,'Season - bowl'!$A:$K,4,FALSE),'Export - bowling'!D43)</f>
        <v>7</v>
      </c>
      <c r="E43">
        <f>IF('Export - bowling'!$L43,'Export - bowling'!E43+VLOOKUP('Export - bowling'!$A43,'Season - bowl'!$A:$K,5,FALSE),'Export - bowling'!E43)</f>
        <v>288</v>
      </c>
      <c r="F43">
        <f>IF('Export - bowling'!$L43,'Export - bowling'!F43+VLOOKUP('Export - bowling'!$A43,'Season - bowl'!$A:$K,6,FALSE),'Export - bowling'!F43)</f>
        <v>12</v>
      </c>
      <c r="G43" s="30">
        <f t="shared" si="0"/>
        <v>24</v>
      </c>
      <c r="H43" s="30">
        <f t="shared" si="1"/>
        <v>4.645161290322581</v>
      </c>
      <c r="I43" s="30">
        <f t="shared" si="2"/>
        <v>31</v>
      </c>
      <c r="J43">
        <f>IF('Export - bowling'!$L43,'Export - bowling'!G43+VLOOKUP('Export - bowling'!$A43,'Season - bowl'!$A:$K,9,FALSE),'Export - bowling'!G43)</f>
        <v>0</v>
      </c>
      <c r="K43">
        <f>IF('Export - bowling'!$L43,'Export - bowling'!H43+VLOOKUP('Export - bowling'!$A43,'Season - bowl'!$A:$K,10,FALSE),'Export - bowling'!H43)</f>
        <v>0</v>
      </c>
      <c r="L43">
        <f>IF('Export - bowling'!$L43,'Export - bowling'!I43+VLOOKUP('Export - bowling'!$A43,'Season - bowl'!$A:$K,11,FALSE),'Export - bowling'!I43)</f>
        <v>0</v>
      </c>
      <c r="M43">
        <f>'Export - bowling'!J43</f>
        <v>3</v>
      </c>
      <c r="N43">
        <f>'Export - bowling'!K43</f>
        <v>8</v>
      </c>
    </row>
    <row r="44" spans="1:14" x14ac:dyDescent="0.25">
      <c r="A44" t="str">
        <f>'Export - bowling'!A44</f>
        <v>Rhys Byrne</v>
      </c>
      <c r="B44">
        <f>IF('Export - bowling'!$L44,'Export - bowling'!B44+VLOOKUP('Export - bowling'!$A44,'Season - bowl'!$A:$K,2,FALSE),'Export - bowling'!B44)</f>
        <v>11</v>
      </c>
      <c r="C44">
        <f>IF('Export - bowling'!$L44,'Export - bowling'!C44+VLOOKUP('Export - bowling'!$A44,'Season - bowl'!$A:$K,3,FALSE),'Export - bowling'!C44)</f>
        <v>3</v>
      </c>
      <c r="D44">
        <f>IF('Export - bowling'!$L44,'Export - bowling'!D44+VLOOKUP('Export - bowling'!$A44,'Season - bowl'!$A:$K,4,FALSE),'Export - bowling'!D44)</f>
        <v>0</v>
      </c>
      <c r="E44">
        <f>IF('Export - bowling'!$L44,'Export - bowling'!E44+VLOOKUP('Export - bowling'!$A44,'Season - bowl'!$A:$K,5,FALSE),'Export - bowling'!E44)</f>
        <v>16</v>
      </c>
      <c r="F44">
        <f>IF('Export - bowling'!$L44,'Export - bowling'!F44+VLOOKUP('Export - bowling'!$A44,'Season - bowl'!$A:$K,6,FALSE),'Export - bowling'!F44)</f>
        <v>1</v>
      </c>
      <c r="G44" s="30">
        <f t="shared" si="0"/>
        <v>16</v>
      </c>
      <c r="H44" s="30">
        <f t="shared" si="1"/>
        <v>5.333333333333333</v>
      </c>
      <c r="I44" s="30">
        <f t="shared" si="2"/>
        <v>18</v>
      </c>
      <c r="J44">
        <f>IF('Export - bowling'!$L44,'Export - bowling'!G44+VLOOKUP('Export - bowling'!$A44,'Season - bowl'!$A:$K,9,FALSE),'Export - bowling'!G44)</f>
        <v>0</v>
      </c>
      <c r="K44">
        <f>IF('Export - bowling'!$L44,'Export - bowling'!H44+VLOOKUP('Export - bowling'!$A44,'Season - bowl'!$A:$K,10,FALSE),'Export - bowling'!H44)</f>
        <v>0</v>
      </c>
      <c r="L44">
        <f>IF('Export - bowling'!$L44,'Export - bowling'!I44+VLOOKUP('Export - bowling'!$A44,'Season - bowl'!$A:$K,11,FALSE),'Export - bowling'!I44)</f>
        <v>0</v>
      </c>
      <c r="M44">
        <f>'Export - bowling'!J44</f>
        <v>1</v>
      </c>
      <c r="N44">
        <f>'Export - bowling'!K44</f>
        <v>16</v>
      </c>
    </row>
    <row r="45" spans="1:14" x14ac:dyDescent="0.25">
      <c r="A45" t="str">
        <f>'Export - bowling'!A45</f>
        <v>M Callanan</v>
      </c>
      <c r="B45">
        <f>IF('Export - bowling'!$L45,'Export - bowling'!B45+VLOOKUP('Export - bowling'!$A45,'Season - bowl'!$A:$K,2,FALSE),'Export - bowling'!B45)</f>
        <v>24</v>
      </c>
      <c r="C45">
        <f>IF('Export - bowling'!$L45,'Export - bowling'!C45+VLOOKUP('Export - bowling'!$A45,'Season - bowl'!$A:$K,3,FALSE),'Export - bowling'!C45)</f>
        <v>30</v>
      </c>
      <c r="D45">
        <f>IF('Export - bowling'!$L45,'Export - bowling'!D45+VLOOKUP('Export - bowling'!$A45,'Season - bowl'!$A:$K,4,FALSE),'Export - bowling'!D45)</f>
        <v>4</v>
      </c>
      <c r="E45">
        <f>IF('Export - bowling'!$L45,'Export - bowling'!E45+VLOOKUP('Export - bowling'!$A45,'Season - bowl'!$A:$K,5,FALSE),'Export - bowling'!E45)</f>
        <v>120</v>
      </c>
      <c r="F45">
        <f>IF('Export - bowling'!$L45,'Export - bowling'!F45+VLOOKUP('Export - bowling'!$A45,'Season - bowl'!$A:$K,6,FALSE),'Export - bowling'!F45)</f>
        <v>9</v>
      </c>
      <c r="G45" s="30">
        <f t="shared" si="0"/>
        <v>13.333333333333334</v>
      </c>
      <c r="H45" s="30">
        <f t="shared" si="1"/>
        <v>4</v>
      </c>
      <c r="I45" s="30">
        <f t="shared" si="2"/>
        <v>20</v>
      </c>
      <c r="J45">
        <f>IF('Export - bowling'!$L45,'Export - bowling'!G45+VLOOKUP('Export - bowling'!$A45,'Season - bowl'!$A:$K,9,FALSE),'Export - bowling'!G45)</f>
        <v>0</v>
      </c>
      <c r="K45">
        <f>IF('Export - bowling'!$L45,'Export - bowling'!H45+VLOOKUP('Export - bowling'!$A45,'Season - bowl'!$A:$K,10,FALSE),'Export - bowling'!H45)</f>
        <v>0</v>
      </c>
      <c r="L45">
        <f>IF('Export - bowling'!$L45,'Export - bowling'!I45+VLOOKUP('Export - bowling'!$A45,'Season - bowl'!$A:$K,11,FALSE),'Export - bowling'!I45)</f>
        <v>0</v>
      </c>
      <c r="M45">
        <f>'Export - bowling'!J45</f>
        <v>4</v>
      </c>
      <c r="N45">
        <f>'Export - bowling'!K45</f>
        <v>8</v>
      </c>
    </row>
    <row r="46" spans="1:14" x14ac:dyDescent="0.25">
      <c r="A46" t="str">
        <f>'Export - bowling'!A46</f>
        <v>Anthony Campbell</v>
      </c>
      <c r="B46">
        <f>IF('Export - bowling'!$L46,'Export - bowling'!B46+VLOOKUP('Export - bowling'!$A46,'Season - bowl'!$A:$K,2,FALSE),'Export - bowling'!B46)</f>
        <v>89</v>
      </c>
      <c r="C46">
        <f>IF('Export - bowling'!$L46,'Export - bowling'!C46+VLOOKUP('Export - bowling'!$A46,'Season - bowl'!$A:$K,3,FALSE),'Export - bowling'!C46)</f>
        <v>627</v>
      </c>
      <c r="D46">
        <f>IF('Export - bowling'!$L46,'Export - bowling'!D46+VLOOKUP('Export - bowling'!$A46,'Season - bowl'!$A:$K,4,FALSE),'Export - bowling'!D46)</f>
        <v>73</v>
      </c>
      <c r="E46">
        <f>IF('Export - bowling'!$L46,'Export - bowling'!E46+VLOOKUP('Export - bowling'!$A46,'Season - bowl'!$A:$K,5,FALSE),'Export - bowling'!E46)</f>
        <v>2729</v>
      </c>
      <c r="F46">
        <f>IF('Export - bowling'!$L46,'Export - bowling'!F46+VLOOKUP('Export - bowling'!$A46,'Season - bowl'!$A:$K,6,FALSE),'Export - bowling'!F46)</f>
        <v>115</v>
      </c>
      <c r="G46" s="30">
        <f t="shared" si="0"/>
        <v>23.730434782608697</v>
      </c>
      <c r="H46" s="30">
        <f t="shared" si="1"/>
        <v>4.3524720893141948</v>
      </c>
      <c r="I46" s="30">
        <f t="shared" si="2"/>
        <v>32.713043478260872</v>
      </c>
      <c r="J46">
        <f>IF('Export - bowling'!$L46,'Export - bowling'!G46+VLOOKUP('Export - bowling'!$A46,'Season - bowl'!$A:$K,9,FALSE),'Export - bowling'!G46)</f>
        <v>3</v>
      </c>
      <c r="K46">
        <f>IF('Export - bowling'!$L46,'Export - bowling'!H46+VLOOKUP('Export - bowling'!$A46,'Season - bowl'!$A:$K,10,FALSE),'Export - bowling'!H46)</f>
        <v>0</v>
      </c>
      <c r="L46">
        <f>IF('Export - bowling'!$L46,'Export - bowling'!I46+VLOOKUP('Export - bowling'!$A46,'Season - bowl'!$A:$K,11,FALSE),'Export - bowling'!I46)</f>
        <v>0</v>
      </c>
      <c r="M46">
        <f>'Export - bowling'!J46</f>
        <v>6</v>
      </c>
      <c r="N46">
        <f>'Export - bowling'!K46</f>
        <v>45</v>
      </c>
    </row>
    <row r="47" spans="1:14" x14ac:dyDescent="0.25">
      <c r="A47" t="str">
        <f>'Export - bowling'!A47</f>
        <v>J Capel</v>
      </c>
      <c r="B47">
        <f>IF('Export - bowling'!$L47,'Export - bowling'!B47+VLOOKUP('Export - bowling'!$A47,'Season - bowl'!$A:$K,2,FALSE),'Export - bowling'!B47)</f>
        <v>1</v>
      </c>
      <c r="C47">
        <f>IF('Export - bowling'!$L47,'Export - bowling'!C47+VLOOKUP('Export - bowling'!$A47,'Season - bowl'!$A:$K,3,FALSE),'Export - bowling'!C47)</f>
        <v>5</v>
      </c>
      <c r="D47">
        <f>IF('Export - bowling'!$L47,'Export - bowling'!D47+VLOOKUP('Export - bowling'!$A47,'Season - bowl'!$A:$K,4,FALSE),'Export - bowling'!D47)</f>
        <v>0</v>
      </c>
      <c r="E47">
        <f>IF('Export - bowling'!$L47,'Export - bowling'!E47+VLOOKUP('Export - bowling'!$A47,'Season - bowl'!$A:$K,5,FALSE),'Export - bowling'!E47)</f>
        <v>39</v>
      </c>
      <c r="F47">
        <f>IF('Export - bowling'!$L47,'Export - bowling'!F47+VLOOKUP('Export - bowling'!$A47,'Season - bowl'!$A:$K,6,FALSE),'Export - bowling'!F47)</f>
        <v>1</v>
      </c>
      <c r="G47" s="30">
        <f t="shared" si="0"/>
        <v>39</v>
      </c>
      <c r="H47" s="30">
        <f t="shared" si="1"/>
        <v>7.8</v>
      </c>
      <c r="I47" s="30">
        <f t="shared" si="2"/>
        <v>30</v>
      </c>
      <c r="J47">
        <f>IF('Export - bowling'!$L47,'Export - bowling'!G47+VLOOKUP('Export - bowling'!$A47,'Season - bowl'!$A:$K,9,FALSE),'Export - bowling'!G47)</f>
        <v>0</v>
      </c>
      <c r="K47">
        <f>IF('Export - bowling'!$L47,'Export - bowling'!H47+VLOOKUP('Export - bowling'!$A47,'Season - bowl'!$A:$K,10,FALSE),'Export - bowling'!H47)</f>
        <v>0</v>
      </c>
      <c r="L47">
        <f>IF('Export - bowling'!$L47,'Export - bowling'!I47+VLOOKUP('Export - bowling'!$A47,'Season - bowl'!$A:$K,11,FALSE),'Export - bowling'!I47)</f>
        <v>0</v>
      </c>
      <c r="M47">
        <f>'Export - bowling'!J47</f>
        <v>1</v>
      </c>
      <c r="N47">
        <f>'Export - bowling'!K47</f>
        <v>39</v>
      </c>
    </row>
    <row r="48" spans="1:14" x14ac:dyDescent="0.25">
      <c r="A48" t="str">
        <f>'Export - bowling'!A48</f>
        <v>C Carline</v>
      </c>
      <c r="B48">
        <f>IF('Export - bowling'!$L48,'Export - bowling'!B48+VLOOKUP('Export - bowling'!$A48,'Season - bowl'!$A:$K,2,FALSE),'Export - bowling'!B48)</f>
        <v>1</v>
      </c>
      <c r="C48">
        <f>IF('Export - bowling'!$L48,'Export - bowling'!C48+VLOOKUP('Export - bowling'!$A48,'Season - bowl'!$A:$K,3,FALSE),'Export - bowling'!C48)</f>
        <v>0</v>
      </c>
      <c r="D48">
        <f>IF('Export - bowling'!$L48,'Export - bowling'!D48+VLOOKUP('Export - bowling'!$A48,'Season - bowl'!$A:$K,4,FALSE),'Export - bowling'!D48)</f>
        <v>0</v>
      </c>
      <c r="E48">
        <f>IF('Export - bowling'!$L48,'Export - bowling'!E48+VLOOKUP('Export - bowling'!$A48,'Season - bowl'!$A:$K,5,FALSE),'Export - bowling'!E48)</f>
        <v>0</v>
      </c>
      <c r="F48">
        <f>IF('Export - bowling'!$L48,'Export - bowling'!F48+VLOOKUP('Export - bowling'!$A48,'Season - bowl'!$A:$K,6,FALSE),'Export - bowling'!F48)</f>
        <v>0</v>
      </c>
      <c r="G48" s="30" t="str">
        <f t="shared" si="0"/>
        <v>-</v>
      </c>
      <c r="H48" s="30" t="str">
        <f t="shared" si="1"/>
        <v>-</v>
      </c>
      <c r="I48" s="30" t="str">
        <f t="shared" si="2"/>
        <v>-</v>
      </c>
      <c r="J48">
        <f>IF('Export - bowling'!$L48,'Export - bowling'!G48+VLOOKUP('Export - bowling'!$A48,'Season - bowl'!$A:$K,9,FALSE),'Export - bowling'!G48)</f>
        <v>0</v>
      </c>
      <c r="K48">
        <f>IF('Export - bowling'!$L48,'Export - bowling'!H48+VLOOKUP('Export - bowling'!$A48,'Season - bowl'!$A:$K,10,FALSE),'Export - bowling'!H48)</f>
        <v>0</v>
      </c>
      <c r="L48">
        <f>IF('Export - bowling'!$L48,'Export - bowling'!I48+VLOOKUP('Export - bowling'!$A48,'Season - bowl'!$A:$K,11,FALSE),'Export - bowling'!I48)</f>
        <v>0</v>
      </c>
      <c r="M48">
        <f>'Export - bowling'!J48</f>
        <v>0</v>
      </c>
      <c r="N48">
        <f>'Export - bowling'!K48</f>
        <v>0</v>
      </c>
    </row>
    <row r="49" spans="1:14" x14ac:dyDescent="0.25">
      <c r="A49" t="str">
        <f>'Export - bowling'!A49</f>
        <v>Conor Carson</v>
      </c>
      <c r="B49">
        <f>IF('Export - bowling'!$L49,'Export - bowling'!B49+VLOOKUP('Export - bowling'!$A49,'Season - bowl'!$A:$K,2,FALSE),'Export - bowling'!B49)</f>
        <v>3</v>
      </c>
      <c r="C49">
        <f>IF('Export - bowling'!$L49,'Export - bowling'!C49+VLOOKUP('Export - bowling'!$A49,'Season - bowl'!$A:$K,3,FALSE),'Export - bowling'!C49)</f>
        <v>0</v>
      </c>
      <c r="D49">
        <f>IF('Export - bowling'!$L49,'Export - bowling'!D49+VLOOKUP('Export - bowling'!$A49,'Season - bowl'!$A:$K,4,FALSE),'Export - bowling'!D49)</f>
        <v>0</v>
      </c>
      <c r="E49">
        <f>IF('Export - bowling'!$L49,'Export - bowling'!E49+VLOOKUP('Export - bowling'!$A49,'Season - bowl'!$A:$K,5,FALSE),'Export - bowling'!E49)</f>
        <v>0</v>
      </c>
      <c r="F49">
        <f>IF('Export - bowling'!$L49,'Export - bowling'!F49+VLOOKUP('Export - bowling'!$A49,'Season - bowl'!$A:$K,6,FALSE),'Export - bowling'!F49)</f>
        <v>0</v>
      </c>
      <c r="G49" s="30" t="str">
        <f t="shared" si="0"/>
        <v>-</v>
      </c>
      <c r="H49" s="30" t="str">
        <f t="shared" si="1"/>
        <v>-</v>
      </c>
      <c r="I49" s="30" t="str">
        <f t="shared" si="2"/>
        <v>-</v>
      </c>
      <c r="J49">
        <f>IF('Export - bowling'!$L49,'Export - bowling'!G49+VLOOKUP('Export - bowling'!$A49,'Season - bowl'!$A:$K,9,FALSE),'Export - bowling'!G49)</f>
        <v>0</v>
      </c>
      <c r="K49">
        <f>IF('Export - bowling'!$L49,'Export - bowling'!H49+VLOOKUP('Export - bowling'!$A49,'Season - bowl'!$A:$K,10,FALSE),'Export - bowling'!H49)</f>
        <v>0</v>
      </c>
      <c r="L49">
        <f>IF('Export - bowling'!$L49,'Export - bowling'!I49+VLOOKUP('Export - bowling'!$A49,'Season - bowl'!$A:$K,11,FALSE),'Export - bowling'!I49)</f>
        <v>0</v>
      </c>
      <c r="M49">
        <f>'Export - bowling'!J49</f>
        <v>0</v>
      </c>
      <c r="N49">
        <f>'Export - bowling'!K49</f>
        <v>0</v>
      </c>
    </row>
    <row r="50" spans="1:14" x14ac:dyDescent="0.25">
      <c r="A50" t="str">
        <f>'Export - bowling'!A50</f>
        <v>Simon Carson</v>
      </c>
      <c r="B50">
        <f>IF('Export - bowling'!$L50,'Export - bowling'!B50+VLOOKUP('Export - bowling'!$A50,'Season - bowl'!$A:$K,2,FALSE),'Export - bowling'!B50)</f>
        <v>164</v>
      </c>
      <c r="C50">
        <f>IF('Export - bowling'!$L50,'Export - bowling'!C50+VLOOKUP('Export - bowling'!$A50,'Season - bowl'!$A:$K,3,FALSE),'Export - bowling'!C50)</f>
        <v>804</v>
      </c>
      <c r="D50">
        <f>IF('Export - bowling'!$L50,'Export - bowling'!D50+VLOOKUP('Export - bowling'!$A50,'Season - bowl'!$A:$K,4,FALSE),'Export - bowling'!D50)</f>
        <v>68</v>
      </c>
      <c r="E50">
        <f>IF('Export - bowling'!$L50,'Export - bowling'!E50+VLOOKUP('Export - bowling'!$A50,'Season - bowl'!$A:$K,5,FALSE),'Export - bowling'!E50)</f>
        <v>3692</v>
      </c>
      <c r="F50">
        <f>IF('Export - bowling'!$L50,'Export - bowling'!F50+VLOOKUP('Export - bowling'!$A50,'Season - bowl'!$A:$K,6,FALSE),'Export - bowling'!F50)</f>
        <v>121</v>
      </c>
      <c r="G50" s="30">
        <f t="shared" si="0"/>
        <v>30.512396694214875</v>
      </c>
      <c r="H50" s="30">
        <f t="shared" si="1"/>
        <v>4.5920398009950247</v>
      </c>
      <c r="I50" s="30">
        <f t="shared" si="2"/>
        <v>39.867768595041319</v>
      </c>
      <c r="J50">
        <f>IF('Export - bowling'!$L50,'Export - bowling'!G50+VLOOKUP('Export - bowling'!$A50,'Season - bowl'!$A:$K,9,FALSE),'Export - bowling'!G50)</f>
        <v>2</v>
      </c>
      <c r="K50">
        <f>IF('Export - bowling'!$L50,'Export - bowling'!H50+VLOOKUP('Export - bowling'!$A50,'Season - bowl'!$A:$K,10,FALSE),'Export - bowling'!H50)</f>
        <v>18</v>
      </c>
      <c r="L50">
        <f>IF('Export - bowling'!$L50,'Export - bowling'!I50+VLOOKUP('Export - bowling'!$A50,'Season - bowl'!$A:$K,11,FALSE),'Export - bowling'!I50)</f>
        <v>2</v>
      </c>
      <c r="M50">
        <f>'Export - bowling'!J50</f>
        <v>6</v>
      </c>
      <c r="N50">
        <f>'Export - bowling'!K50</f>
        <v>32</v>
      </c>
    </row>
    <row r="51" spans="1:14" x14ac:dyDescent="0.25">
      <c r="A51" t="str">
        <f>'Export - bowling'!A51</f>
        <v>T Cawkwell</v>
      </c>
      <c r="B51">
        <f>IF('Export - bowling'!$L51,'Export - bowling'!B51+VLOOKUP('Export - bowling'!$A51,'Season - bowl'!$A:$K,2,FALSE),'Export - bowling'!B51)</f>
        <v>6</v>
      </c>
      <c r="C51">
        <f>IF('Export - bowling'!$L51,'Export - bowling'!C51+VLOOKUP('Export - bowling'!$A51,'Season - bowl'!$A:$K,3,FALSE),'Export - bowling'!C51)</f>
        <v>0</v>
      </c>
      <c r="D51">
        <f>IF('Export - bowling'!$L51,'Export - bowling'!D51+VLOOKUP('Export - bowling'!$A51,'Season - bowl'!$A:$K,4,FALSE),'Export - bowling'!D51)</f>
        <v>0</v>
      </c>
      <c r="E51">
        <f>IF('Export - bowling'!$L51,'Export - bowling'!E51+VLOOKUP('Export - bowling'!$A51,'Season - bowl'!$A:$K,5,FALSE),'Export - bowling'!E51)</f>
        <v>0</v>
      </c>
      <c r="F51">
        <f>IF('Export - bowling'!$L51,'Export - bowling'!F51+VLOOKUP('Export - bowling'!$A51,'Season - bowl'!$A:$K,6,FALSE),'Export - bowling'!F51)</f>
        <v>0</v>
      </c>
      <c r="G51" s="30" t="str">
        <f t="shared" si="0"/>
        <v>-</v>
      </c>
      <c r="H51" s="30" t="str">
        <f t="shared" si="1"/>
        <v>-</v>
      </c>
      <c r="I51" s="30" t="str">
        <f t="shared" si="2"/>
        <v>-</v>
      </c>
      <c r="J51">
        <f>IF('Export - bowling'!$L51,'Export - bowling'!G51+VLOOKUP('Export - bowling'!$A51,'Season - bowl'!$A:$K,9,FALSE),'Export - bowling'!G51)</f>
        <v>0</v>
      </c>
      <c r="K51">
        <f>IF('Export - bowling'!$L51,'Export - bowling'!H51+VLOOKUP('Export - bowling'!$A51,'Season - bowl'!$A:$K,10,FALSE),'Export - bowling'!H51)</f>
        <v>0</v>
      </c>
      <c r="L51">
        <f>IF('Export - bowling'!$L51,'Export - bowling'!I51+VLOOKUP('Export - bowling'!$A51,'Season - bowl'!$A:$K,11,FALSE),'Export - bowling'!I51)</f>
        <v>0</v>
      </c>
      <c r="M51">
        <f>'Export - bowling'!J51</f>
        <v>0</v>
      </c>
      <c r="N51">
        <f>'Export - bowling'!K51</f>
        <v>0</v>
      </c>
    </row>
    <row r="52" spans="1:14" x14ac:dyDescent="0.25">
      <c r="A52" t="str">
        <f>'Export - bowling'!A52</f>
        <v>Kevin Chau</v>
      </c>
      <c r="B52">
        <f>IF('Export - bowling'!$L52,'Export - bowling'!B52+VLOOKUP('Export - bowling'!$A52,'Season - bowl'!$A:$K,2,FALSE),'Export - bowling'!B52)</f>
        <v>34</v>
      </c>
      <c r="C52">
        <f>IF('Export - bowling'!$L52,'Export - bowling'!C52+VLOOKUP('Export - bowling'!$A52,'Season - bowl'!$A:$K,3,FALSE),'Export - bowling'!C52)</f>
        <v>25</v>
      </c>
      <c r="D52">
        <f>IF('Export - bowling'!$L52,'Export - bowling'!D52+VLOOKUP('Export - bowling'!$A52,'Season - bowl'!$A:$K,4,FALSE),'Export - bowling'!D52)</f>
        <v>0</v>
      </c>
      <c r="E52">
        <f>IF('Export - bowling'!$L52,'Export - bowling'!E52+VLOOKUP('Export - bowling'!$A52,'Season - bowl'!$A:$K,5,FALSE),'Export - bowling'!E52)</f>
        <v>196</v>
      </c>
      <c r="F52">
        <f>IF('Export - bowling'!$L52,'Export - bowling'!F52+VLOOKUP('Export - bowling'!$A52,'Season - bowl'!$A:$K,6,FALSE),'Export - bowling'!F52)</f>
        <v>6</v>
      </c>
      <c r="G52" s="30">
        <f t="shared" si="0"/>
        <v>32.666666666666664</v>
      </c>
      <c r="H52" s="30">
        <f t="shared" si="1"/>
        <v>7.84</v>
      </c>
      <c r="I52" s="30">
        <f t="shared" si="2"/>
        <v>25</v>
      </c>
      <c r="J52">
        <f>IF('Export - bowling'!$L52,'Export - bowling'!G52+VLOOKUP('Export - bowling'!$A52,'Season - bowl'!$A:$K,9,FALSE),'Export - bowling'!G52)</f>
        <v>0</v>
      </c>
      <c r="K52">
        <f>IF('Export - bowling'!$L52,'Export - bowling'!H52+VLOOKUP('Export - bowling'!$A52,'Season - bowl'!$A:$K,10,FALSE),'Export - bowling'!H52)</f>
        <v>22</v>
      </c>
      <c r="L52">
        <f>IF('Export - bowling'!$L52,'Export - bowling'!I52+VLOOKUP('Export - bowling'!$A52,'Season - bowl'!$A:$K,11,FALSE),'Export - bowling'!I52)</f>
        <v>1</v>
      </c>
      <c r="M52">
        <f>'Export - bowling'!J52</f>
        <v>3</v>
      </c>
      <c r="N52">
        <f>'Export - bowling'!K52</f>
        <v>36</v>
      </c>
    </row>
    <row r="53" spans="1:14" x14ac:dyDescent="0.25">
      <c r="A53" t="str">
        <f>'Export - bowling'!A53</f>
        <v>A Chowdhary</v>
      </c>
      <c r="B53">
        <f>IF('Export - bowling'!$L53,'Export - bowling'!B53+VLOOKUP('Export - bowling'!$A53,'Season - bowl'!$A:$K,2,FALSE),'Export - bowling'!B53)</f>
        <v>1</v>
      </c>
      <c r="C53">
        <f>IF('Export - bowling'!$L53,'Export - bowling'!C53+VLOOKUP('Export - bowling'!$A53,'Season - bowl'!$A:$K,3,FALSE),'Export - bowling'!C53)</f>
        <v>0</v>
      </c>
      <c r="D53">
        <f>IF('Export - bowling'!$L53,'Export - bowling'!D53+VLOOKUP('Export - bowling'!$A53,'Season - bowl'!$A:$K,4,FALSE),'Export - bowling'!D53)</f>
        <v>0</v>
      </c>
      <c r="E53">
        <f>IF('Export - bowling'!$L53,'Export - bowling'!E53+VLOOKUP('Export - bowling'!$A53,'Season - bowl'!$A:$K,5,FALSE),'Export - bowling'!E53)</f>
        <v>0</v>
      </c>
      <c r="F53">
        <f>IF('Export - bowling'!$L53,'Export - bowling'!F53+VLOOKUP('Export - bowling'!$A53,'Season - bowl'!$A:$K,6,FALSE),'Export - bowling'!F53)</f>
        <v>0</v>
      </c>
      <c r="G53" s="30" t="str">
        <f t="shared" si="0"/>
        <v>-</v>
      </c>
      <c r="H53" s="30" t="str">
        <f t="shared" si="1"/>
        <v>-</v>
      </c>
      <c r="I53" s="30" t="str">
        <f t="shared" si="2"/>
        <v>-</v>
      </c>
      <c r="J53">
        <f>IF('Export - bowling'!$L53,'Export - bowling'!G53+VLOOKUP('Export - bowling'!$A53,'Season - bowl'!$A:$K,9,FALSE),'Export - bowling'!G53)</f>
        <v>0</v>
      </c>
      <c r="K53">
        <f>IF('Export - bowling'!$L53,'Export - bowling'!H53+VLOOKUP('Export - bowling'!$A53,'Season - bowl'!$A:$K,10,FALSE),'Export - bowling'!H53)</f>
        <v>0</v>
      </c>
      <c r="L53">
        <f>IF('Export - bowling'!$L53,'Export - bowling'!I53+VLOOKUP('Export - bowling'!$A53,'Season - bowl'!$A:$K,11,FALSE),'Export - bowling'!I53)</f>
        <v>0</v>
      </c>
      <c r="M53">
        <f>'Export - bowling'!J53</f>
        <v>0</v>
      </c>
      <c r="N53">
        <f>'Export - bowling'!K53</f>
        <v>0</v>
      </c>
    </row>
    <row r="54" spans="1:14" x14ac:dyDescent="0.25">
      <c r="A54" t="str">
        <f>'Export - bowling'!A54</f>
        <v>C Chowdry</v>
      </c>
      <c r="B54">
        <f>IF('Export - bowling'!$L54,'Export - bowling'!B54+VLOOKUP('Export - bowling'!$A54,'Season - bowl'!$A:$K,2,FALSE),'Export - bowling'!B54)</f>
        <v>1</v>
      </c>
      <c r="C54">
        <f>IF('Export - bowling'!$L54,'Export - bowling'!C54+VLOOKUP('Export - bowling'!$A54,'Season - bowl'!$A:$K,3,FALSE),'Export - bowling'!C54)</f>
        <v>4</v>
      </c>
      <c r="D54">
        <f>IF('Export - bowling'!$L54,'Export - bowling'!D54+VLOOKUP('Export - bowling'!$A54,'Season - bowl'!$A:$K,4,FALSE),'Export - bowling'!D54)</f>
        <v>0</v>
      </c>
      <c r="E54">
        <f>IF('Export - bowling'!$L54,'Export - bowling'!E54+VLOOKUP('Export - bowling'!$A54,'Season - bowl'!$A:$K,5,FALSE),'Export - bowling'!E54)</f>
        <v>12</v>
      </c>
      <c r="F54">
        <f>IF('Export - bowling'!$L54,'Export - bowling'!F54+VLOOKUP('Export - bowling'!$A54,'Season - bowl'!$A:$K,6,FALSE),'Export - bowling'!F54)</f>
        <v>1</v>
      </c>
      <c r="G54" s="30">
        <f t="shared" si="0"/>
        <v>12</v>
      </c>
      <c r="H54" s="30">
        <f t="shared" si="1"/>
        <v>3</v>
      </c>
      <c r="I54" s="30">
        <f t="shared" si="2"/>
        <v>24</v>
      </c>
      <c r="J54">
        <f>IF('Export - bowling'!$L54,'Export - bowling'!G54+VLOOKUP('Export - bowling'!$A54,'Season - bowl'!$A:$K,9,FALSE),'Export - bowling'!G54)</f>
        <v>0</v>
      </c>
      <c r="K54">
        <f>IF('Export - bowling'!$L54,'Export - bowling'!H54+VLOOKUP('Export - bowling'!$A54,'Season - bowl'!$A:$K,10,FALSE),'Export - bowling'!H54)</f>
        <v>0</v>
      </c>
      <c r="L54">
        <f>IF('Export - bowling'!$L54,'Export - bowling'!I54+VLOOKUP('Export - bowling'!$A54,'Season - bowl'!$A:$K,11,FALSE),'Export - bowling'!I54)</f>
        <v>0</v>
      </c>
      <c r="M54">
        <f>'Export - bowling'!J54</f>
        <v>1</v>
      </c>
      <c r="N54">
        <f>'Export - bowling'!K54</f>
        <v>12</v>
      </c>
    </row>
    <row r="55" spans="1:14" x14ac:dyDescent="0.25">
      <c r="A55" t="str">
        <f>'Export - bowling'!A55</f>
        <v>B Clark</v>
      </c>
      <c r="B55">
        <f>IF('Export - bowling'!$L55,'Export - bowling'!B55+VLOOKUP('Export - bowling'!$A55,'Season - bowl'!$A:$K,2,FALSE),'Export - bowling'!B55)</f>
        <v>25</v>
      </c>
      <c r="C55">
        <f>IF('Export - bowling'!$L55,'Export - bowling'!C55+VLOOKUP('Export - bowling'!$A55,'Season - bowl'!$A:$K,3,FALSE),'Export - bowling'!C55)</f>
        <v>43</v>
      </c>
      <c r="D55">
        <f>IF('Export - bowling'!$L55,'Export - bowling'!D55+VLOOKUP('Export - bowling'!$A55,'Season - bowl'!$A:$K,4,FALSE),'Export - bowling'!D55)</f>
        <v>2</v>
      </c>
      <c r="E55">
        <f>IF('Export - bowling'!$L55,'Export - bowling'!E55+VLOOKUP('Export - bowling'!$A55,'Season - bowl'!$A:$K,5,FALSE),'Export - bowling'!E55)</f>
        <v>217</v>
      </c>
      <c r="F55">
        <f>IF('Export - bowling'!$L55,'Export - bowling'!F55+VLOOKUP('Export - bowling'!$A55,'Season - bowl'!$A:$K,6,FALSE),'Export - bowling'!F55)</f>
        <v>10</v>
      </c>
      <c r="G55" s="30">
        <f t="shared" si="0"/>
        <v>21.7</v>
      </c>
      <c r="H55" s="30">
        <f t="shared" si="1"/>
        <v>5.0465116279069768</v>
      </c>
      <c r="I55" s="30">
        <f t="shared" si="2"/>
        <v>25.8</v>
      </c>
      <c r="J55">
        <f>IF('Export - bowling'!$L55,'Export - bowling'!G55+VLOOKUP('Export - bowling'!$A55,'Season - bowl'!$A:$K,9,FALSE),'Export - bowling'!G55)</f>
        <v>0</v>
      </c>
      <c r="K55">
        <f>IF('Export - bowling'!$L55,'Export - bowling'!H55+VLOOKUP('Export - bowling'!$A55,'Season - bowl'!$A:$K,10,FALSE),'Export - bowling'!H55)</f>
        <v>0</v>
      </c>
      <c r="L55">
        <f>IF('Export - bowling'!$L55,'Export - bowling'!I55+VLOOKUP('Export - bowling'!$A55,'Season - bowl'!$A:$K,11,FALSE),'Export - bowling'!I55)</f>
        <v>0</v>
      </c>
      <c r="M55">
        <f>'Export - bowling'!J55</f>
        <v>4</v>
      </c>
      <c r="N55">
        <f>'Export - bowling'!K55</f>
        <v>22</v>
      </c>
    </row>
    <row r="56" spans="1:14" x14ac:dyDescent="0.25">
      <c r="A56" t="str">
        <f>'Export - bowling'!A56</f>
        <v>Dave Conway</v>
      </c>
      <c r="B56">
        <f>IF('Export - bowling'!$L56,'Export - bowling'!B56+VLOOKUP('Export - bowling'!$A56,'Season - bowl'!$A:$K,2,FALSE),'Export - bowling'!B56)</f>
        <v>30</v>
      </c>
      <c r="C56">
        <f>IF('Export - bowling'!$L56,'Export - bowling'!C56+VLOOKUP('Export - bowling'!$A56,'Season - bowl'!$A:$K,3,FALSE),'Export - bowling'!C56)</f>
        <v>107.2</v>
      </c>
      <c r="D56">
        <f>IF('Export - bowling'!$L56,'Export - bowling'!D56+VLOOKUP('Export - bowling'!$A56,'Season - bowl'!$A:$K,4,FALSE),'Export - bowling'!D56)</f>
        <v>12</v>
      </c>
      <c r="E56">
        <f>IF('Export - bowling'!$L56,'Export - bowling'!E56+VLOOKUP('Export - bowling'!$A56,'Season - bowl'!$A:$K,5,FALSE),'Export - bowling'!E56)</f>
        <v>396</v>
      </c>
      <c r="F56">
        <f>IF('Export - bowling'!$L56,'Export - bowling'!F56+VLOOKUP('Export - bowling'!$A56,'Season - bowl'!$A:$K,6,FALSE),'Export - bowling'!F56)</f>
        <v>18</v>
      </c>
      <c r="G56" s="30">
        <f t="shared" si="0"/>
        <v>22</v>
      </c>
      <c r="H56" s="30">
        <f t="shared" si="1"/>
        <v>3.6940298507462686</v>
      </c>
      <c r="I56" s="30">
        <f t="shared" si="2"/>
        <v>35.733333333333334</v>
      </c>
      <c r="J56">
        <f>IF('Export - bowling'!$L56,'Export - bowling'!G56+VLOOKUP('Export - bowling'!$A56,'Season - bowl'!$A:$K,9,FALSE),'Export - bowling'!G56)</f>
        <v>0</v>
      </c>
      <c r="K56">
        <f>IF('Export - bowling'!$L56,'Export - bowling'!H56+VLOOKUP('Export - bowling'!$A56,'Season - bowl'!$A:$K,10,FALSE),'Export - bowling'!H56)</f>
        <v>6</v>
      </c>
      <c r="L56">
        <f>IF('Export - bowling'!$L56,'Export - bowling'!I56+VLOOKUP('Export - bowling'!$A56,'Season - bowl'!$A:$K,11,FALSE),'Export - bowling'!I56)</f>
        <v>1</v>
      </c>
      <c r="M56">
        <f>'Export - bowling'!J56</f>
        <v>4</v>
      </c>
      <c r="N56">
        <f>'Export - bowling'!K56</f>
        <v>20</v>
      </c>
    </row>
    <row r="57" spans="1:14" x14ac:dyDescent="0.25">
      <c r="A57" t="str">
        <f>'Export - bowling'!A57</f>
        <v>J Cooper</v>
      </c>
      <c r="B57">
        <f>IF('Export - bowling'!$L57,'Export - bowling'!B57+VLOOKUP('Export - bowling'!$A57,'Season - bowl'!$A:$K,2,FALSE),'Export - bowling'!B57)</f>
        <v>12</v>
      </c>
      <c r="C57">
        <f>IF('Export - bowling'!$L57,'Export - bowling'!C57+VLOOKUP('Export - bowling'!$A57,'Season - bowl'!$A:$K,3,FALSE),'Export - bowling'!C57)</f>
        <v>34</v>
      </c>
      <c r="D57">
        <f>IF('Export - bowling'!$L57,'Export - bowling'!D57+VLOOKUP('Export - bowling'!$A57,'Season - bowl'!$A:$K,4,FALSE),'Export - bowling'!D57)</f>
        <v>1</v>
      </c>
      <c r="E57">
        <f>IF('Export - bowling'!$L57,'Export - bowling'!E57+VLOOKUP('Export - bowling'!$A57,'Season - bowl'!$A:$K,5,FALSE),'Export - bowling'!E57)</f>
        <v>228</v>
      </c>
      <c r="F57">
        <f>IF('Export - bowling'!$L57,'Export - bowling'!F57+VLOOKUP('Export - bowling'!$A57,'Season - bowl'!$A:$K,6,FALSE),'Export - bowling'!F57)</f>
        <v>14</v>
      </c>
      <c r="G57" s="30">
        <f t="shared" si="0"/>
        <v>16.285714285714285</v>
      </c>
      <c r="H57" s="30">
        <f t="shared" si="1"/>
        <v>6.7058823529411766</v>
      </c>
      <c r="I57" s="30">
        <f t="shared" si="2"/>
        <v>14.571428571428571</v>
      </c>
      <c r="J57">
        <f>IF('Export - bowling'!$L57,'Export - bowling'!G57+VLOOKUP('Export - bowling'!$A57,'Season - bowl'!$A:$K,9,FALSE),'Export - bowling'!G57)</f>
        <v>0</v>
      </c>
      <c r="K57">
        <f>IF('Export - bowling'!$L57,'Export - bowling'!H57+VLOOKUP('Export - bowling'!$A57,'Season - bowl'!$A:$K,10,FALSE),'Export - bowling'!H57)</f>
        <v>0</v>
      </c>
      <c r="L57">
        <f>IF('Export - bowling'!$L57,'Export - bowling'!I57+VLOOKUP('Export - bowling'!$A57,'Season - bowl'!$A:$K,11,FALSE),'Export - bowling'!I57)</f>
        <v>0</v>
      </c>
      <c r="M57">
        <f>'Export - bowling'!J57</f>
        <v>3</v>
      </c>
      <c r="N57">
        <f>'Export - bowling'!K57</f>
        <v>16</v>
      </c>
    </row>
    <row r="58" spans="1:14" x14ac:dyDescent="0.25">
      <c r="A58" t="str">
        <f>'Export - bowling'!A58</f>
        <v>Robert Cox</v>
      </c>
      <c r="B58">
        <f>IF('Export - bowling'!$L58,'Export - bowling'!B58+VLOOKUP('Export - bowling'!$A58,'Season - bowl'!$A:$K,2,FALSE),'Export - bowling'!B58)</f>
        <v>319</v>
      </c>
      <c r="C58">
        <f>IF('Export - bowling'!$L58,'Export - bowling'!C58+VLOOKUP('Export - bowling'!$A58,'Season - bowl'!$A:$K,3,FALSE),'Export - bowling'!C58)</f>
        <v>1983</v>
      </c>
      <c r="D58">
        <f>IF('Export - bowling'!$L58,'Export - bowling'!D58+VLOOKUP('Export - bowling'!$A58,'Season - bowl'!$A:$K,4,FALSE),'Export - bowling'!D58)</f>
        <v>145</v>
      </c>
      <c r="E58">
        <f>IF('Export - bowling'!$L58,'Export - bowling'!E58+VLOOKUP('Export - bowling'!$A58,'Season - bowl'!$A:$K,5,FALSE),'Export - bowling'!E58)</f>
        <v>7361</v>
      </c>
      <c r="F58">
        <f>IF('Export - bowling'!$L58,'Export - bowling'!F58+VLOOKUP('Export - bowling'!$A58,'Season - bowl'!$A:$K,6,FALSE),'Export - bowling'!F58)</f>
        <v>444</v>
      </c>
      <c r="G58" s="30">
        <f t="shared" si="0"/>
        <v>16.578828828828829</v>
      </c>
      <c r="H58" s="30">
        <f t="shared" si="1"/>
        <v>3.7120524457892081</v>
      </c>
      <c r="I58" s="30">
        <f t="shared" si="2"/>
        <v>26.797297297297298</v>
      </c>
      <c r="J58">
        <f>IF('Export - bowling'!$L58,'Export - bowling'!G58+VLOOKUP('Export - bowling'!$A58,'Season - bowl'!$A:$K,9,FALSE),'Export - bowling'!G58)</f>
        <v>7</v>
      </c>
      <c r="K58">
        <f>IF('Export - bowling'!$L58,'Export - bowling'!H58+VLOOKUP('Export - bowling'!$A58,'Season - bowl'!$A:$K,10,FALSE),'Export - bowling'!H58)</f>
        <v>7</v>
      </c>
      <c r="L58">
        <f>IF('Export - bowling'!$L58,'Export - bowling'!I58+VLOOKUP('Export - bowling'!$A58,'Season - bowl'!$A:$K,11,FALSE),'Export - bowling'!I58)</f>
        <v>0</v>
      </c>
      <c r="M58">
        <f>'Export - bowling'!J58</f>
        <v>7</v>
      </c>
      <c r="N58">
        <f>'Export - bowling'!K58</f>
        <v>23</v>
      </c>
    </row>
    <row r="59" spans="1:14" x14ac:dyDescent="0.25">
      <c r="A59" t="str">
        <f>'Export - bowling'!A59</f>
        <v>N Creek</v>
      </c>
      <c r="B59">
        <f>IF('Export - bowling'!$L59,'Export - bowling'!B59+VLOOKUP('Export - bowling'!$A59,'Season - bowl'!$A:$K,2,FALSE),'Export - bowling'!B59)</f>
        <v>16</v>
      </c>
      <c r="C59">
        <f>IF('Export - bowling'!$L59,'Export - bowling'!C59+VLOOKUP('Export - bowling'!$A59,'Season - bowl'!$A:$K,3,FALSE),'Export - bowling'!C59)</f>
        <v>5</v>
      </c>
      <c r="D59">
        <f>IF('Export - bowling'!$L59,'Export - bowling'!D59+VLOOKUP('Export - bowling'!$A59,'Season - bowl'!$A:$K,4,FALSE),'Export - bowling'!D59)</f>
        <v>0</v>
      </c>
      <c r="E59">
        <f>IF('Export - bowling'!$L59,'Export - bowling'!E59+VLOOKUP('Export - bowling'!$A59,'Season - bowl'!$A:$K,5,FALSE),'Export - bowling'!E59)</f>
        <v>32</v>
      </c>
      <c r="F59">
        <f>IF('Export - bowling'!$L59,'Export - bowling'!F59+VLOOKUP('Export - bowling'!$A59,'Season - bowl'!$A:$K,6,FALSE),'Export - bowling'!F59)</f>
        <v>0</v>
      </c>
      <c r="G59" s="30" t="str">
        <f t="shared" si="0"/>
        <v>-</v>
      </c>
      <c r="H59" s="30">
        <f t="shared" si="1"/>
        <v>6.4</v>
      </c>
      <c r="I59" s="30" t="str">
        <f t="shared" si="2"/>
        <v>-</v>
      </c>
      <c r="J59">
        <f>IF('Export - bowling'!$L59,'Export - bowling'!G59+VLOOKUP('Export - bowling'!$A59,'Season - bowl'!$A:$K,9,FALSE),'Export - bowling'!G59)</f>
        <v>0</v>
      </c>
      <c r="K59">
        <f>IF('Export - bowling'!$L59,'Export - bowling'!H59+VLOOKUP('Export - bowling'!$A59,'Season - bowl'!$A:$K,10,FALSE),'Export - bowling'!H59)</f>
        <v>0</v>
      </c>
      <c r="L59">
        <f>IF('Export - bowling'!$L59,'Export - bowling'!I59+VLOOKUP('Export - bowling'!$A59,'Season - bowl'!$A:$K,11,FALSE),'Export - bowling'!I59)</f>
        <v>0</v>
      </c>
      <c r="M59">
        <f>'Export - bowling'!J59</f>
        <v>0</v>
      </c>
      <c r="N59">
        <f>'Export - bowling'!K59</f>
        <v>13</v>
      </c>
    </row>
    <row r="60" spans="1:14" x14ac:dyDescent="0.25">
      <c r="A60" t="str">
        <f>'Export - bowling'!A60</f>
        <v>M Crew</v>
      </c>
      <c r="B60">
        <f>IF('Export - bowling'!$L60,'Export - bowling'!B60+VLOOKUP('Export - bowling'!$A60,'Season - bowl'!$A:$K,2,FALSE),'Export - bowling'!B60)</f>
        <v>1</v>
      </c>
      <c r="C60">
        <f>IF('Export - bowling'!$L60,'Export - bowling'!C60+VLOOKUP('Export - bowling'!$A60,'Season - bowl'!$A:$K,3,FALSE),'Export - bowling'!C60)</f>
        <v>0</v>
      </c>
      <c r="D60">
        <f>IF('Export - bowling'!$L60,'Export - bowling'!D60+VLOOKUP('Export - bowling'!$A60,'Season - bowl'!$A:$K,4,FALSE),'Export - bowling'!D60)</f>
        <v>0</v>
      </c>
      <c r="E60">
        <f>IF('Export - bowling'!$L60,'Export - bowling'!E60+VLOOKUP('Export - bowling'!$A60,'Season - bowl'!$A:$K,5,FALSE),'Export - bowling'!E60)</f>
        <v>0</v>
      </c>
      <c r="F60">
        <f>IF('Export - bowling'!$L60,'Export - bowling'!F60+VLOOKUP('Export - bowling'!$A60,'Season - bowl'!$A:$K,6,FALSE),'Export - bowling'!F60)</f>
        <v>0</v>
      </c>
      <c r="G60" s="30" t="str">
        <f t="shared" si="0"/>
        <v>-</v>
      </c>
      <c r="H60" s="30" t="str">
        <f t="shared" si="1"/>
        <v>-</v>
      </c>
      <c r="I60" s="30" t="str">
        <f t="shared" si="2"/>
        <v>-</v>
      </c>
      <c r="J60">
        <f>IF('Export - bowling'!$L60,'Export - bowling'!G60+VLOOKUP('Export - bowling'!$A60,'Season - bowl'!$A:$K,9,FALSE),'Export - bowling'!G60)</f>
        <v>0</v>
      </c>
      <c r="K60">
        <f>IF('Export - bowling'!$L60,'Export - bowling'!H60+VLOOKUP('Export - bowling'!$A60,'Season - bowl'!$A:$K,10,FALSE),'Export - bowling'!H60)</f>
        <v>0</v>
      </c>
      <c r="L60">
        <f>IF('Export - bowling'!$L60,'Export - bowling'!I60+VLOOKUP('Export - bowling'!$A60,'Season - bowl'!$A:$K,11,FALSE),'Export - bowling'!I60)</f>
        <v>0</v>
      </c>
      <c r="M60">
        <f>'Export - bowling'!J60</f>
        <v>0</v>
      </c>
      <c r="N60">
        <f>'Export - bowling'!K60</f>
        <v>0</v>
      </c>
    </row>
    <row r="61" spans="1:14" x14ac:dyDescent="0.25">
      <c r="A61" t="str">
        <f>'Export - bowling'!A61</f>
        <v>V Cruickshank</v>
      </c>
      <c r="B61">
        <f>IF('Export - bowling'!$L61,'Export - bowling'!B61+VLOOKUP('Export - bowling'!$A61,'Season - bowl'!$A:$K,2,FALSE),'Export - bowling'!B61)</f>
        <v>2</v>
      </c>
      <c r="C61">
        <f>IF('Export - bowling'!$L61,'Export - bowling'!C61+VLOOKUP('Export - bowling'!$A61,'Season - bowl'!$A:$K,3,FALSE),'Export - bowling'!C61)</f>
        <v>12</v>
      </c>
      <c r="D61">
        <f>IF('Export - bowling'!$L61,'Export - bowling'!D61+VLOOKUP('Export - bowling'!$A61,'Season - bowl'!$A:$K,4,FALSE),'Export - bowling'!D61)</f>
        <v>2</v>
      </c>
      <c r="E61">
        <f>IF('Export - bowling'!$L61,'Export - bowling'!E61+VLOOKUP('Export - bowling'!$A61,'Season - bowl'!$A:$K,5,FALSE),'Export - bowling'!E61)</f>
        <v>41</v>
      </c>
      <c r="F61">
        <f>IF('Export - bowling'!$L61,'Export - bowling'!F61+VLOOKUP('Export - bowling'!$A61,'Season - bowl'!$A:$K,6,FALSE),'Export - bowling'!F61)</f>
        <v>1</v>
      </c>
      <c r="G61" s="30">
        <f t="shared" si="0"/>
        <v>41</v>
      </c>
      <c r="H61" s="30">
        <f t="shared" si="1"/>
        <v>3.4166666666666665</v>
      </c>
      <c r="I61" s="30">
        <f t="shared" si="2"/>
        <v>72</v>
      </c>
      <c r="J61">
        <f>IF('Export - bowling'!$L61,'Export - bowling'!G61+VLOOKUP('Export - bowling'!$A61,'Season - bowl'!$A:$K,9,FALSE),'Export - bowling'!G61)</f>
        <v>0</v>
      </c>
      <c r="K61">
        <f>IF('Export - bowling'!$L61,'Export - bowling'!H61+VLOOKUP('Export - bowling'!$A61,'Season - bowl'!$A:$K,10,FALSE),'Export - bowling'!H61)</f>
        <v>0</v>
      </c>
      <c r="L61">
        <f>IF('Export - bowling'!$L61,'Export - bowling'!I61+VLOOKUP('Export - bowling'!$A61,'Season - bowl'!$A:$K,11,FALSE),'Export - bowling'!I61)</f>
        <v>0</v>
      </c>
      <c r="M61">
        <f>'Export - bowling'!J61</f>
        <v>1</v>
      </c>
      <c r="N61">
        <f>'Export - bowling'!K61</f>
        <v>19</v>
      </c>
    </row>
    <row r="62" spans="1:14" x14ac:dyDescent="0.25">
      <c r="A62" t="str">
        <f>'Export - bowling'!A62</f>
        <v>S Dalton</v>
      </c>
      <c r="B62">
        <f>IF('Export - bowling'!$L62,'Export - bowling'!B62+VLOOKUP('Export - bowling'!$A62,'Season - bowl'!$A:$K,2,FALSE),'Export - bowling'!B62)</f>
        <v>4</v>
      </c>
      <c r="C62">
        <f>IF('Export - bowling'!$L62,'Export - bowling'!C62+VLOOKUP('Export - bowling'!$A62,'Season - bowl'!$A:$K,3,FALSE),'Export - bowling'!C62)</f>
        <v>20</v>
      </c>
      <c r="D62">
        <f>IF('Export - bowling'!$L62,'Export - bowling'!D62+VLOOKUP('Export - bowling'!$A62,'Season - bowl'!$A:$K,4,FALSE),'Export - bowling'!D62)</f>
        <v>5</v>
      </c>
      <c r="E62">
        <f>IF('Export - bowling'!$L62,'Export - bowling'!E62+VLOOKUP('Export - bowling'!$A62,'Season - bowl'!$A:$K,5,FALSE),'Export - bowling'!E62)</f>
        <v>99</v>
      </c>
      <c r="F62">
        <f>IF('Export - bowling'!$L62,'Export - bowling'!F62+VLOOKUP('Export - bowling'!$A62,'Season - bowl'!$A:$K,6,FALSE),'Export - bowling'!F62)</f>
        <v>1</v>
      </c>
      <c r="G62" s="30">
        <f t="shared" si="0"/>
        <v>99</v>
      </c>
      <c r="H62" s="30">
        <f t="shared" si="1"/>
        <v>4.95</v>
      </c>
      <c r="I62" s="30">
        <f t="shared" si="2"/>
        <v>120</v>
      </c>
      <c r="J62">
        <f>IF('Export - bowling'!$L62,'Export - bowling'!G62+VLOOKUP('Export - bowling'!$A62,'Season - bowl'!$A:$K,9,FALSE),'Export - bowling'!G62)</f>
        <v>0</v>
      </c>
      <c r="K62">
        <f>IF('Export - bowling'!$L62,'Export - bowling'!H62+VLOOKUP('Export - bowling'!$A62,'Season - bowl'!$A:$K,10,FALSE),'Export - bowling'!H62)</f>
        <v>0</v>
      </c>
      <c r="L62">
        <f>IF('Export - bowling'!$L62,'Export - bowling'!I62+VLOOKUP('Export - bowling'!$A62,'Season - bowl'!$A:$K,11,FALSE),'Export - bowling'!I62)</f>
        <v>0</v>
      </c>
      <c r="M62">
        <f>'Export - bowling'!J62</f>
        <v>1</v>
      </c>
      <c r="N62">
        <f>'Export - bowling'!K62</f>
        <v>23</v>
      </c>
    </row>
    <row r="63" spans="1:14" x14ac:dyDescent="0.25">
      <c r="A63" t="str">
        <f>'Export - bowling'!A63</f>
        <v>Dyll Davies</v>
      </c>
      <c r="B63">
        <f>IF('Export - bowling'!$L63,'Export - bowling'!B63+VLOOKUP('Export - bowling'!$A63,'Season - bowl'!$A:$K,2,FALSE),'Export - bowling'!B63)</f>
        <v>261</v>
      </c>
      <c r="C63">
        <f>IF('Export - bowling'!$L63,'Export - bowling'!C63+VLOOKUP('Export - bowling'!$A63,'Season - bowl'!$A:$K,3,FALSE),'Export - bowling'!C63)</f>
        <v>85</v>
      </c>
      <c r="D63">
        <f>IF('Export - bowling'!$L63,'Export - bowling'!D63+VLOOKUP('Export - bowling'!$A63,'Season - bowl'!$A:$K,4,FALSE),'Export - bowling'!D63)</f>
        <v>0</v>
      </c>
      <c r="E63">
        <f>IF('Export - bowling'!$L63,'Export - bowling'!E63+VLOOKUP('Export - bowling'!$A63,'Season - bowl'!$A:$K,5,FALSE),'Export - bowling'!E63)</f>
        <v>430</v>
      </c>
      <c r="F63">
        <f>IF('Export - bowling'!$L63,'Export - bowling'!F63+VLOOKUP('Export - bowling'!$A63,'Season - bowl'!$A:$K,6,FALSE),'Export - bowling'!F63)</f>
        <v>17</v>
      </c>
      <c r="G63" s="30">
        <f t="shared" si="0"/>
        <v>25.294117647058822</v>
      </c>
      <c r="H63" s="30">
        <f t="shared" si="1"/>
        <v>5.0588235294117645</v>
      </c>
      <c r="I63" s="30">
        <f t="shared" si="2"/>
        <v>30</v>
      </c>
      <c r="J63">
        <f>IF('Export - bowling'!$L63,'Export - bowling'!G63+VLOOKUP('Export - bowling'!$A63,'Season - bowl'!$A:$K,9,FALSE),'Export - bowling'!G63)</f>
        <v>0</v>
      </c>
      <c r="K63">
        <f>IF('Export - bowling'!$L63,'Export - bowling'!H63+VLOOKUP('Export - bowling'!$A63,'Season - bowl'!$A:$K,10,FALSE),'Export - bowling'!H63)</f>
        <v>0</v>
      </c>
      <c r="L63">
        <f>IF('Export - bowling'!$L63,'Export - bowling'!I63+VLOOKUP('Export - bowling'!$A63,'Season - bowl'!$A:$K,11,FALSE),'Export - bowling'!I63)</f>
        <v>0</v>
      </c>
      <c r="M63">
        <f>'Export - bowling'!J63</f>
        <v>2</v>
      </c>
      <c r="N63">
        <f>'Export - bowling'!K63</f>
        <v>3</v>
      </c>
    </row>
    <row r="64" spans="1:14" x14ac:dyDescent="0.25">
      <c r="A64" t="str">
        <f>'Export - bowling'!A64</f>
        <v>Harry Davies</v>
      </c>
      <c r="B64">
        <f>IF('Export - bowling'!$L64,'Export - bowling'!B64+VLOOKUP('Export - bowling'!$A64,'Season - bowl'!$A:$K,2,FALSE),'Export - bowling'!B64)</f>
        <v>60</v>
      </c>
      <c r="C64">
        <f>IF('Export - bowling'!$L64,'Export - bowling'!C64+VLOOKUP('Export - bowling'!$A64,'Season - bowl'!$A:$K,3,FALSE),'Export - bowling'!C64)</f>
        <v>225.1</v>
      </c>
      <c r="D64">
        <f>IF('Export - bowling'!$L64,'Export - bowling'!D64+VLOOKUP('Export - bowling'!$A64,'Season - bowl'!$A:$K,4,FALSE),'Export - bowling'!D64)</f>
        <v>5</v>
      </c>
      <c r="E64">
        <f>IF('Export - bowling'!$L64,'Export - bowling'!E64+VLOOKUP('Export - bowling'!$A64,'Season - bowl'!$A:$K,5,FALSE),'Export - bowling'!E64)</f>
        <v>1559</v>
      </c>
      <c r="F64">
        <f>IF('Export - bowling'!$L64,'Export - bowling'!F64+VLOOKUP('Export - bowling'!$A64,'Season - bowl'!$A:$K,6,FALSE),'Export - bowling'!F64)</f>
        <v>45</v>
      </c>
      <c r="G64" s="30">
        <f t="shared" si="0"/>
        <v>34.644444444444446</v>
      </c>
      <c r="H64" s="30">
        <f t="shared" si="1"/>
        <v>6.9258107507774325</v>
      </c>
      <c r="I64" s="30">
        <f t="shared" si="2"/>
        <v>30.013333333333332</v>
      </c>
      <c r="J64">
        <f>IF('Export - bowling'!$L64,'Export - bowling'!G64+VLOOKUP('Export - bowling'!$A64,'Season - bowl'!$A:$K,9,FALSE),'Export - bowling'!G64)</f>
        <v>0</v>
      </c>
      <c r="K64">
        <f>IF('Export - bowling'!$L64,'Export - bowling'!H64+VLOOKUP('Export - bowling'!$A64,'Season - bowl'!$A:$K,10,FALSE),'Export - bowling'!H64)</f>
        <v>34</v>
      </c>
      <c r="L64">
        <f>IF('Export - bowling'!$L64,'Export - bowling'!I64+VLOOKUP('Export - bowling'!$A64,'Season - bowl'!$A:$K,11,FALSE),'Export - bowling'!I64)</f>
        <v>9</v>
      </c>
      <c r="M64">
        <f>'Export - bowling'!J64</f>
        <v>3</v>
      </c>
      <c r="N64">
        <f>'Export - bowling'!K64</f>
        <v>8</v>
      </c>
    </row>
    <row r="65" spans="1:14" x14ac:dyDescent="0.25">
      <c r="A65" t="str">
        <f>'Export - bowling'!A65</f>
        <v>J Davies</v>
      </c>
      <c r="B65">
        <f>IF('Export - bowling'!$L65,'Export - bowling'!B65+VLOOKUP('Export - bowling'!$A65,'Season - bowl'!$A:$K,2,FALSE),'Export - bowling'!B65)</f>
        <v>1</v>
      </c>
      <c r="C65">
        <f>IF('Export - bowling'!$L65,'Export - bowling'!C65+VLOOKUP('Export - bowling'!$A65,'Season - bowl'!$A:$K,3,FALSE),'Export - bowling'!C65)</f>
        <v>6</v>
      </c>
      <c r="D65">
        <f>IF('Export - bowling'!$L65,'Export - bowling'!D65+VLOOKUP('Export - bowling'!$A65,'Season - bowl'!$A:$K,4,FALSE),'Export - bowling'!D65)</f>
        <v>0</v>
      </c>
      <c r="E65">
        <f>IF('Export - bowling'!$L65,'Export - bowling'!E65+VLOOKUP('Export - bowling'!$A65,'Season - bowl'!$A:$K,5,FALSE),'Export - bowling'!E65)</f>
        <v>42</v>
      </c>
      <c r="F65">
        <f>IF('Export - bowling'!$L65,'Export - bowling'!F65+VLOOKUP('Export - bowling'!$A65,'Season - bowl'!$A:$K,6,FALSE),'Export - bowling'!F65)</f>
        <v>1</v>
      </c>
      <c r="G65" s="30">
        <f t="shared" si="0"/>
        <v>42</v>
      </c>
      <c r="H65" s="30">
        <f t="shared" si="1"/>
        <v>7</v>
      </c>
      <c r="I65" s="30">
        <f t="shared" si="2"/>
        <v>36</v>
      </c>
      <c r="J65">
        <f>IF('Export - bowling'!$L65,'Export - bowling'!G65+VLOOKUP('Export - bowling'!$A65,'Season - bowl'!$A:$K,9,FALSE),'Export - bowling'!G65)</f>
        <v>0</v>
      </c>
      <c r="K65">
        <f>IF('Export - bowling'!$L65,'Export - bowling'!H65+VLOOKUP('Export - bowling'!$A65,'Season - bowl'!$A:$K,10,FALSE),'Export - bowling'!H65)</f>
        <v>0</v>
      </c>
      <c r="L65">
        <f>IF('Export - bowling'!$L65,'Export - bowling'!I65+VLOOKUP('Export - bowling'!$A65,'Season - bowl'!$A:$K,11,FALSE),'Export - bowling'!I65)</f>
        <v>0</v>
      </c>
      <c r="M65">
        <f>'Export - bowling'!J65</f>
        <v>1</v>
      </c>
      <c r="N65">
        <f>'Export - bowling'!K65</f>
        <v>42</v>
      </c>
    </row>
    <row r="66" spans="1:14" x14ac:dyDescent="0.25">
      <c r="A66" t="str">
        <f>'Export - bowling'!A66</f>
        <v>L Derbyshire</v>
      </c>
      <c r="B66">
        <f>IF('Export - bowling'!$L66,'Export - bowling'!B66+VLOOKUP('Export - bowling'!$A66,'Season - bowl'!$A:$K,2,FALSE),'Export - bowling'!B66)</f>
        <v>5</v>
      </c>
      <c r="C66">
        <f>IF('Export - bowling'!$L66,'Export - bowling'!C66+VLOOKUP('Export - bowling'!$A66,'Season - bowl'!$A:$K,3,FALSE),'Export - bowling'!C66)</f>
        <v>0</v>
      </c>
      <c r="D66">
        <f>IF('Export - bowling'!$L66,'Export - bowling'!D66+VLOOKUP('Export - bowling'!$A66,'Season - bowl'!$A:$K,4,FALSE),'Export - bowling'!D66)</f>
        <v>0</v>
      </c>
      <c r="E66">
        <f>IF('Export - bowling'!$L66,'Export - bowling'!E66+VLOOKUP('Export - bowling'!$A66,'Season - bowl'!$A:$K,5,FALSE),'Export - bowling'!E66)</f>
        <v>0</v>
      </c>
      <c r="F66">
        <f>IF('Export - bowling'!$L66,'Export - bowling'!F66+VLOOKUP('Export - bowling'!$A66,'Season - bowl'!$A:$K,6,FALSE),'Export - bowling'!F66)</f>
        <v>0</v>
      </c>
      <c r="G66" s="30" t="str">
        <f t="shared" si="0"/>
        <v>-</v>
      </c>
      <c r="H66" s="30" t="str">
        <f t="shared" si="1"/>
        <v>-</v>
      </c>
      <c r="I66" s="30" t="str">
        <f t="shared" si="2"/>
        <v>-</v>
      </c>
      <c r="J66">
        <f>IF('Export - bowling'!$L66,'Export - bowling'!G66+VLOOKUP('Export - bowling'!$A66,'Season - bowl'!$A:$K,9,FALSE),'Export - bowling'!G66)</f>
        <v>0</v>
      </c>
      <c r="K66">
        <f>IF('Export - bowling'!$L66,'Export - bowling'!H66+VLOOKUP('Export - bowling'!$A66,'Season - bowl'!$A:$K,10,FALSE),'Export - bowling'!H66)</f>
        <v>0</v>
      </c>
      <c r="L66">
        <f>IF('Export - bowling'!$L66,'Export - bowling'!I66+VLOOKUP('Export - bowling'!$A66,'Season - bowl'!$A:$K,11,FALSE),'Export - bowling'!I66)</f>
        <v>0</v>
      </c>
      <c r="M66">
        <f>'Export - bowling'!J66</f>
        <v>0</v>
      </c>
      <c r="N66">
        <f>'Export - bowling'!K66</f>
        <v>0</v>
      </c>
    </row>
    <row r="67" spans="1:14" x14ac:dyDescent="0.25">
      <c r="A67" t="str">
        <f>'Export - bowling'!A67</f>
        <v>P Derbyshire</v>
      </c>
      <c r="B67">
        <f>IF('Export - bowling'!$L67,'Export - bowling'!B67+VLOOKUP('Export - bowling'!$A67,'Season - bowl'!$A:$K,2,FALSE),'Export - bowling'!B67)</f>
        <v>2</v>
      </c>
      <c r="C67">
        <f>IF('Export - bowling'!$L67,'Export - bowling'!C67+VLOOKUP('Export - bowling'!$A67,'Season - bowl'!$A:$K,3,FALSE),'Export - bowling'!C67)</f>
        <v>14</v>
      </c>
      <c r="D67">
        <f>IF('Export - bowling'!$L67,'Export - bowling'!D67+VLOOKUP('Export - bowling'!$A67,'Season - bowl'!$A:$K,4,FALSE),'Export - bowling'!D67)</f>
        <v>2</v>
      </c>
      <c r="E67">
        <f>IF('Export - bowling'!$L67,'Export - bowling'!E67+VLOOKUP('Export - bowling'!$A67,'Season - bowl'!$A:$K,5,FALSE),'Export - bowling'!E67)</f>
        <v>46</v>
      </c>
      <c r="F67">
        <f>IF('Export - bowling'!$L67,'Export - bowling'!F67+VLOOKUP('Export - bowling'!$A67,'Season - bowl'!$A:$K,6,FALSE),'Export - bowling'!F67)</f>
        <v>2</v>
      </c>
      <c r="G67" s="30">
        <f t="shared" ref="G67:G130" si="3">IF(F67&gt;0,E67/F67,"-")</f>
        <v>23</v>
      </c>
      <c r="H67" s="30">
        <f t="shared" ref="H67:H130" si="4">IF(C67&gt;0,E67/C67,"-")</f>
        <v>3.2857142857142856</v>
      </c>
      <c r="I67" s="30">
        <f t="shared" ref="I67:I130" si="5">IF(F67&gt;0,(C67*6)/F67,"-")</f>
        <v>42</v>
      </c>
      <c r="J67">
        <f>IF('Export - bowling'!$L67,'Export - bowling'!G67+VLOOKUP('Export - bowling'!$A67,'Season - bowl'!$A:$K,9,FALSE),'Export - bowling'!G67)</f>
        <v>0</v>
      </c>
      <c r="K67">
        <f>IF('Export - bowling'!$L67,'Export - bowling'!H67+VLOOKUP('Export - bowling'!$A67,'Season - bowl'!$A:$K,10,FALSE),'Export - bowling'!H67)</f>
        <v>0</v>
      </c>
      <c r="L67">
        <f>IF('Export - bowling'!$L67,'Export - bowling'!I67+VLOOKUP('Export - bowling'!$A67,'Season - bowl'!$A:$K,11,FALSE),'Export - bowling'!I67)</f>
        <v>0</v>
      </c>
      <c r="M67">
        <f>'Export - bowling'!J67</f>
        <v>1</v>
      </c>
      <c r="N67">
        <f>'Export - bowling'!K67</f>
        <v>20</v>
      </c>
    </row>
    <row r="68" spans="1:14" x14ac:dyDescent="0.25">
      <c r="A68" t="str">
        <f>'Export - bowling'!A68</f>
        <v>D Diamond</v>
      </c>
      <c r="B68">
        <f>IF('Export - bowling'!$L68,'Export - bowling'!B68+VLOOKUP('Export - bowling'!$A68,'Season - bowl'!$A:$K,2,FALSE),'Export - bowling'!B68)</f>
        <v>2</v>
      </c>
      <c r="C68">
        <f>IF('Export - bowling'!$L68,'Export - bowling'!C68+VLOOKUP('Export - bowling'!$A68,'Season - bowl'!$A:$K,3,FALSE),'Export - bowling'!C68)</f>
        <v>11</v>
      </c>
      <c r="D68">
        <f>IF('Export - bowling'!$L68,'Export - bowling'!D68+VLOOKUP('Export - bowling'!$A68,'Season - bowl'!$A:$K,4,FALSE),'Export - bowling'!D68)</f>
        <v>1</v>
      </c>
      <c r="E68">
        <f>IF('Export - bowling'!$L68,'Export - bowling'!E68+VLOOKUP('Export - bowling'!$A68,'Season - bowl'!$A:$K,5,FALSE),'Export - bowling'!E68)</f>
        <v>52</v>
      </c>
      <c r="F68">
        <f>IF('Export - bowling'!$L68,'Export - bowling'!F68+VLOOKUP('Export - bowling'!$A68,'Season - bowl'!$A:$K,6,FALSE),'Export - bowling'!F68)</f>
        <v>0</v>
      </c>
      <c r="G68" s="30" t="str">
        <f t="shared" si="3"/>
        <v>-</v>
      </c>
      <c r="H68" s="30">
        <f t="shared" si="4"/>
        <v>4.7272727272727275</v>
      </c>
      <c r="I68" s="30" t="str">
        <f t="shared" si="5"/>
        <v>-</v>
      </c>
      <c r="J68">
        <f>IF('Export - bowling'!$L68,'Export - bowling'!G68+VLOOKUP('Export - bowling'!$A68,'Season - bowl'!$A:$K,9,FALSE),'Export - bowling'!G68)</f>
        <v>0</v>
      </c>
      <c r="K68">
        <f>IF('Export - bowling'!$L68,'Export - bowling'!H68+VLOOKUP('Export - bowling'!$A68,'Season - bowl'!$A:$K,10,FALSE),'Export - bowling'!H68)</f>
        <v>0</v>
      </c>
      <c r="L68">
        <f>IF('Export - bowling'!$L68,'Export - bowling'!I68+VLOOKUP('Export - bowling'!$A68,'Season - bowl'!$A:$K,11,FALSE),'Export - bowling'!I68)</f>
        <v>0</v>
      </c>
      <c r="M68">
        <f>'Export - bowling'!J68</f>
        <v>0</v>
      </c>
      <c r="N68">
        <f>'Export - bowling'!K68</f>
        <v>23</v>
      </c>
    </row>
    <row r="69" spans="1:14" x14ac:dyDescent="0.25">
      <c r="A69" t="str">
        <f>'Export - bowling'!A69</f>
        <v>Hamish Dowell</v>
      </c>
      <c r="B69">
        <f>IF('Export - bowling'!$L69,'Export - bowling'!B69+VLOOKUP('Export - bowling'!$A69,'Season - bowl'!$A:$K,2,FALSE),'Export - bowling'!B69)</f>
        <v>21</v>
      </c>
      <c r="C69">
        <f>IF('Export - bowling'!$L69,'Export - bowling'!C69+VLOOKUP('Export - bowling'!$A69,'Season - bowl'!$A:$K,3,FALSE),'Export - bowling'!C69)</f>
        <v>0</v>
      </c>
      <c r="D69">
        <f>IF('Export - bowling'!$L69,'Export - bowling'!D69+VLOOKUP('Export - bowling'!$A69,'Season - bowl'!$A:$K,4,FALSE),'Export - bowling'!D69)</f>
        <v>0</v>
      </c>
      <c r="E69">
        <f>IF('Export - bowling'!$L69,'Export - bowling'!E69+VLOOKUP('Export - bowling'!$A69,'Season - bowl'!$A:$K,5,FALSE),'Export - bowling'!E69)</f>
        <v>0</v>
      </c>
      <c r="F69">
        <f>IF('Export - bowling'!$L69,'Export - bowling'!F69+VLOOKUP('Export - bowling'!$A69,'Season - bowl'!$A:$K,6,FALSE),'Export - bowling'!F69)</f>
        <v>0</v>
      </c>
      <c r="G69" s="30" t="str">
        <f t="shared" si="3"/>
        <v>-</v>
      </c>
      <c r="H69" s="30" t="str">
        <f t="shared" si="4"/>
        <v>-</v>
      </c>
      <c r="I69" s="30" t="str">
        <f t="shared" si="5"/>
        <v>-</v>
      </c>
      <c r="J69">
        <f>IF('Export - bowling'!$L69,'Export - bowling'!G69+VLOOKUP('Export - bowling'!$A69,'Season - bowl'!$A:$K,9,FALSE),'Export - bowling'!G69)</f>
        <v>0</v>
      </c>
      <c r="K69">
        <f>IF('Export - bowling'!$L69,'Export - bowling'!H69+VLOOKUP('Export - bowling'!$A69,'Season - bowl'!$A:$K,10,FALSE),'Export - bowling'!H69)</f>
        <v>0</v>
      </c>
      <c r="L69">
        <f>IF('Export - bowling'!$L69,'Export - bowling'!I69+VLOOKUP('Export - bowling'!$A69,'Season - bowl'!$A:$K,11,FALSE),'Export - bowling'!I69)</f>
        <v>0</v>
      </c>
      <c r="M69">
        <f>'Export - bowling'!J69</f>
        <v>0</v>
      </c>
      <c r="N69">
        <f>'Export - bowling'!K69</f>
        <v>0</v>
      </c>
    </row>
    <row r="70" spans="1:14" x14ac:dyDescent="0.25">
      <c r="A70" t="str">
        <f>'Export - bowling'!A70</f>
        <v>Nicko Dowell</v>
      </c>
      <c r="B70">
        <f>IF('Export - bowling'!$L70,'Export - bowling'!B70+VLOOKUP('Export - bowling'!$A70,'Season - bowl'!$A:$K,2,FALSE),'Export - bowling'!B70)</f>
        <v>76</v>
      </c>
      <c r="C70">
        <f>IF('Export - bowling'!$L70,'Export - bowling'!C70+VLOOKUP('Export - bowling'!$A70,'Season - bowl'!$A:$K,3,FALSE),'Export - bowling'!C70)</f>
        <v>72</v>
      </c>
      <c r="D70">
        <f>IF('Export - bowling'!$L70,'Export - bowling'!D70+VLOOKUP('Export - bowling'!$A70,'Season - bowl'!$A:$K,4,FALSE),'Export - bowling'!D70)</f>
        <v>7</v>
      </c>
      <c r="E70">
        <f>IF('Export - bowling'!$L70,'Export - bowling'!E70+VLOOKUP('Export - bowling'!$A70,'Season - bowl'!$A:$K,5,FALSE),'Export - bowling'!E70)</f>
        <v>359</v>
      </c>
      <c r="F70">
        <f>IF('Export - bowling'!$L70,'Export - bowling'!F70+VLOOKUP('Export - bowling'!$A70,'Season - bowl'!$A:$K,6,FALSE),'Export - bowling'!F70)</f>
        <v>17</v>
      </c>
      <c r="G70" s="30">
        <f t="shared" si="3"/>
        <v>21.117647058823529</v>
      </c>
      <c r="H70" s="30">
        <f t="shared" si="4"/>
        <v>4.9861111111111107</v>
      </c>
      <c r="I70" s="30">
        <f t="shared" si="5"/>
        <v>25.411764705882351</v>
      </c>
      <c r="J70">
        <f>IF('Export - bowling'!$L70,'Export - bowling'!G70+VLOOKUP('Export - bowling'!$A70,'Season - bowl'!$A:$K,9,FALSE),'Export - bowling'!G70)</f>
        <v>0</v>
      </c>
      <c r="K70">
        <f>IF('Export - bowling'!$L70,'Export - bowling'!H70+VLOOKUP('Export - bowling'!$A70,'Season - bowl'!$A:$K,10,FALSE),'Export - bowling'!H70)</f>
        <v>0</v>
      </c>
      <c r="L70">
        <f>IF('Export - bowling'!$L70,'Export - bowling'!I70+VLOOKUP('Export - bowling'!$A70,'Season - bowl'!$A:$K,11,FALSE),'Export - bowling'!I70)</f>
        <v>0</v>
      </c>
      <c r="M70">
        <f>'Export - bowling'!J70</f>
        <v>3</v>
      </c>
      <c r="N70">
        <f>'Export - bowling'!K70</f>
        <v>11</v>
      </c>
    </row>
    <row r="71" spans="1:14" x14ac:dyDescent="0.25">
      <c r="A71" t="str">
        <f>'Export - bowling'!A71</f>
        <v>M Dudley</v>
      </c>
      <c r="B71">
        <f>IF('Export - bowling'!$L71,'Export - bowling'!B71+VLOOKUP('Export - bowling'!$A71,'Season - bowl'!$A:$K,2,FALSE),'Export - bowling'!B71)</f>
        <v>3</v>
      </c>
      <c r="C71">
        <f>IF('Export - bowling'!$L71,'Export - bowling'!C71+VLOOKUP('Export - bowling'!$A71,'Season - bowl'!$A:$K,3,FALSE),'Export - bowling'!C71)</f>
        <v>0</v>
      </c>
      <c r="D71">
        <f>IF('Export - bowling'!$L71,'Export - bowling'!D71+VLOOKUP('Export - bowling'!$A71,'Season - bowl'!$A:$K,4,FALSE),'Export - bowling'!D71)</f>
        <v>0</v>
      </c>
      <c r="E71">
        <f>IF('Export - bowling'!$L71,'Export - bowling'!E71+VLOOKUP('Export - bowling'!$A71,'Season - bowl'!$A:$K,5,FALSE),'Export - bowling'!E71)</f>
        <v>0</v>
      </c>
      <c r="F71">
        <f>IF('Export - bowling'!$L71,'Export - bowling'!F71+VLOOKUP('Export - bowling'!$A71,'Season - bowl'!$A:$K,6,FALSE),'Export - bowling'!F71)</f>
        <v>0</v>
      </c>
      <c r="G71" s="30" t="str">
        <f t="shared" si="3"/>
        <v>-</v>
      </c>
      <c r="H71" s="30" t="str">
        <f t="shared" si="4"/>
        <v>-</v>
      </c>
      <c r="I71" s="30" t="str">
        <f t="shared" si="5"/>
        <v>-</v>
      </c>
      <c r="J71">
        <f>IF('Export - bowling'!$L71,'Export - bowling'!G71+VLOOKUP('Export - bowling'!$A71,'Season - bowl'!$A:$K,9,FALSE),'Export - bowling'!G71)</f>
        <v>0</v>
      </c>
      <c r="K71">
        <f>IF('Export - bowling'!$L71,'Export - bowling'!H71+VLOOKUP('Export - bowling'!$A71,'Season - bowl'!$A:$K,10,FALSE),'Export - bowling'!H71)</f>
        <v>0</v>
      </c>
      <c r="L71">
        <f>IF('Export - bowling'!$L71,'Export - bowling'!I71+VLOOKUP('Export - bowling'!$A71,'Season - bowl'!$A:$K,11,FALSE),'Export - bowling'!I71)</f>
        <v>0</v>
      </c>
      <c r="M71">
        <f>'Export - bowling'!J71</f>
        <v>0</v>
      </c>
      <c r="N71">
        <f>'Export - bowling'!K71</f>
        <v>0</v>
      </c>
    </row>
    <row r="72" spans="1:14" x14ac:dyDescent="0.25">
      <c r="A72" t="str">
        <f>'Export - bowling'!A72</f>
        <v>Gordon Dunne</v>
      </c>
      <c r="B72">
        <f>IF('Export - bowling'!$L72,'Export - bowling'!B72+VLOOKUP('Export - bowling'!$A72,'Season - bowl'!$A:$K,2,FALSE),'Export - bowling'!B72)</f>
        <v>1</v>
      </c>
      <c r="C72">
        <f>IF('Export - bowling'!$L72,'Export - bowling'!C72+VLOOKUP('Export - bowling'!$A72,'Season - bowl'!$A:$K,3,FALSE),'Export - bowling'!C72)</f>
        <v>4</v>
      </c>
      <c r="D72">
        <f>IF('Export - bowling'!$L72,'Export - bowling'!D72+VLOOKUP('Export - bowling'!$A72,'Season - bowl'!$A:$K,4,FALSE),'Export - bowling'!D72)</f>
        <v>0</v>
      </c>
      <c r="E72">
        <f>IF('Export - bowling'!$L72,'Export - bowling'!E72+VLOOKUP('Export - bowling'!$A72,'Season - bowl'!$A:$K,5,FALSE),'Export - bowling'!E72)</f>
        <v>40</v>
      </c>
      <c r="F72">
        <f>IF('Export - bowling'!$L72,'Export - bowling'!F72+VLOOKUP('Export - bowling'!$A72,'Season - bowl'!$A:$K,6,FALSE),'Export - bowling'!F72)</f>
        <v>1</v>
      </c>
      <c r="G72" s="30">
        <f t="shared" si="3"/>
        <v>40</v>
      </c>
      <c r="H72" s="30">
        <f t="shared" si="4"/>
        <v>10</v>
      </c>
      <c r="I72" s="30">
        <f t="shared" si="5"/>
        <v>24</v>
      </c>
      <c r="J72">
        <f>IF('Export - bowling'!$L72,'Export - bowling'!G72+VLOOKUP('Export - bowling'!$A72,'Season - bowl'!$A:$K,9,FALSE),'Export - bowling'!G72)</f>
        <v>0</v>
      </c>
      <c r="K72">
        <f>IF('Export - bowling'!$L72,'Export - bowling'!H72+VLOOKUP('Export - bowling'!$A72,'Season - bowl'!$A:$K,10,FALSE),'Export - bowling'!H72)</f>
        <v>10</v>
      </c>
      <c r="L72">
        <f>IF('Export - bowling'!$L72,'Export - bowling'!I72+VLOOKUP('Export - bowling'!$A72,'Season - bowl'!$A:$K,11,FALSE),'Export - bowling'!I72)</f>
        <v>2</v>
      </c>
      <c r="M72">
        <f>'Export - bowling'!J72</f>
        <v>1</v>
      </c>
      <c r="N72">
        <f>'Export - bowling'!K72</f>
        <v>40</v>
      </c>
    </row>
    <row r="73" spans="1:14" x14ac:dyDescent="0.25">
      <c r="A73" t="str">
        <f>'Export - bowling'!A73</f>
        <v>H Ewinger</v>
      </c>
      <c r="B73">
        <f>IF('Export - bowling'!$L73,'Export - bowling'!B73+VLOOKUP('Export - bowling'!$A73,'Season - bowl'!$A:$K,2,FALSE),'Export - bowling'!B73)</f>
        <v>20</v>
      </c>
      <c r="C73">
        <f>IF('Export - bowling'!$L73,'Export - bowling'!C73+VLOOKUP('Export - bowling'!$A73,'Season - bowl'!$A:$K,3,FALSE),'Export - bowling'!C73)</f>
        <v>1</v>
      </c>
      <c r="D73">
        <f>IF('Export - bowling'!$L73,'Export - bowling'!D73+VLOOKUP('Export - bowling'!$A73,'Season - bowl'!$A:$K,4,FALSE),'Export - bowling'!D73)</f>
        <v>0</v>
      </c>
      <c r="E73">
        <f>IF('Export - bowling'!$L73,'Export - bowling'!E73+VLOOKUP('Export - bowling'!$A73,'Season - bowl'!$A:$K,5,FALSE),'Export - bowling'!E73)</f>
        <v>7</v>
      </c>
      <c r="F73">
        <f>IF('Export - bowling'!$L73,'Export - bowling'!F73+VLOOKUP('Export - bowling'!$A73,'Season - bowl'!$A:$K,6,FALSE),'Export - bowling'!F73)</f>
        <v>0</v>
      </c>
      <c r="G73" s="30" t="str">
        <f t="shared" si="3"/>
        <v>-</v>
      </c>
      <c r="H73" s="30">
        <f t="shared" si="4"/>
        <v>7</v>
      </c>
      <c r="I73" s="30" t="str">
        <f t="shared" si="5"/>
        <v>-</v>
      </c>
      <c r="J73">
        <f>IF('Export - bowling'!$L73,'Export - bowling'!G73+VLOOKUP('Export - bowling'!$A73,'Season - bowl'!$A:$K,9,FALSE),'Export - bowling'!G73)</f>
        <v>0</v>
      </c>
      <c r="K73">
        <f>IF('Export - bowling'!$L73,'Export - bowling'!H73+VLOOKUP('Export - bowling'!$A73,'Season - bowl'!$A:$K,10,FALSE),'Export - bowling'!H73)</f>
        <v>0</v>
      </c>
      <c r="L73">
        <f>IF('Export - bowling'!$L73,'Export - bowling'!I73+VLOOKUP('Export - bowling'!$A73,'Season - bowl'!$A:$K,11,FALSE),'Export - bowling'!I73)</f>
        <v>0</v>
      </c>
      <c r="M73">
        <f>'Export - bowling'!J73</f>
        <v>0</v>
      </c>
      <c r="N73">
        <f>'Export - bowling'!K73</f>
        <v>7</v>
      </c>
    </row>
    <row r="74" spans="1:14" x14ac:dyDescent="0.25">
      <c r="A74" t="str">
        <f>'Export - bowling'!A74</f>
        <v>E Feast</v>
      </c>
      <c r="B74">
        <f>IF('Export - bowling'!$L74,'Export - bowling'!B74+VLOOKUP('Export - bowling'!$A74,'Season - bowl'!$A:$K,2,FALSE),'Export - bowling'!B74)</f>
        <v>9</v>
      </c>
      <c r="C74">
        <f>IF('Export - bowling'!$L74,'Export - bowling'!C74+VLOOKUP('Export - bowling'!$A74,'Season - bowl'!$A:$K,3,FALSE),'Export - bowling'!C74)</f>
        <v>24</v>
      </c>
      <c r="D74">
        <f>IF('Export - bowling'!$L74,'Export - bowling'!D74+VLOOKUP('Export - bowling'!$A74,'Season - bowl'!$A:$K,4,FALSE),'Export - bowling'!D74)</f>
        <v>1</v>
      </c>
      <c r="E74">
        <f>IF('Export - bowling'!$L74,'Export - bowling'!E74+VLOOKUP('Export - bowling'!$A74,'Season - bowl'!$A:$K,5,FALSE),'Export - bowling'!E74)</f>
        <v>162</v>
      </c>
      <c r="F74">
        <f>IF('Export - bowling'!$L74,'Export - bowling'!F74+VLOOKUP('Export - bowling'!$A74,'Season - bowl'!$A:$K,6,FALSE),'Export - bowling'!F74)</f>
        <v>3</v>
      </c>
      <c r="G74" s="30">
        <f t="shared" si="3"/>
        <v>54</v>
      </c>
      <c r="H74" s="30">
        <f t="shared" si="4"/>
        <v>6.75</v>
      </c>
      <c r="I74" s="30">
        <f t="shared" si="5"/>
        <v>48</v>
      </c>
      <c r="J74">
        <f>IF('Export - bowling'!$L74,'Export - bowling'!G74+VLOOKUP('Export - bowling'!$A74,'Season - bowl'!$A:$K,9,FALSE),'Export - bowling'!G74)</f>
        <v>0</v>
      </c>
      <c r="K74">
        <f>IF('Export - bowling'!$L74,'Export - bowling'!H74+VLOOKUP('Export - bowling'!$A74,'Season - bowl'!$A:$K,10,FALSE),'Export - bowling'!H74)</f>
        <v>0</v>
      </c>
      <c r="L74">
        <f>IF('Export - bowling'!$L74,'Export - bowling'!I74+VLOOKUP('Export - bowling'!$A74,'Season - bowl'!$A:$K,11,FALSE),'Export - bowling'!I74)</f>
        <v>0</v>
      </c>
      <c r="M74">
        <f>'Export - bowling'!J74</f>
        <v>2</v>
      </c>
      <c r="N74">
        <f>'Export - bowling'!K74</f>
        <v>17</v>
      </c>
    </row>
    <row r="75" spans="1:14" x14ac:dyDescent="0.25">
      <c r="A75" t="str">
        <f>'Export - bowling'!A75</f>
        <v>Chris Feeney</v>
      </c>
      <c r="B75">
        <f>IF('Export - bowling'!$L75,'Export - bowling'!B75+VLOOKUP('Export - bowling'!$A75,'Season - bowl'!$A:$K,2,FALSE),'Export - bowling'!B75)</f>
        <v>163</v>
      </c>
      <c r="C75">
        <f>IF('Export - bowling'!$L75,'Export - bowling'!C75+VLOOKUP('Export - bowling'!$A75,'Season - bowl'!$A:$K,3,FALSE),'Export - bowling'!C75)</f>
        <v>4</v>
      </c>
      <c r="D75">
        <f>IF('Export - bowling'!$L75,'Export - bowling'!D75+VLOOKUP('Export - bowling'!$A75,'Season - bowl'!$A:$K,4,FALSE),'Export - bowling'!D75)</f>
        <v>0</v>
      </c>
      <c r="E75">
        <f>IF('Export - bowling'!$L75,'Export - bowling'!E75+VLOOKUP('Export - bowling'!$A75,'Season - bowl'!$A:$K,5,FALSE),'Export - bowling'!E75)</f>
        <v>27</v>
      </c>
      <c r="F75">
        <f>IF('Export - bowling'!$L75,'Export - bowling'!F75+VLOOKUP('Export - bowling'!$A75,'Season - bowl'!$A:$K,6,FALSE),'Export - bowling'!F75)</f>
        <v>1</v>
      </c>
      <c r="G75" s="30">
        <f t="shared" si="3"/>
        <v>27</v>
      </c>
      <c r="H75" s="30">
        <f t="shared" si="4"/>
        <v>6.75</v>
      </c>
      <c r="I75" s="30">
        <f t="shared" si="5"/>
        <v>24</v>
      </c>
      <c r="J75">
        <f>IF('Export - bowling'!$L75,'Export - bowling'!G75+VLOOKUP('Export - bowling'!$A75,'Season - bowl'!$A:$K,9,FALSE),'Export - bowling'!G75)</f>
        <v>0</v>
      </c>
      <c r="K75">
        <f>IF('Export - bowling'!$L75,'Export - bowling'!H75+VLOOKUP('Export - bowling'!$A75,'Season - bowl'!$A:$K,10,FALSE),'Export - bowling'!H75)</f>
        <v>0</v>
      </c>
      <c r="L75">
        <f>IF('Export - bowling'!$L75,'Export - bowling'!I75+VLOOKUP('Export - bowling'!$A75,'Season - bowl'!$A:$K,11,FALSE),'Export - bowling'!I75)</f>
        <v>0</v>
      </c>
      <c r="M75">
        <f>'Export - bowling'!J75</f>
        <v>1</v>
      </c>
      <c r="N75">
        <f>'Export - bowling'!K75</f>
        <v>27</v>
      </c>
    </row>
    <row r="76" spans="1:14" x14ac:dyDescent="0.25">
      <c r="A76" t="str">
        <f>'Export - bowling'!A76</f>
        <v>P Fenech</v>
      </c>
      <c r="B76">
        <f>IF('Export - bowling'!$L76,'Export - bowling'!B76+VLOOKUP('Export - bowling'!$A76,'Season - bowl'!$A:$K,2,FALSE),'Export - bowling'!B76)</f>
        <v>13</v>
      </c>
      <c r="C76">
        <f>IF('Export - bowling'!$L76,'Export - bowling'!C76+VLOOKUP('Export - bowling'!$A76,'Season - bowl'!$A:$K,3,FALSE),'Export - bowling'!C76)</f>
        <v>56</v>
      </c>
      <c r="D76">
        <f>IF('Export - bowling'!$L76,'Export - bowling'!D76+VLOOKUP('Export - bowling'!$A76,'Season - bowl'!$A:$K,4,FALSE),'Export - bowling'!D76)</f>
        <v>7</v>
      </c>
      <c r="E76">
        <f>IF('Export - bowling'!$L76,'Export - bowling'!E76+VLOOKUP('Export - bowling'!$A76,'Season - bowl'!$A:$K,5,FALSE),'Export - bowling'!E76)</f>
        <v>261</v>
      </c>
      <c r="F76">
        <f>IF('Export - bowling'!$L76,'Export - bowling'!F76+VLOOKUP('Export - bowling'!$A76,'Season - bowl'!$A:$K,6,FALSE),'Export - bowling'!F76)</f>
        <v>16</v>
      </c>
      <c r="G76" s="30">
        <f t="shared" si="3"/>
        <v>16.3125</v>
      </c>
      <c r="H76" s="30">
        <f t="shared" si="4"/>
        <v>4.6607142857142856</v>
      </c>
      <c r="I76" s="30">
        <f t="shared" si="5"/>
        <v>21</v>
      </c>
      <c r="J76">
        <f>IF('Export - bowling'!$L76,'Export - bowling'!G76+VLOOKUP('Export - bowling'!$A76,'Season - bowl'!$A:$K,9,FALSE),'Export - bowling'!G76)</f>
        <v>0</v>
      </c>
      <c r="K76">
        <f>IF('Export - bowling'!$L76,'Export - bowling'!H76+VLOOKUP('Export - bowling'!$A76,'Season - bowl'!$A:$K,10,FALSE),'Export - bowling'!H76)</f>
        <v>0</v>
      </c>
      <c r="L76">
        <f>IF('Export - bowling'!$L76,'Export - bowling'!I76+VLOOKUP('Export - bowling'!$A76,'Season - bowl'!$A:$K,11,FALSE),'Export - bowling'!I76)</f>
        <v>0</v>
      </c>
      <c r="M76">
        <f>'Export - bowling'!J76</f>
        <v>4</v>
      </c>
      <c r="N76">
        <f>'Export - bowling'!K76</f>
        <v>44</v>
      </c>
    </row>
    <row r="77" spans="1:14" x14ac:dyDescent="0.25">
      <c r="A77" t="str">
        <f>'Export - bowling'!A77</f>
        <v>T Flavin</v>
      </c>
      <c r="B77">
        <f>IF('Export - bowling'!$L77,'Export - bowling'!B77+VLOOKUP('Export - bowling'!$A77,'Season - bowl'!$A:$K,2,FALSE),'Export - bowling'!B77)</f>
        <v>1</v>
      </c>
      <c r="C77">
        <f>IF('Export - bowling'!$L77,'Export - bowling'!C77+VLOOKUP('Export - bowling'!$A77,'Season - bowl'!$A:$K,3,FALSE),'Export - bowling'!C77)</f>
        <v>1</v>
      </c>
      <c r="D77">
        <f>IF('Export - bowling'!$L77,'Export - bowling'!D77+VLOOKUP('Export - bowling'!$A77,'Season - bowl'!$A:$K,4,FALSE),'Export - bowling'!D77)</f>
        <v>0</v>
      </c>
      <c r="E77">
        <f>IF('Export - bowling'!$L77,'Export - bowling'!E77+VLOOKUP('Export - bowling'!$A77,'Season - bowl'!$A:$K,5,FALSE),'Export - bowling'!E77)</f>
        <v>12</v>
      </c>
      <c r="F77">
        <f>IF('Export - bowling'!$L77,'Export - bowling'!F77+VLOOKUP('Export - bowling'!$A77,'Season - bowl'!$A:$K,6,FALSE),'Export - bowling'!F77)</f>
        <v>0</v>
      </c>
      <c r="G77" s="30" t="str">
        <f t="shared" si="3"/>
        <v>-</v>
      </c>
      <c r="H77" s="30">
        <f t="shared" si="4"/>
        <v>12</v>
      </c>
      <c r="I77" s="30" t="str">
        <f t="shared" si="5"/>
        <v>-</v>
      </c>
      <c r="J77">
        <f>IF('Export - bowling'!$L77,'Export - bowling'!G77+VLOOKUP('Export - bowling'!$A77,'Season - bowl'!$A:$K,9,FALSE),'Export - bowling'!G77)</f>
        <v>0</v>
      </c>
      <c r="K77">
        <f>IF('Export - bowling'!$L77,'Export - bowling'!H77+VLOOKUP('Export - bowling'!$A77,'Season - bowl'!$A:$K,10,FALSE),'Export - bowling'!H77)</f>
        <v>0</v>
      </c>
      <c r="L77">
        <f>IF('Export - bowling'!$L77,'Export - bowling'!I77+VLOOKUP('Export - bowling'!$A77,'Season - bowl'!$A:$K,11,FALSE),'Export - bowling'!I77)</f>
        <v>0</v>
      </c>
      <c r="M77">
        <f>'Export - bowling'!J77</f>
        <v>0</v>
      </c>
      <c r="N77">
        <f>'Export - bowling'!K77</f>
        <v>12</v>
      </c>
    </row>
    <row r="78" spans="1:14" x14ac:dyDescent="0.25">
      <c r="A78" t="str">
        <f>'Export - bowling'!A78</f>
        <v>S Follows</v>
      </c>
      <c r="B78">
        <f>IF('Export - bowling'!$L78,'Export - bowling'!B78+VLOOKUP('Export - bowling'!$A78,'Season - bowl'!$A:$K,2,FALSE),'Export - bowling'!B78)</f>
        <v>67</v>
      </c>
      <c r="C78">
        <f>IF('Export - bowling'!$L78,'Export - bowling'!C78+VLOOKUP('Export - bowling'!$A78,'Season - bowl'!$A:$K,3,FALSE),'Export - bowling'!C78)</f>
        <v>333</v>
      </c>
      <c r="D78">
        <f>IF('Export - bowling'!$L78,'Export - bowling'!D78+VLOOKUP('Export - bowling'!$A78,'Season - bowl'!$A:$K,4,FALSE),'Export - bowling'!D78)</f>
        <v>32</v>
      </c>
      <c r="E78">
        <f>IF('Export - bowling'!$L78,'Export - bowling'!E78+VLOOKUP('Export - bowling'!$A78,'Season - bowl'!$A:$K,5,FALSE),'Export - bowling'!E78)</f>
        <v>1754</v>
      </c>
      <c r="F78">
        <f>IF('Export - bowling'!$L78,'Export - bowling'!F78+VLOOKUP('Export - bowling'!$A78,'Season - bowl'!$A:$K,6,FALSE),'Export - bowling'!F78)</f>
        <v>56</v>
      </c>
      <c r="G78" s="30">
        <f t="shared" si="3"/>
        <v>31.321428571428573</v>
      </c>
      <c r="H78" s="30">
        <f t="shared" si="4"/>
        <v>5.2672672672672673</v>
      </c>
      <c r="I78" s="30">
        <f t="shared" si="5"/>
        <v>35.678571428571431</v>
      </c>
      <c r="J78">
        <f>IF('Export - bowling'!$L78,'Export - bowling'!G78+VLOOKUP('Export - bowling'!$A78,'Season - bowl'!$A:$K,9,FALSE),'Export - bowling'!G78)</f>
        <v>1</v>
      </c>
      <c r="K78">
        <f>IF('Export - bowling'!$L78,'Export - bowling'!H78+VLOOKUP('Export - bowling'!$A78,'Season - bowl'!$A:$K,10,FALSE),'Export - bowling'!H78)</f>
        <v>0</v>
      </c>
      <c r="L78">
        <f>IF('Export - bowling'!$L78,'Export - bowling'!I78+VLOOKUP('Export - bowling'!$A78,'Season - bowl'!$A:$K,11,FALSE),'Export - bowling'!I78)</f>
        <v>0</v>
      </c>
      <c r="M78">
        <f>'Export - bowling'!J78</f>
        <v>5</v>
      </c>
      <c r="N78">
        <f>'Export - bowling'!K78</f>
        <v>28</v>
      </c>
    </row>
    <row r="79" spans="1:14" x14ac:dyDescent="0.25">
      <c r="A79" t="str">
        <f>'Export - bowling'!A79</f>
        <v>J Fowler</v>
      </c>
      <c r="B79">
        <f>IF('Export - bowling'!$L79,'Export - bowling'!B79+VLOOKUP('Export - bowling'!$A79,'Season - bowl'!$A:$K,2,FALSE),'Export - bowling'!B79)</f>
        <v>12</v>
      </c>
      <c r="C79">
        <f>IF('Export - bowling'!$L79,'Export - bowling'!C79+VLOOKUP('Export - bowling'!$A79,'Season - bowl'!$A:$K,3,FALSE),'Export - bowling'!C79)</f>
        <v>0</v>
      </c>
      <c r="D79">
        <f>IF('Export - bowling'!$L79,'Export - bowling'!D79+VLOOKUP('Export - bowling'!$A79,'Season - bowl'!$A:$K,4,FALSE),'Export - bowling'!D79)</f>
        <v>0</v>
      </c>
      <c r="E79">
        <f>IF('Export - bowling'!$L79,'Export - bowling'!E79+VLOOKUP('Export - bowling'!$A79,'Season - bowl'!$A:$K,5,FALSE),'Export - bowling'!E79)</f>
        <v>0</v>
      </c>
      <c r="F79">
        <f>IF('Export - bowling'!$L79,'Export - bowling'!F79+VLOOKUP('Export - bowling'!$A79,'Season - bowl'!$A:$K,6,FALSE),'Export - bowling'!F79)</f>
        <v>0</v>
      </c>
      <c r="G79" s="30" t="str">
        <f t="shared" si="3"/>
        <v>-</v>
      </c>
      <c r="H79" s="30" t="str">
        <f t="shared" si="4"/>
        <v>-</v>
      </c>
      <c r="I79" s="30" t="str">
        <f t="shared" si="5"/>
        <v>-</v>
      </c>
      <c r="J79">
        <f>IF('Export - bowling'!$L79,'Export - bowling'!G79+VLOOKUP('Export - bowling'!$A79,'Season - bowl'!$A:$K,9,FALSE),'Export - bowling'!G79)</f>
        <v>0</v>
      </c>
      <c r="K79">
        <f>IF('Export - bowling'!$L79,'Export - bowling'!H79+VLOOKUP('Export - bowling'!$A79,'Season - bowl'!$A:$K,10,FALSE),'Export - bowling'!H79)</f>
        <v>0</v>
      </c>
      <c r="L79">
        <f>IF('Export - bowling'!$L79,'Export - bowling'!I79+VLOOKUP('Export - bowling'!$A79,'Season - bowl'!$A:$K,11,FALSE),'Export - bowling'!I79)</f>
        <v>0</v>
      </c>
      <c r="M79">
        <f>'Export - bowling'!J79</f>
        <v>0</v>
      </c>
      <c r="N79">
        <f>'Export - bowling'!K79</f>
        <v>0</v>
      </c>
    </row>
    <row r="80" spans="1:14" x14ac:dyDescent="0.25">
      <c r="A80" t="str">
        <f>'Export - bowling'!A80</f>
        <v>Peter Garlando</v>
      </c>
      <c r="B80">
        <f>IF('Export - bowling'!$L80,'Export - bowling'!B80+VLOOKUP('Export - bowling'!$A80,'Season - bowl'!$A:$K,2,FALSE),'Export - bowling'!B80)</f>
        <v>3</v>
      </c>
      <c r="C80">
        <f>IF('Export - bowling'!$L80,'Export - bowling'!C80+VLOOKUP('Export - bowling'!$A80,'Season - bowl'!$A:$K,3,FALSE),'Export - bowling'!C80)</f>
        <v>6</v>
      </c>
      <c r="D80">
        <f>IF('Export - bowling'!$L80,'Export - bowling'!D80+VLOOKUP('Export - bowling'!$A80,'Season - bowl'!$A:$K,4,FALSE),'Export - bowling'!D80)</f>
        <v>0</v>
      </c>
      <c r="E80">
        <f>IF('Export - bowling'!$L80,'Export - bowling'!E80+VLOOKUP('Export - bowling'!$A80,'Season - bowl'!$A:$K,5,FALSE),'Export - bowling'!E80)</f>
        <v>52</v>
      </c>
      <c r="F80">
        <f>IF('Export - bowling'!$L80,'Export - bowling'!F80+VLOOKUP('Export - bowling'!$A80,'Season - bowl'!$A:$K,6,FALSE),'Export - bowling'!F80)</f>
        <v>2</v>
      </c>
      <c r="G80" s="30">
        <f t="shared" si="3"/>
        <v>26</v>
      </c>
      <c r="H80" s="30">
        <f t="shared" si="4"/>
        <v>8.6666666666666661</v>
      </c>
      <c r="I80" s="30">
        <f t="shared" si="5"/>
        <v>18</v>
      </c>
      <c r="J80">
        <f>IF('Export - bowling'!$L80,'Export - bowling'!G80+VLOOKUP('Export - bowling'!$A80,'Season - bowl'!$A:$K,9,FALSE),'Export - bowling'!G80)</f>
        <v>0</v>
      </c>
      <c r="K80">
        <f>IF('Export - bowling'!$L80,'Export - bowling'!H80+VLOOKUP('Export - bowling'!$A80,'Season - bowl'!$A:$K,10,FALSE),'Export - bowling'!H80)</f>
        <v>1</v>
      </c>
      <c r="L80">
        <f>IF('Export - bowling'!$L80,'Export - bowling'!I80+VLOOKUP('Export - bowling'!$A80,'Season - bowl'!$A:$K,11,FALSE),'Export - bowling'!I80)</f>
        <v>0</v>
      </c>
      <c r="M80">
        <f>'Export - bowling'!J80</f>
        <v>2</v>
      </c>
      <c r="N80">
        <f>'Export - bowling'!K80</f>
        <v>27</v>
      </c>
    </row>
    <row r="81" spans="1:14" x14ac:dyDescent="0.25">
      <c r="A81" t="str">
        <f>'Export - bowling'!A81</f>
        <v>Sav Gatfield</v>
      </c>
      <c r="B81">
        <f>IF('Export - bowling'!$L81,'Export - bowling'!B81+VLOOKUP('Export - bowling'!$A81,'Season - bowl'!$A:$K,2,FALSE),'Export - bowling'!B81)</f>
        <v>26</v>
      </c>
      <c r="C81">
        <f>IF('Export - bowling'!$L81,'Export - bowling'!C81+VLOOKUP('Export - bowling'!$A81,'Season - bowl'!$A:$K,3,FALSE),'Export - bowling'!C81)</f>
        <v>76</v>
      </c>
      <c r="D81">
        <f>IF('Export - bowling'!$L81,'Export - bowling'!D81+VLOOKUP('Export - bowling'!$A81,'Season - bowl'!$A:$K,4,FALSE),'Export - bowling'!D81)</f>
        <v>4</v>
      </c>
      <c r="E81">
        <f>IF('Export - bowling'!$L81,'Export - bowling'!E81+VLOOKUP('Export - bowling'!$A81,'Season - bowl'!$A:$K,5,FALSE),'Export - bowling'!E81)</f>
        <v>337</v>
      </c>
      <c r="F81">
        <f>IF('Export - bowling'!$L81,'Export - bowling'!F81+VLOOKUP('Export - bowling'!$A81,'Season - bowl'!$A:$K,6,FALSE),'Export - bowling'!F81)</f>
        <v>23</v>
      </c>
      <c r="G81" s="30">
        <f t="shared" si="3"/>
        <v>14.652173913043478</v>
      </c>
      <c r="H81" s="30">
        <f t="shared" si="4"/>
        <v>4.4342105263157894</v>
      </c>
      <c r="I81" s="30">
        <f t="shared" si="5"/>
        <v>19.826086956521738</v>
      </c>
      <c r="J81">
        <f>IF('Export - bowling'!$L81,'Export - bowling'!G81+VLOOKUP('Export - bowling'!$A81,'Season - bowl'!$A:$K,9,FALSE),'Export - bowling'!G81)</f>
        <v>0</v>
      </c>
      <c r="K81">
        <f>IF('Export - bowling'!$L81,'Export - bowling'!H81+VLOOKUP('Export - bowling'!$A81,'Season - bowl'!$A:$K,10,FALSE),'Export - bowling'!H81)</f>
        <v>0</v>
      </c>
      <c r="L81">
        <f>IF('Export - bowling'!$L81,'Export - bowling'!I81+VLOOKUP('Export - bowling'!$A81,'Season - bowl'!$A:$K,11,FALSE),'Export - bowling'!I81)</f>
        <v>0</v>
      </c>
      <c r="M81">
        <f>'Export - bowling'!J81</f>
        <v>3</v>
      </c>
      <c r="N81">
        <f>'Export - bowling'!K81</f>
        <v>17</v>
      </c>
    </row>
    <row r="82" spans="1:14" x14ac:dyDescent="0.25">
      <c r="A82" t="str">
        <f>'Export - bowling'!A82</f>
        <v>C Gibbons</v>
      </c>
      <c r="B82">
        <f>IF('Export - bowling'!$L82,'Export - bowling'!B82+VLOOKUP('Export - bowling'!$A82,'Season - bowl'!$A:$K,2,FALSE),'Export - bowling'!B82)</f>
        <v>1</v>
      </c>
      <c r="C82">
        <f>IF('Export - bowling'!$L82,'Export - bowling'!C82+VLOOKUP('Export - bowling'!$A82,'Season - bowl'!$A:$K,3,FALSE),'Export - bowling'!C82)</f>
        <v>2</v>
      </c>
      <c r="D82">
        <f>IF('Export - bowling'!$L82,'Export - bowling'!D82+VLOOKUP('Export - bowling'!$A82,'Season - bowl'!$A:$K,4,FALSE),'Export - bowling'!D82)</f>
        <v>0</v>
      </c>
      <c r="E82">
        <f>IF('Export - bowling'!$L82,'Export - bowling'!E82+VLOOKUP('Export - bowling'!$A82,'Season - bowl'!$A:$K,5,FALSE),'Export - bowling'!E82)</f>
        <v>19</v>
      </c>
      <c r="F82">
        <f>IF('Export - bowling'!$L82,'Export - bowling'!F82+VLOOKUP('Export - bowling'!$A82,'Season - bowl'!$A:$K,6,FALSE),'Export - bowling'!F82)</f>
        <v>0</v>
      </c>
      <c r="G82" s="30" t="str">
        <f t="shared" si="3"/>
        <v>-</v>
      </c>
      <c r="H82" s="30">
        <f t="shared" si="4"/>
        <v>9.5</v>
      </c>
      <c r="I82" s="30" t="str">
        <f t="shared" si="5"/>
        <v>-</v>
      </c>
      <c r="J82">
        <f>IF('Export - bowling'!$L82,'Export - bowling'!G82+VLOOKUP('Export - bowling'!$A82,'Season - bowl'!$A:$K,9,FALSE),'Export - bowling'!G82)</f>
        <v>0</v>
      </c>
      <c r="K82">
        <f>IF('Export - bowling'!$L82,'Export - bowling'!H82+VLOOKUP('Export - bowling'!$A82,'Season - bowl'!$A:$K,10,FALSE),'Export - bowling'!H82)</f>
        <v>0</v>
      </c>
      <c r="L82">
        <f>IF('Export - bowling'!$L82,'Export - bowling'!I82+VLOOKUP('Export - bowling'!$A82,'Season - bowl'!$A:$K,11,FALSE),'Export - bowling'!I82)</f>
        <v>0</v>
      </c>
      <c r="M82">
        <f>'Export - bowling'!J82</f>
        <v>0</v>
      </c>
      <c r="N82">
        <f>'Export - bowling'!K82</f>
        <v>19</v>
      </c>
    </row>
    <row r="83" spans="1:14" x14ac:dyDescent="0.25">
      <c r="A83" t="str">
        <f>'Export - bowling'!A83</f>
        <v>Simon Gillman</v>
      </c>
      <c r="B83">
        <f>IF('Export - bowling'!$L83,'Export - bowling'!B83+VLOOKUP('Export - bowling'!$A83,'Season - bowl'!$A:$K,2,FALSE),'Export - bowling'!B83)</f>
        <v>129</v>
      </c>
      <c r="C83">
        <f>IF('Export - bowling'!$L83,'Export - bowling'!C83+VLOOKUP('Export - bowling'!$A83,'Season - bowl'!$A:$K,3,FALSE),'Export - bowling'!C83)</f>
        <v>1054</v>
      </c>
      <c r="D83">
        <f>IF('Export - bowling'!$L83,'Export - bowling'!D83+VLOOKUP('Export - bowling'!$A83,'Season - bowl'!$A:$K,4,FALSE),'Export - bowling'!D83)</f>
        <v>124</v>
      </c>
      <c r="E83">
        <f>IF('Export - bowling'!$L83,'Export - bowling'!E83+VLOOKUP('Export - bowling'!$A83,'Season - bowl'!$A:$K,5,FALSE),'Export - bowling'!E83)</f>
        <v>3683</v>
      </c>
      <c r="F83">
        <f>IF('Export - bowling'!$L83,'Export - bowling'!F83+VLOOKUP('Export - bowling'!$A83,'Season - bowl'!$A:$K,6,FALSE),'Export - bowling'!F83)</f>
        <v>225</v>
      </c>
      <c r="G83" s="30">
        <f t="shared" si="3"/>
        <v>16.36888888888889</v>
      </c>
      <c r="H83" s="30">
        <f t="shared" si="4"/>
        <v>3.4943074003795065</v>
      </c>
      <c r="I83" s="30">
        <f t="shared" si="5"/>
        <v>28.106666666666666</v>
      </c>
      <c r="J83">
        <f>IF('Export - bowling'!$L83,'Export - bowling'!G83+VLOOKUP('Export - bowling'!$A83,'Season - bowl'!$A:$K,9,FALSE),'Export - bowling'!G83)</f>
        <v>6</v>
      </c>
      <c r="K83">
        <f>IF('Export - bowling'!$L83,'Export - bowling'!H83+VLOOKUP('Export - bowling'!$A83,'Season - bowl'!$A:$K,10,FALSE),'Export - bowling'!H83)</f>
        <v>0</v>
      </c>
      <c r="L83">
        <f>IF('Export - bowling'!$L83,'Export - bowling'!I83+VLOOKUP('Export - bowling'!$A83,'Season - bowl'!$A:$K,11,FALSE),'Export - bowling'!I83)</f>
        <v>0</v>
      </c>
      <c r="M83">
        <f>'Export - bowling'!J83</f>
        <v>6</v>
      </c>
      <c r="N83">
        <f>'Export - bowling'!K83</f>
        <v>16</v>
      </c>
    </row>
    <row r="84" spans="1:14" x14ac:dyDescent="0.25">
      <c r="A84" t="str">
        <f>'Export - bowling'!A84</f>
        <v>R Gladstone</v>
      </c>
      <c r="B84">
        <f>IF('Export - bowling'!$L84,'Export - bowling'!B84+VLOOKUP('Export - bowling'!$A84,'Season - bowl'!$A:$K,2,FALSE),'Export - bowling'!B84)</f>
        <v>15</v>
      </c>
      <c r="C84">
        <f>IF('Export - bowling'!$L84,'Export - bowling'!C84+VLOOKUP('Export - bowling'!$A84,'Season - bowl'!$A:$K,3,FALSE),'Export - bowling'!C84)</f>
        <v>114</v>
      </c>
      <c r="D84">
        <f>IF('Export - bowling'!$L84,'Export - bowling'!D84+VLOOKUP('Export - bowling'!$A84,'Season - bowl'!$A:$K,4,FALSE),'Export - bowling'!D84)</f>
        <v>16</v>
      </c>
      <c r="E84">
        <f>IF('Export - bowling'!$L84,'Export - bowling'!E84+VLOOKUP('Export - bowling'!$A84,'Season - bowl'!$A:$K,5,FALSE),'Export - bowling'!E84)</f>
        <v>398</v>
      </c>
      <c r="F84">
        <f>IF('Export - bowling'!$L84,'Export - bowling'!F84+VLOOKUP('Export - bowling'!$A84,'Season - bowl'!$A:$K,6,FALSE),'Export - bowling'!F84)</f>
        <v>25</v>
      </c>
      <c r="G84" s="30">
        <f t="shared" si="3"/>
        <v>15.92</v>
      </c>
      <c r="H84" s="30">
        <f t="shared" si="4"/>
        <v>3.4912280701754388</v>
      </c>
      <c r="I84" s="30">
        <f t="shared" si="5"/>
        <v>27.36</v>
      </c>
      <c r="J84">
        <f>IF('Export - bowling'!$L84,'Export - bowling'!G84+VLOOKUP('Export - bowling'!$A84,'Season - bowl'!$A:$K,9,FALSE),'Export - bowling'!G84)</f>
        <v>1</v>
      </c>
      <c r="K84">
        <f>IF('Export - bowling'!$L84,'Export - bowling'!H84+VLOOKUP('Export - bowling'!$A84,'Season - bowl'!$A:$K,10,FALSE),'Export - bowling'!H84)</f>
        <v>0</v>
      </c>
      <c r="L84">
        <f>IF('Export - bowling'!$L84,'Export - bowling'!I84+VLOOKUP('Export - bowling'!$A84,'Season - bowl'!$A:$K,11,FALSE),'Export - bowling'!I84)</f>
        <v>0</v>
      </c>
      <c r="M84">
        <f>'Export - bowling'!J84</f>
        <v>5</v>
      </c>
      <c r="N84">
        <f>'Export - bowling'!K84</f>
        <v>24</v>
      </c>
    </row>
    <row r="85" spans="1:14" x14ac:dyDescent="0.25">
      <c r="A85" t="str">
        <f>'Export - bowling'!A85</f>
        <v>Patrick Gledhill</v>
      </c>
      <c r="B85">
        <f>IF('Export - bowling'!$L85,'Export - bowling'!B85+VLOOKUP('Export - bowling'!$A85,'Season - bowl'!$A:$K,2,FALSE),'Export - bowling'!B85)</f>
        <v>97</v>
      </c>
      <c r="C85">
        <f>IF('Export - bowling'!$L85,'Export - bowling'!C85+VLOOKUP('Export - bowling'!$A85,'Season - bowl'!$A:$K,3,FALSE),'Export - bowling'!C85)</f>
        <v>4</v>
      </c>
      <c r="D85">
        <f>IF('Export - bowling'!$L85,'Export - bowling'!D85+VLOOKUP('Export - bowling'!$A85,'Season - bowl'!$A:$K,4,FALSE),'Export - bowling'!D85)</f>
        <v>0</v>
      </c>
      <c r="E85">
        <f>IF('Export - bowling'!$L85,'Export - bowling'!E85+VLOOKUP('Export - bowling'!$A85,'Season - bowl'!$A:$K,5,FALSE),'Export - bowling'!E85)</f>
        <v>52</v>
      </c>
      <c r="F85">
        <f>IF('Export - bowling'!$L85,'Export - bowling'!F85+VLOOKUP('Export - bowling'!$A85,'Season - bowl'!$A:$K,6,FALSE),'Export - bowling'!F85)</f>
        <v>1</v>
      </c>
      <c r="G85" s="30">
        <f t="shared" si="3"/>
        <v>52</v>
      </c>
      <c r="H85" s="30">
        <f t="shared" si="4"/>
        <v>13</v>
      </c>
      <c r="I85" s="30">
        <f t="shared" si="5"/>
        <v>24</v>
      </c>
      <c r="J85">
        <f>IF('Export - bowling'!$L85,'Export - bowling'!G85+VLOOKUP('Export - bowling'!$A85,'Season - bowl'!$A:$K,9,FALSE),'Export - bowling'!G85)</f>
        <v>0</v>
      </c>
      <c r="K85">
        <f>IF('Export - bowling'!$L85,'Export - bowling'!H85+VLOOKUP('Export - bowling'!$A85,'Season - bowl'!$A:$K,10,FALSE),'Export - bowling'!H85)</f>
        <v>5</v>
      </c>
      <c r="L85">
        <f>IF('Export - bowling'!$L85,'Export - bowling'!I85+VLOOKUP('Export - bowling'!$A85,'Season - bowl'!$A:$K,11,FALSE),'Export - bowling'!I85)</f>
        <v>0</v>
      </c>
      <c r="M85">
        <f>'Export - bowling'!J85</f>
        <v>1</v>
      </c>
      <c r="N85">
        <f>'Export - bowling'!K85</f>
        <v>23</v>
      </c>
    </row>
    <row r="86" spans="1:14" x14ac:dyDescent="0.25">
      <c r="A86" t="str">
        <f>'Export - bowling'!A86</f>
        <v>Ben Glover</v>
      </c>
      <c r="B86">
        <f>IF('Export - bowling'!$L86,'Export - bowling'!B86+VLOOKUP('Export - bowling'!$A86,'Season - bowl'!$A:$K,2,FALSE),'Export - bowling'!B86)</f>
        <v>17</v>
      </c>
      <c r="C86">
        <f>IF('Export - bowling'!$L86,'Export - bowling'!C86+VLOOKUP('Export - bowling'!$A86,'Season - bowl'!$A:$K,3,FALSE),'Export - bowling'!C86)</f>
        <v>34</v>
      </c>
      <c r="D86">
        <f>IF('Export - bowling'!$L86,'Export - bowling'!D86+VLOOKUP('Export - bowling'!$A86,'Season - bowl'!$A:$K,4,FALSE),'Export - bowling'!D86)</f>
        <v>1</v>
      </c>
      <c r="E86">
        <f>IF('Export - bowling'!$L86,'Export - bowling'!E86+VLOOKUP('Export - bowling'!$A86,'Season - bowl'!$A:$K,5,FALSE),'Export - bowling'!E86)</f>
        <v>152</v>
      </c>
      <c r="F86">
        <f>IF('Export - bowling'!$L86,'Export - bowling'!F86+VLOOKUP('Export - bowling'!$A86,'Season - bowl'!$A:$K,6,FALSE),'Export - bowling'!F86)</f>
        <v>4</v>
      </c>
      <c r="G86" s="30">
        <f t="shared" si="3"/>
        <v>38</v>
      </c>
      <c r="H86" s="30">
        <f t="shared" si="4"/>
        <v>4.4705882352941178</v>
      </c>
      <c r="I86" s="30">
        <f t="shared" si="5"/>
        <v>51</v>
      </c>
      <c r="J86">
        <f>IF('Export - bowling'!$L86,'Export - bowling'!G86+VLOOKUP('Export - bowling'!$A86,'Season - bowl'!$A:$K,9,FALSE),'Export - bowling'!G86)</f>
        <v>0</v>
      </c>
      <c r="K86">
        <f>IF('Export - bowling'!$L86,'Export - bowling'!H86+VLOOKUP('Export - bowling'!$A86,'Season - bowl'!$A:$K,10,FALSE),'Export - bowling'!H86)</f>
        <v>0</v>
      </c>
      <c r="L86">
        <f>IF('Export - bowling'!$L86,'Export - bowling'!I86+VLOOKUP('Export - bowling'!$A86,'Season - bowl'!$A:$K,11,FALSE),'Export - bowling'!I86)</f>
        <v>0</v>
      </c>
      <c r="M86">
        <f>'Export - bowling'!J86</f>
        <v>1</v>
      </c>
      <c r="N86">
        <f>'Export - bowling'!K86</f>
        <v>6</v>
      </c>
    </row>
    <row r="87" spans="1:14" x14ac:dyDescent="0.25">
      <c r="A87" t="str">
        <f>'Export - bowling'!A87</f>
        <v>Liam Gray</v>
      </c>
      <c r="B87">
        <f>IF('Export - bowling'!$L87,'Export - bowling'!B87+VLOOKUP('Export - bowling'!$A87,'Season - bowl'!$A:$K,2,FALSE),'Export - bowling'!B87)</f>
        <v>54</v>
      </c>
      <c r="C87">
        <f>IF('Export - bowling'!$L87,'Export - bowling'!C87+VLOOKUP('Export - bowling'!$A87,'Season - bowl'!$A:$K,3,FALSE),'Export - bowling'!C87)</f>
        <v>283.10000000000002</v>
      </c>
      <c r="D87">
        <f>IF('Export - bowling'!$L87,'Export - bowling'!D87+VLOOKUP('Export - bowling'!$A87,'Season - bowl'!$A:$K,4,FALSE),'Export - bowling'!D87)</f>
        <v>21</v>
      </c>
      <c r="E87">
        <f>IF('Export - bowling'!$L87,'Export - bowling'!E87+VLOOKUP('Export - bowling'!$A87,'Season - bowl'!$A:$K,5,FALSE),'Export - bowling'!E87)</f>
        <v>1272</v>
      </c>
      <c r="F87">
        <f>IF('Export - bowling'!$L87,'Export - bowling'!F87+VLOOKUP('Export - bowling'!$A87,'Season - bowl'!$A:$K,6,FALSE),'Export - bowling'!F87)</f>
        <v>59</v>
      </c>
      <c r="G87" s="30">
        <f t="shared" si="3"/>
        <v>21.559322033898304</v>
      </c>
      <c r="H87" s="30">
        <f t="shared" si="4"/>
        <v>4.4931119745672907</v>
      </c>
      <c r="I87" s="30">
        <f t="shared" si="5"/>
        <v>28.78983050847458</v>
      </c>
      <c r="J87">
        <f>IF('Export - bowling'!$L87,'Export - bowling'!G87+VLOOKUP('Export - bowling'!$A87,'Season - bowl'!$A:$K,9,FALSE),'Export - bowling'!G87)</f>
        <v>0</v>
      </c>
      <c r="K87">
        <f>IF('Export - bowling'!$L87,'Export - bowling'!H87+VLOOKUP('Export - bowling'!$A87,'Season - bowl'!$A:$K,10,FALSE),'Export - bowling'!H87)</f>
        <v>79</v>
      </c>
      <c r="L87">
        <f>IF('Export - bowling'!$L87,'Export - bowling'!I87+VLOOKUP('Export - bowling'!$A87,'Season - bowl'!$A:$K,11,FALSE),'Export - bowling'!I87)</f>
        <v>7</v>
      </c>
      <c r="M87">
        <f>'Export - bowling'!J87</f>
        <v>4</v>
      </c>
      <c r="N87">
        <f>'Export - bowling'!K87</f>
        <v>28</v>
      </c>
    </row>
    <row r="88" spans="1:14" x14ac:dyDescent="0.25">
      <c r="A88" t="str">
        <f>'Export - bowling'!A88</f>
        <v>Joe Green</v>
      </c>
      <c r="B88">
        <f>IF('Export - bowling'!$L88,'Export - bowling'!B88+VLOOKUP('Export - bowling'!$A88,'Season - bowl'!$A:$K,2,FALSE),'Export - bowling'!B88)</f>
        <v>31</v>
      </c>
      <c r="C88">
        <f>IF('Export - bowling'!$L88,'Export - bowling'!C88+VLOOKUP('Export - bowling'!$A88,'Season - bowl'!$A:$K,3,FALSE),'Export - bowling'!C88)</f>
        <v>269</v>
      </c>
      <c r="D88">
        <f>IF('Export - bowling'!$L88,'Export - bowling'!D88+VLOOKUP('Export - bowling'!$A88,'Season - bowl'!$A:$K,4,FALSE),'Export - bowling'!D88)</f>
        <v>45</v>
      </c>
      <c r="E88">
        <f>IF('Export - bowling'!$L88,'Export - bowling'!E88+VLOOKUP('Export - bowling'!$A88,'Season - bowl'!$A:$K,5,FALSE),'Export - bowling'!E88)</f>
        <v>1015</v>
      </c>
      <c r="F88">
        <f>IF('Export - bowling'!$L88,'Export - bowling'!F88+VLOOKUP('Export - bowling'!$A88,'Season - bowl'!$A:$K,6,FALSE),'Export - bowling'!F88)</f>
        <v>58</v>
      </c>
      <c r="G88" s="30">
        <f t="shared" si="3"/>
        <v>17.5</v>
      </c>
      <c r="H88" s="30">
        <f t="shared" si="4"/>
        <v>3.7732342007434942</v>
      </c>
      <c r="I88" s="30">
        <f t="shared" si="5"/>
        <v>27.827586206896552</v>
      </c>
      <c r="J88">
        <f>IF('Export - bowling'!$L88,'Export - bowling'!G88+VLOOKUP('Export - bowling'!$A88,'Season - bowl'!$A:$K,9,FALSE),'Export - bowling'!G88)</f>
        <v>2</v>
      </c>
      <c r="K88">
        <f>IF('Export - bowling'!$L88,'Export - bowling'!H88+VLOOKUP('Export - bowling'!$A88,'Season - bowl'!$A:$K,10,FALSE),'Export - bowling'!H88)</f>
        <v>0</v>
      </c>
      <c r="L88">
        <f>IF('Export - bowling'!$L88,'Export - bowling'!I88+VLOOKUP('Export - bowling'!$A88,'Season - bowl'!$A:$K,11,FALSE),'Export - bowling'!I88)</f>
        <v>0</v>
      </c>
      <c r="M88">
        <f>'Export - bowling'!J88</f>
        <v>5</v>
      </c>
      <c r="N88">
        <f>'Export - bowling'!K88</f>
        <v>30</v>
      </c>
    </row>
    <row r="89" spans="1:14" x14ac:dyDescent="0.25">
      <c r="A89" t="str">
        <f>'Export - bowling'!A89</f>
        <v>J Habib</v>
      </c>
      <c r="B89">
        <f>IF('Export - bowling'!$L89,'Export - bowling'!B89+VLOOKUP('Export - bowling'!$A89,'Season - bowl'!$A:$K,2,FALSE),'Export - bowling'!B89)</f>
        <v>1</v>
      </c>
      <c r="C89">
        <f>IF('Export - bowling'!$L89,'Export - bowling'!C89+VLOOKUP('Export - bowling'!$A89,'Season - bowl'!$A:$K,3,FALSE),'Export - bowling'!C89)</f>
        <v>0</v>
      </c>
      <c r="D89">
        <f>IF('Export - bowling'!$L89,'Export - bowling'!D89+VLOOKUP('Export - bowling'!$A89,'Season - bowl'!$A:$K,4,FALSE),'Export - bowling'!D89)</f>
        <v>0</v>
      </c>
      <c r="E89">
        <f>IF('Export - bowling'!$L89,'Export - bowling'!E89+VLOOKUP('Export - bowling'!$A89,'Season - bowl'!$A:$K,5,FALSE),'Export - bowling'!E89)</f>
        <v>0</v>
      </c>
      <c r="F89">
        <f>IF('Export - bowling'!$L89,'Export - bowling'!F89+VLOOKUP('Export - bowling'!$A89,'Season - bowl'!$A:$K,6,FALSE),'Export - bowling'!F89)</f>
        <v>0</v>
      </c>
      <c r="G89" s="30" t="str">
        <f t="shared" si="3"/>
        <v>-</v>
      </c>
      <c r="H89" s="30" t="str">
        <f t="shared" si="4"/>
        <v>-</v>
      </c>
      <c r="I89" s="30" t="str">
        <f t="shared" si="5"/>
        <v>-</v>
      </c>
      <c r="J89">
        <f>IF('Export - bowling'!$L89,'Export - bowling'!G89+VLOOKUP('Export - bowling'!$A89,'Season - bowl'!$A:$K,9,FALSE),'Export - bowling'!G89)</f>
        <v>0</v>
      </c>
      <c r="K89">
        <f>IF('Export - bowling'!$L89,'Export - bowling'!H89+VLOOKUP('Export - bowling'!$A89,'Season - bowl'!$A:$K,10,FALSE),'Export - bowling'!H89)</f>
        <v>0</v>
      </c>
      <c r="L89">
        <f>IF('Export - bowling'!$L89,'Export - bowling'!I89+VLOOKUP('Export - bowling'!$A89,'Season - bowl'!$A:$K,11,FALSE),'Export - bowling'!I89)</f>
        <v>0</v>
      </c>
      <c r="M89">
        <f>'Export - bowling'!J89</f>
        <v>0</v>
      </c>
      <c r="N89">
        <f>'Export - bowling'!K89</f>
        <v>0</v>
      </c>
    </row>
    <row r="90" spans="1:14" x14ac:dyDescent="0.25">
      <c r="A90" t="str">
        <f>'Export - bowling'!A90</f>
        <v>Steve Hamer</v>
      </c>
      <c r="B90">
        <f>IF('Export - bowling'!$L90,'Export - bowling'!B90+VLOOKUP('Export - bowling'!$A90,'Season - bowl'!$A:$K,2,FALSE),'Export - bowling'!B90)</f>
        <v>84</v>
      </c>
      <c r="C90">
        <f>IF('Export - bowling'!$L90,'Export - bowling'!C90+VLOOKUP('Export - bowling'!$A90,'Season - bowl'!$A:$K,3,FALSE),'Export - bowling'!C90)</f>
        <v>66</v>
      </c>
      <c r="D90">
        <f>IF('Export - bowling'!$L90,'Export - bowling'!D90+VLOOKUP('Export - bowling'!$A90,'Season - bowl'!$A:$K,4,FALSE),'Export - bowling'!D90)</f>
        <v>1</v>
      </c>
      <c r="E90">
        <f>IF('Export - bowling'!$L90,'Export - bowling'!E90+VLOOKUP('Export - bowling'!$A90,'Season - bowl'!$A:$K,5,FALSE),'Export - bowling'!E90)</f>
        <v>424</v>
      </c>
      <c r="F90">
        <f>IF('Export - bowling'!$L90,'Export - bowling'!F90+VLOOKUP('Export - bowling'!$A90,'Season - bowl'!$A:$K,6,FALSE),'Export - bowling'!F90)</f>
        <v>12</v>
      </c>
      <c r="G90" s="30">
        <f t="shared" si="3"/>
        <v>35.333333333333336</v>
      </c>
      <c r="H90" s="30">
        <f t="shared" si="4"/>
        <v>6.4242424242424239</v>
      </c>
      <c r="I90" s="30">
        <f t="shared" si="5"/>
        <v>33</v>
      </c>
      <c r="J90">
        <f>IF('Export - bowling'!$L90,'Export - bowling'!G90+VLOOKUP('Export - bowling'!$A90,'Season - bowl'!$A:$K,9,FALSE),'Export - bowling'!G90)</f>
        <v>0</v>
      </c>
      <c r="K90">
        <f>IF('Export - bowling'!$L90,'Export - bowling'!H90+VLOOKUP('Export - bowling'!$A90,'Season - bowl'!$A:$K,10,FALSE),'Export - bowling'!H90)</f>
        <v>3</v>
      </c>
      <c r="L90">
        <f>IF('Export - bowling'!$L90,'Export - bowling'!I90+VLOOKUP('Export - bowling'!$A90,'Season - bowl'!$A:$K,11,FALSE),'Export - bowling'!I90)</f>
        <v>0</v>
      </c>
      <c r="M90">
        <f>'Export - bowling'!J90</f>
        <v>1</v>
      </c>
      <c r="N90">
        <f>'Export - bowling'!K90</f>
        <v>2</v>
      </c>
    </row>
    <row r="91" spans="1:14" x14ac:dyDescent="0.25">
      <c r="A91" t="str">
        <f>'Export - bowling'!A91</f>
        <v>Tim Hapgood</v>
      </c>
      <c r="B91">
        <f>IF('Export - bowling'!$L91,'Export - bowling'!B91+VLOOKUP('Export - bowling'!$A91,'Season - bowl'!$A:$K,2,FALSE),'Export - bowling'!B91)</f>
        <v>1</v>
      </c>
      <c r="C91">
        <f>IF('Export - bowling'!$L91,'Export - bowling'!C91+VLOOKUP('Export - bowling'!$A91,'Season - bowl'!$A:$K,3,FALSE),'Export - bowling'!C91)</f>
        <v>0</v>
      </c>
      <c r="D91">
        <f>IF('Export - bowling'!$L91,'Export - bowling'!D91+VLOOKUP('Export - bowling'!$A91,'Season - bowl'!$A:$K,4,FALSE),'Export - bowling'!D91)</f>
        <v>0</v>
      </c>
      <c r="E91">
        <f>IF('Export - bowling'!$L91,'Export - bowling'!E91+VLOOKUP('Export - bowling'!$A91,'Season - bowl'!$A:$K,5,FALSE),'Export - bowling'!E91)</f>
        <v>0</v>
      </c>
      <c r="F91">
        <f>IF('Export - bowling'!$L91,'Export - bowling'!F91+VLOOKUP('Export - bowling'!$A91,'Season - bowl'!$A:$K,6,FALSE),'Export - bowling'!F91)</f>
        <v>0</v>
      </c>
      <c r="G91" s="30" t="str">
        <f t="shared" si="3"/>
        <v>-</v>
      </c>
      <c r="H91" s="30" t="str">
        <f t="shared" si="4"/>
        <v>-</v>
      </c>
      <c r="I91" s="30" t="str">
        <f t="shared" si="5"/>
        <v>-</v>
      </c>
      <c r="J91">
        <f>IF('Export - bowling'!$L91,'Export - bowling'!G91+VLOOKUP('Export - bowling'!$A91,'Season - bowl'!$A:$K,9,FALSE),'Export - bowling'!G91)</f>
        <v>0</v>
      </c>
      <c r="K91">
        <f>IF('Export - bowling'!$L91,'Export - bowling'!H91+VLOOKUP('Export - bowling'!$A91,'Season - bowl'!$A:$K,10,FALSE),'Export - bowling'!H91)</f>
        <v>0</v>
      </c>
      <c r="L91">
        <f>IF('Export - bowling'!$L91,'Export - bowling'!I91+VLOOKUP('Export - bowling'!$A91,'Season - bowl'!$A:$K,11,FALSE),'Export - bowling'!I91)</f>
        <v>0</v>
      </c>
      <c r="M91">
        <f>'Export - bowling'!J91</f>
        <v>0</v>
      </c>
      <c r="N91">
        <f>'Export - bowling'!K91</f>
        <v>0</v>
      </c>
    </row>
    <row r="92" spans="1:14" x14ac:dyDescent="0.25">
      <c r="A92" t="str">
        <f>'Export - bowling'!A92</f>
        <v>A Hargreaves</v>
      </c>
      <c r="B92">
        <f>IF('Export - bowling'!$L92,'Export - bowling'!B92+VLOOKUP('Export - bowling'!$A92,'Season - bowl'!$A:$K,2,FALSE),'Export - bowling'!B92)</f>
        <v>23</v>
      </c>
      <c r="C92">
        <f>IF('Export - bowling'!$L92,'Export - bowling'!C92+VLOOKUP('Export - bowling'!$A92,'Season - bowl'!$A:$K,3,FALSE),'Export - bowling'!C92)</f>
        <v>0</v>
      </c>
      <c r="D92">
        <f>IF('Export - bowling'!$L92,'Export - bowling'!D92+VLOOKUP('Export - bowling'!$A92,'Season - bowl'!$A:$K,4,FALSE),'Export - bowling'!D92)</f>
        <v>0</v>
      </c>
      <c r="E92">
        <f>IF('Export - bowling'!$L92,'Export - bowling'!E92+VLOOKUP('Export - bowling'!$A92,'Season - bowl'!$A:$K,5,FALSE),'Export - bowling'!E92)</f>
        <v>0</v>
      </c>
      <c r="F92">
        <f>IF('Export - bowling'!$L92,'Export - bowling'!F92+VLOOKUP('Export - bowling'!$A92,'Season - bowl'!$A:$K,6,FALSE),'Export - bowling'!F92)</f>
        <v>0</v>
      </c>
      <c r="G92" s="30" t="str">
        <f t="shared" si="3"/>
        <v>-</v>
      </c>
      <c r="H92" s="30" t="str">
        <f t="shared" si="4"/>
        <v>-</v>
      </c>
      <c r="I92" s="30" t="str">
        <f t="shared" si="5"/>
        <v>-</v>
      </c>
      <c r="J92">
        <f>IF('Export - bowling'!$L92,'Export - bowling'!G92+VLOOKUP('Export - bowling'!$A92,'Season - bowl'!$A:$K,9,FALSE),'Export - bowling'!G92)</f>
        <v>0</v>
      </c>
      <c r="K92">
        <f>IF('Export - bowling'!$L92,'Export - bowling'!H92+VLOOKUP('Export - bowling'!$A92,'Season - bowl'!$A:$K,10,FALSE),'Export - bowling'!H92)</f>
        <v>0</v>
      </c>
      <c r="L92">
        <f>IF('Export - bowling'!$L92,'Export - bowling'!I92+VLOOKUP('Export - bowling'!$A92,'Season - bowl'!$A:$K,11,FALSE),'Export - bowling'!I92)</f>
        <v>0</v>
      </c>
      <c r="M92">
        <f>'Export - bowling'!J92</f>
        <v>0</v>
      </c>
      <c r="N92">
        <f>'Export - bowling'!K92</f>
        <v>0</v>
      </c>
    </row>
    <row r="93" spans="1:14" x14ac:dyDescent="0.25">
      <c r="A93" t="str">
        <f>'Export - bowling'!A93</f>
        <v>Julian Harris</v>
      </c>
      <c r="B93">
        <f>IF('Export - bowling'!$L93,'Export - bowling'!B93+VLOOKUP('Export - bowling'!$A93,'Season - bowl'!$A:$K,2,FALSE),'Export - bowling'!B93)</f>
        <v>3</v>
      </c>
      <c r="C93">
        <f>IF('Export - bowling'!$L93,'Export - bowling'!C93+VLOOKUP('Export - bowling'!$A93,'Season - bowl'!$A:$K,3,FALSE),'Export - bowling'!C93)</f>
        <v>6</v>
      </c>
      <c r="D93">
        <f>IF('Export - bowling'!$L93,'Export - bowling'!D93+VLOOKUP('Export - bowling'!$A93,'Season - bowl'!$A:$K,4,FALSE),'Export - bowling'!D93)</f>
        <v>0</v>
      </c>
      <c r="E93">
        <f>IF('Export - bowling'!$L93,'Export - bowling'!E93+VLOOKUP('Export - bowling'!$A93,'Season - bowl'!$A:$K,5,FALSE),'Export - bowling'!E93)</f>
        <v>37</v>
      </c>
      <c r="F93">
        <f>IF('Export - bowling'!$L93,'Export - bowling'!F93+VLOOKUP('Export - bowling'!$A93,'Season - bowl'!$A:$K,6,FALSE),'Export - bowling'!F93)</f>
        <v>1</v>
      </c>
      <c r="G93" s="30">
        <f t="shared" si="3"/>
        <v>37</v>
      </c>
      <c r="H93" s="30">
        <f t="shared" si="4"/>
        <v>6.166666666666667</v>
      </c>
      <c r="I93" s="30">
        <f t="shared" si="5"/>
        <v>36</v>
      </c>
      <c r="J93">
        <f>IF('Export - bowling'!$L93,'Export - bowling'!G93+VLOOKUP('Export - bowling'!$A93,'Season - bowl'!$A:$K,9,FALSE),'Export - bowling'!G93)</f>
        <v>0</v>
      </c>
      <c r="K93">
        <f>IF('Export - bowling'!$L93,'Export - bowling'!H93+VLOOKUP('Export - bowling'!$A93,'Season - bowl'!$A:$K,10,FALSE),'Export - bowling'!H93)</f>
        <v>3</v>
      </c>
      <c r="L93">
        <f>IF('Export - bowling'!$L93,'Export - bowling'!I93+VLOOKUP('Export - bowling'!$A93,'Season - bowl'!$A:$K,11,FALSE),'Export - bowling'!I93)</f>
        <v>3</v>
      </c>
      <c r="M93">
        <f>'Export - bowling'!J93</f>
        <v>0</v>
      </c>
      <c r="N93">
        <f>'Export - bowling'!K93</f>
        <v>10</v>
      </c>
    </row>
    <row r="94" spans="1:14" x14ac:dyDescent="0.25">
      <c r="A94" t="str">
        <f>'Export - bowling'!A94</f>
        <v>D Harvey</v>
      </c>
      <c r="B94">
        <f>IF('Export - bowling'!$L94,'Export - bowling'!B94+VLOOKUP('Export - bowling'!$A94,'Season - bowl'!$A:$K,2,FALSE),'Export - bowling'!B94)</f>
        <v>1</v>
      </c>
      <c r="C94">
        <f>IF('Export - bowling'!$L94,'Export - bowling'!C94+VLOOKUP('Export - bowling'!$A94,'Season - bowl'!$A:$K,3,FALSE),'Export - bowling'!C94)</f>
        <v>0</v>
      </c>
      <c r="D94">
        <f>IF('Export - bowling'!$L94,'Export - bowling'!D94+VLOOKUP('Export - bowling'!$A94,'Season - bowl'!$A:$K,4,FALSE),'Export - bowling'!D94)</f>
        <v>0</v>
      </c>
      <c r="E94">
        <f>IF('Export - bowling'!$L94,'Export - bowling'!E94+VLOOKUP('Export - bowling'!$A94,'Season - bowl'!$A:$K,5,FALSE),'Export - bowling'!E94)</f>
        <v>0</v>
      </c>
      <c r="F94">
        <f>IF('Export - bowling'!$L94,'Export - bowling'!F94+VLOOKUP('Export - bowling'!$A94,'Season - bowl'!$A:$K,6,FALSE),'Export - bowling'!F94)</f>
        <v>0</v>
      </c>
      <c r="G94" s="30" t="str">
        <f t="shared" si="3"/>
        <v>-</v>
      </c>
      <c r="H94" s="30" t="str">
        <f t="shared" si="4"/>
        <v>-</v>
      </c>
      <c r="I94" s="30" t="str">
        <f t="shared" si="5"/>
        <v>-</v>
      </c>
      <c r="J94">
        <f>IF('Export - bowling'!$L94,'Export - bowling'!G94+VLOOKUP('Export - bowling'!$A94,'Season - bowl'!$A:$K,9,FALSE),'Export - bowling'!G94)</f>
        <v>0</v>
      </c>
      <c r="K94">
        <f>IF('Export - bowling'!$L94,'Export - bowling'!H94+VLOOKUP('Export - bowling'!$A94,'Season - bowl'!$A:$K,10,FALSE),'Export - bowling'!H94)</f>
        <v>0</v>
      </c>
      <c r="L94">
        <f>IF('Export - bowling'!$L94,'Export - bowling'!I94+VLOOKUP('Export - bowling'!$A94,'Season - bowl'!$A:$K,11,FALSE),'Export - bowling'!I94)</f>
        <v>0</v>
      </c>
      <c r="M94">
        <f>'Export - bowling'!J94</f>
        <v>0</v>
      </c>
      <c r="N94">
        <f>'Export - bowling'!K94</f>
        <v>0</v>
      </c>
    </row>
    <row r="95" spans="1:14" x14ac:dyDescent="0.25">
      <c r="A95" t="str">
        <f>'Export - bowling'!A95</f>
        <v>Leo Hawkins</v>
      </c>
      <c r="B95">
        <f>IF('Export - bowling'!$L95,'Export - bowling'!B95+VLOOKUP('Export - bowling'!$A95,'Season - bowl'!$A:$K,2,FALSE),'Export - bowling'!B95)</f>
        <v>8</v>
      </c>
      <c r="C95">
        <f>IF('Export - bowling'!$L95,'Export - bowling'!C95+VLOOKUP('Export - bowling'!$A95,'Season - bowl'!$A:$K,3,FALSE),'Export - bowling'!C95)</f>
        <v>16.5</v>
      </c>
      <c r="D95">
        <f>IF('Export - bowling'!$L95,'Export - bowling'!D95+VLOOKUP('Export - bowling'!$A95,'Season - bowl'!$A:$K,4,FALSE),'Export - bowling'!D95)</f>
        <v>0</v>
      </c>
      <c r="E95">
        <f>IF('Export - bowling'!$L95,'Export - bowling'!E95+VLOOKUP('Export - bowling'!$A95,'Season - bowl'!$A:$K,5,FALSE),'Export - bowling'!E95)</f>
        <v>90</v>
      </c>
      <c r="F95">
        <f>IF('Export - bowling'!$L95,'Export - bowling'!F95+VLOOKUP('Export - bowling'!$A95,'Season - bowl'!$A:$K,6,FALSE),'Export - bowling'!F95)</f>
        <v>3</v>
      </c>
      <c r="G95" s="30">
        <f t="shared" si="3"/>
        <v>30</v>
      </c>
      <c r="H95" s="30">
        <f t="shared" si="4"/>
        <v>5.4545454545454541</v>
      </c>
      <c r="I95" s="30">
        <f t="shared" si="5"/>
        <v>33</v>
      </c>
      <c r="J95">
        <f>IF('Export - bowling'!$L95,'Export - bowling'!G95+VLOOKUP('Export - bowling'!$A95,'Season - bowl'!$A:$K,9,FALSE),'Export - bowling'!G95)</f>
        <v>0</v>
      </c>
      <c r="K95">
        <f>IF('Export - bowling'!$L95,'Export - bowling'!H95+VLOOKUP('Export - bowling'!$A95,'Season - bowl'!$A:$K,10,FALSE),'Export - bowling'!H95)</f>
        <v>9</v>
      </c>
      <c r="L95">
        <f>IF('Export - bowling'!$L95,'Export - bowling'!I95+VLOOKUP('Export - bowling'!$A95,'Season - bowl'!$A:$K,11,FALSE),'Export - bowling'!I95)</f>
        <v>0</v>
      </c>
      <c r="M95">
        <f>'Export - bowling'!J95</f>
        <v>2</v>
      </c>
      <c r="N95">
        <f>'Export - bowling'!K95</f>
        <v>26</v>
      </c>
    </row>
    <row r="96" spans="1:14" x14ac:dyDescent="0.25">
      <c r="A96" t="str">
        <f>'Export - bowling'!A96</f>
        <v>J Henderson</v>
      </c>
      <c r="B96">
        <f>IF('Export - bowling'!$L96,'Export - bowling'!B96+VLOOKUP('Export - bowling'!$A96,'Season - bowl'!$A:$K,2,FALSE),'Export - bowling'!B96)</f>
        <v>1</v>
      </c>
      <c r="C96">
        <f>IF('Export - bowling'!$L96,'Export - bowling'!C96+VLOOKUP('Export - bowling'!$A96,'Season - bowl'!$A:$K,3,FALSE),'Export - bowling'!C96)</f>
        <v>7</v>
      </c>
      <c r="D96">
        <f>IF('Export - bowling'!$L96,'Export - bowling'!D96+VLOOKUP('Export - bowling'!$A96,'Season - bowl'!$A:$K,4,FALSE),'Export - bowling'!D96)</f>
        <v>3</v>
      </c>
      <c r="E96">
        <f>IF('Export - bowling'!$L96,'Export - bowling'!E96+VLOOKUP('Export - bowling'!$A96,'Season - bowl'!$A:$K,5,FALSE),'Export - bowling'!E96)</f>
        <v>14</v>
      </c>
      <c r="F96">
        <f>IF('Export - bowling'!$L96,'Export - bowling'!F96+VLOOKUP('Export - bowling'!$A96,'Season - bowl'!$A:$K,6,FALSE),'Export - bowling'!F96)</f>
        <v>1</v>
      </c>
      <c r="G96" s="30">
        <f t="shared" si="3"/>
        <v>14</v>
      </c>
      <c r="H96" s="30">
        <f t="shared" si="4"/>
        <v>2</v>
      </c>
      <c r="I96" s="30">
        <f t="shared" si="5"/>
        <v>42</v>
      </c>
      <c r="J96">
        <f>IF('Export - bowling'!$L96,'Export - bowling'!G96+VLOOKUP('Export - bowling'!$A96,'Season - bowl'!$A:$K,9,FALSE),'Export - bowling'!G96)</f>
        <v>0</v>
      </c>
      <c r="K96">
        <f>IF('Export - bowling'!$L96,'Export - bowling'!H96+VLOOKUP('Export - bowling'!$A96,'Season - bowl'!$A:$K,10,FALSE),'Export - bowling'!H96)</f>
        <v>0</v>
      </c>
      <c r="L96">
        <f>IF('Export - bowling'!$L96,'Export - bowling'!I96+VLOOKUP('Export - bowling'!$A96,'Season - bowl'!$A:$K,11,FALSE),'Export - bowling'!I96)</f>
        <v>0</v>
      </c>
      <c r="M96">
        <f>'Export - bowling'!J96</f>
        <v>1</v>
      </c>
      <c r="N96">
        <f>'Export - bowling'!K96</f>
        <v>14</v>
      </c>
    </row>
    <row r="97" spans="1:14" x14ac:dyDescent="0.25">
      <c r="A97" t="str">
        <f>'Export - bowling'!A97</f>
        <v>Carl Hey</v>
      </c>
      <c r="B97">
        <f>IF('Export - bowling'!$L97,'Export - bowling'!B97+VLOOKUP('Export - bowling'!$A97,'Season - bowl'!$A:$K,2,FALSE),'Export - bowling'!B97)</f>
        <v>4</v>
      </c>
      <c r="C97">
        <f>IF('Export - bowling'!$L97,'Export - bowling'!C97+VLOOKUP('Export - bowling'!$A97,'Season - bowl'!$A:$K,3,FALSE),'Export - bowling'!C97)</f>
        <v>7</v>
      </c>
      <c r="D97">
        <f>IF('Export - bowling'!$L97,'Export - bowling'!D97+VLOOKUP('Export - bowling'!$A97,'Season - bowl'!$A:$K,4,FALSE),'Export - bowling'!D97)</f>
        <v>0</v>
      </c>
      <c r="E97">
        <f>IF('Export - bowling'!$L97,'Export - bowling'!E97+VLOOKUP('Export - bowling'!$A97,'Season - bowl'!$A:$K,5,FALSE),'Export - bowling'!E97)</f>
        <v>57</v>
      </c>
      <c r="F97">
        <f>IF('Export - bowling'!$L97,'Export - bowling'!F97+VLOOKUP('Export - bowling'!$A97,'Season - bowl'!$A:$K,6,FALSE),'Export - bowling'!F97)</f>
        <v>4</v>
      </c>
      <c r="G97" s="30">
        <f t="shared" si="3"/>
        <v>14.25</v>
      </c>
      <c r="H97" s="30">
        <f t="shared" si="4"/>
        <v>8.1428571428571423</v>
      </c>
      <c r="I97" s="30">
        <f t="shared" si="5"/>
        <v>10.5</v>
      </c>
      <c r="J97">
        <f>IF('Export - bowling'!$L97,'Export - bowling'!G97+VLOOKUP('Export - bowling'!$A97,'Season - bowl'!$A:$K,9,FALSE),'Export - bowling'!G97)</f>
        <v>0</v>
      </c>
      <c r="K97">
        <f>IF('Export - bowling'!$L97,'Export - bowling'!H97+VLOOKUP('Export - bowling'!$A97,'Season - bowl'!$A:$K,10,FALSE),'Export - bowling'!H97)</f>
        <v>0</v>
      </c>
      <c r="L97">
        <f>IF('Export - bowling'!$L97,'Export - bowling'!I97+VLOOKUP('Export - bowling'!$A97,'Season - bowl'!$A:$K,11,FALSE),'Export - bowling'!I97)</f>
        <v>0</v>
      </c>
      <c r="M97">
        <f>'Export - bowling'!J97</f>
        <v>2</v>
      </c>
      <c r="N97">
        <f>'Export - bowling'!K97</f>
        <v>0</v>
      </c>
    </row>
    <row r="98" spans="1:14" x14ac:dyDescent="0.25">
      <c r="A98" t="str">
        <f>'Export - bowling'!A98</f>
        <v>M Hiley</v>
      </c>
      <c r="B98">
        <f>IF('Export - bowling'!$L98,'Export - bowling'!B98+VLOOKUP('Export - bowling'!$A98,'Season - bowl'!$A:$K,2,FALSE),'Export - bowling'!B98)</f>
        <v>23</v>
      </c>
      <c r="C98">
        <f>IF('Export - bowling'!$L98,'Export - bowling'!C98+VLOOKUP('Export - bowling'!$A98,'Season - bowl'!$A:$K,3,FALSE),'Export - bowling'!C98)</f>
        <v>14</v>
      </c>
      <c r="D98">
        <f>IF('Export - bowling'!$L98,'Export - bowling'!D98+VLOOKUP('Export - bowling'!$A98,'Season - bowl'!$A:$K,4,FALSE),'Export - bowling'!D98)</f>
        <v>1</v>
      </c>
      <c r="E98">
        <f>IF('Export - bowling'!$L98,'Export - bowling'!E98+VLOOKUP('Export - bowling'!$A98,'Season - bowl'!$A:$K,5,FALSE),'Export - bowling'!E98)</f>
        <v>80</v>
      </c>
      <c r="F98">
        <f>IF('Export - bowling'!$L98,'Export - bowling'!F98+VLOOKUP('Export - bowling'!$A98,'Season - bowl'!$A:$K,6,FALSE),'Export - bowling'!F98)</f>
        <v>5</v>
      </c>
      <c r="G98" s="30">
        <f t="shared" si="3"/>
        <v>16</v>
      </c>
      <c r="H98" s="30">
        <f t="shared" si="4"/>
        <v>5.7142857142857144</v>
      </c>
      <c r="I98" s="30">
        <f t="shared" si="5"/>
        <v>16.8</v>
      </c>
      <c r="J98">
        <f>IF('Export - bowling'!$L98,'Export - bowling'!G98+VLOOKUP('Export - bowling'!$A98,'Season - bowl'!$A:$K,9,FALSE),'Export - bowling'!G98)</f>
        <v>0</v>
      </c>
      <c r="K98">
        <f>IF('Export - bowling'!$L98,'Export - bowling'!H98+VLOOKUP('Export - bowling'!$A98,'Season - bowl'!$A:$K,10,FALSE),'Export - bowling'!H98)</f>
        <v>0</v>
      </c>
      <c r="L98">
        <f>IF('Export - bowling'!$L98,'Export - bowling'!I98+VLOOKUP('Export - bowling'!$A98,'Season - bowl'!$A:$K,11,FALSE),'Export - bowling'!I98)</f>
        <v>0</v>
      </c>
      <c r="M98">
        <f>'Export - bowling'!J98</f>
        <v>4</v>
      </c>
      <c r="N98">
        <f>'Export - bowling'!K98</f>
        <v>45</v>
      </c>
    </row>
    <row r="99" spans="1:14" x14ac:dyDescent="0.25">
      <c r="A99" t="str">
        <f>'Export - bowling'!A99</f>
        <v>R Hobbs</v>
      </c>
      <c r="B99">
        <f>IF('Export - bowling'!$L99,'Export - bowling'!B99+VLOOKUP('Export - bowling'!$A99,'Season - bowl'!$A:$K,2,FALSE),'Export - bowling'!B99)</f>
        <v>22</v>
      </c>
      <c r="C99">
        <f>IF('Export - bowling'!$L99,'Export - bowling'!C99+VLOOKUP('Export - bowling'!$A99,'Season - bowl'!$A:$K,3,FALSE),'Export - bowling'!C99)</f>
        <v>137</v>
      </c>
      <c r="D99">
        <f>IF('Export - bowling'!$L99,'Export - bowling'!D99+VLOOKUP('Export - bowling'!$A99,'Season - bowl'!$A:$K,4,FALSE),'Export - bowling'!D99)</f>
        <v>15</v>
      </c>
      <c r="E99">
        <f>IF('Export - bowling'!$L99,'Export - bowling'!E99+VLOOKUP('Export - bowling'!$A99,'Season - bowl'!$A:$K,5,FALSE),'Export - bowling'!E99)</f>
        <v>641</v>
      </c>
      <c r="F99">
        <f>IF('Export - bowling'!$L99,'Export - bowling'!F99+VLOOKUP('Export - bowling'!$A99,'Season - bowl'!$A:$K,6,FALSE),'Export - bowling'!F99)</f>
        <v>33</v>
      </c>
      <c r="G99" s="30">
        <f t="shared" si="3"/>
        <v>19.424242424242426</v>
      </c>
      <c r="H99" s="30">
        <f t="shared" si="4"/>
        <v>4.6788321167883211</v>
      </c>
      <c r="I99" s="30">
        <f t="shared" si="5"/>
        <v>24.90909090909091</v>
      </c>
      <c r="J99">
        <f>IF('Export - bowling'!$L99,'Export - bowling'!G99+VLOOKUP('Export - bowling'!$A99,'Season - bowl'!$A:$K,9,FALSE),'Export - bowling'!G99)</f>
        <v>1</v>
      </c>
      <c r="K99">
        <f>IF('Export - bowling'!$L99,'Export - bowling'!H99+VLOOKUP('Export - bowling'!$A99,'Season - bowl'!$A:$K,10,FALSE),'Export - bowling'!H99)</f>
        <v>0</v>
      </c>
      <c r="L99">
        <f>IF('Export - bowling'!$L99,'Export - bowling'!I99+VLOOKUP('Export - bowling'!$A99,'Season - bowl'!$A:$K,11,FALSE),'Export - bowling'!I99)</f>
        <v>0</v>
      </c>
      <c r="M99">
        <f>'Export - bowling'!J99</f>
        <v>5</v>
      </c>
      <c r="N99">
        <f>'Export - bowling'!K99</f>
        <v>18</v>
      </c>
    </row>
    <row r="100" spans="1:14" x14ac:dyDescent="0.25">
      <c r="A100" t="str">
        <f>'Export - bowling'!A100</f>
        <v>D Hooper</v>
      </c>
      <c r="B100">
        <f>IF('Export - bowling'!$L100,'Export - bowling'!B100+VLOOKUP('Export - bowling'!$A100,'Season - bowl'!$A:$K,2,FALSE),'Export - bowling'!B100)</f>
        <v>25</v>
      </c>
      <c r="C100">
        <f>IF('Export - bowling'!$L100,'Export - bowling'!C100+VLOOKUP('Export - bowling'!$A100,'Season - bowl'!$A:$K,3,FALSE),'Export - bowling'!C100)</f>
        <v>199</v>
      </c>
      <c r="D100">
        <f>IF('Export - bowling'!$L100,'Export - bowling'!D100+VLOOKUP('Export - bowling'!$A100,'Season - bowl'!$A:$K,4,FALSE),'Export - bowling'!D100)</f>
        <v>17</v>
      </c>
      <c r="E100">
        <f>IF('Export - bowling'!$L100,'Export - bowling'!E100+VLOOKUP('Export - bowling'!$A100,'Season - bowl'!$A:$K,5,FALSE),'Export - bowling'!E100)</f>
        <v>536</v>
      </c>
      <c r="F100">
        <f>IF('Export - bowling'!$L100,'Export - bowling'!F100+VLOOKUP('Export - bowling'!$A100,'Season - bowl'!$A:$K,6,FALSE),'Export - bowling'!F100)</f>
        <v>31</v>
      </c>
      <c r="G100" s="30">
        <f t="shared" si="3"/>
        <v>17.29032258064516</v>
      </c>
      <c r="H100" s="30">
        <f t="shared" si="4"/>
        <v>2.6934673366834172</v>
      </c>
      <c r="I100" s="30">
        <f t="shared" si="5"/>
        <v>38.516129032258064</v>
      </c>
      <c r="J100">
        <f>IF('Export - bowling'!$L100,'Export - bowling'!G100+VLOOKUP('Export - bowling'!$A100,'Season - bowl'!$A:$K,9,FALSE),'Export - bowling'!G100)</f>
        <v>0</v>
      </c>
      <c r="K100">
        <f>IF('Export - bowling'!$L100,'Export - bowling'!H100+VLOOKUP('Export - bowling'!$A100,'Season - bowl'!$A:$K,10,FALSE),'Export - bowling'!H100)</f>
        <v>0</v>
      </c>
      <c r="L100">
        <f>IF('Export - bowling'!$L100,'Export - bowling'!I100+VLOOKUP('Export - bowling'!$A100,'Season - bowl'!$A:$K,11,FALSE),'Export - bowling'!I100)</f>
        <v>0</v>
      </c>
      <c r="M100">
        <f>'Export - bowling'!J100</f>
        <v>4</v>
      </c>
      <c r="N100">
        <f>'Export - bowling'!K100</f>
        <v>24</v>
      </c>
    </row>
    <row r="101" spans="1:14" x14ac:dyDescent="0.25">
      <c r="A101" t="str">
        <f>'Export - bowling'!A101</f>
        <v>Scott Hoskin</v>
      </c>
      <c r="B101">
        <f>IF('Export - bowling'!$L101,'Export - bowling'!B101+VLOOKUP('Export - bowling'!$A101,'Season - bowl'!$A:$K,2,FALSE),'Export - bowling'!B101)</f>
        <v>127</v>
      </c>
      <c r="C101">
        <f>IF('Export - bowling'!$L101,'Export - bowling'!C101+VLOOKUP('Export - bowling'!$A101,'Season - bowl'!$A:$K,3,FALSE),'Export - bowling'!C101)</f>
        <v>782</v>
      </c>
      <c r="D101">
        <f>IF('Export - bowling'!$L101,'Export - bowling'!D101+VLOOKUP('Export - bowling'!$A101,'Season - bowl'!$A:$K,4,FALSE),'Export - bowling'!D101)</f>
        <v>76</v>
      </c>
      <c r="E101">
        <f>IF('Export - bowling'!$L101,'Export - bowling'!E101+VLOOKUP('Export - bowling'!$A101,'Season - bowl'!$A:$K,5,FALSE),'Export - bowling'!E101)</f>
        <v>3861</v>
      </c>
      <c r="F101">
        <f>IF('Export - bowling'!$L101,'Export - bowling'!F101+VLOOKUP('Export - bowling'!$A101,'Season - bowl'!$A:$K,6,FALSE),'Export - bowling'!F101)</f>
        <v>142</v>
      </c>
      <c r="G101" s="30">
        <f t="shared" si="3"/>
        <v>27.190140845070424</v>
      </c>
      <c r="H101" s="30">
        <f t="shared" si="4"/>
        <v>4.9373401534526851</v>
      </c>
      <c r="I101" s="30">
        <f t="shared" si="5"/>
        <v>33.04225352112676</v>
      </c>
      <c r="J101">
        <f>IF('Export - bowling'!$L101,'Export - bowling'!G101+VLOOKUP('Export - bowling'!$A101,'Season - bowl'!$A:$K,9,FALSE),'Export - bowling'!G101)</f>
        <v>1</v>
      </c>
      <c r="K101">
        <f>IF('Export - bowling'!$L101,'Export - bowling'!H101+VLOOKUP('Export - bowling'!$A101,'Season - bowl'!$A:$K,10,FALSE),'Export - bowling'!H101)</f>
        <v>40</v>
      </c>
      <c r="L101">
        <f>IF('Export - bowling'!$L101,'Export - bowling'!I101+VLOOKUP('Export - bowling'!$A101,'Season - bowl'!$A:$K,11,FALSE),'Export - bowling'!I101)</f>
        <v>6</v>
      </c>
      <c r="M101">
        <f>'Export - bowling'!J101</f>
        <v>8</v>
      </c>
      <c r="N101">
        <f>'Export - bowling'!K101</f>
        <v>84</v>
      </c>
    </row>
    <row r="102" spans="1:14" x14ac:dyDescent="0.25">
      <c r="A102" t="str">
        <f>'Export - bowling'!A102</f>
        <v>S Houchin</v>
      </c>
      <c r="B102">
        <f>IF('Export - bowling'!$L102,'Export - bowling'!B102+VLOOKUP('Export - bowling'!$A102,'Season - bowl'!$A:$K,2,FALSE),'Export - bowling'!B102)</f>
        <v>146</v>
      </c>
      <c r="C102">
        <f>IF('Export - bowling'!$L102,'Export - bowling'!C102+VLOOKUP('Export - bowling'!$A102,'Season - bowl'!$A:$K,3,FALSE),'Export - bowling'!C102)</f>
        <v>3</v>
      </c>
      <c r="D102">
        <f>IF('Export - bowling'!$L102,'Export - bowling'!D102+VLOOKUP('Export - bowling'!$A102,'Season - bowl'!$A:$K,4,FALSE),'Export - bowling'!D102)</f>
        <v>0</v>
      </c>
      <c r="E102">
        <f>IF('Export - bowling'!$L102,'Export - bowling'!E102+VLOOKUP('Export - bowling'!$A102,'Season - bowl'!$A:$K,5,FALSE),'Export - bowling'!E102)</f>
        <v>18</v>
      </c>
      <c r="F102">
        <f>IF('Export - bowling'!$L102,'Export - bowling'!F102+VLOOKUP('Export - bowling'!$A102,'Season - bowl'!$A:$K,6,FALSE),'Export - bowling'!F102)</f>
        <v>1</v>
      </c>
      <c r="G102" s="30">
        <f t="shared" si="3"/>
        <v>18</v>
      </c>
      <c r="H102" s="30">
        <f t="shared" si="4"/>
        <v>6</v>
      </c>
      <c r="I102" s="30">
        <f t="shared" si="5"/>
        <v>18</v>
      </c>
      <c r="J102">
        <f>IF('Export - bowling'!$L102,'Export - bowling'!G102+VLOOKUP('Export - bowling'!$A102,'Season - bowl'!$A:$K,9,FALSE),'Export - bowling'!G102)</f>
        <v>0</v>
      </c>
      <c r="K102">
        <f>IF('Export - bowling'!$L102,'Export - bowling'!H102+VLOOKUP('Export - bowling'!$A102,'Season - bowl'!$A:$K,10,FALSE),'Export - bowling'!H102)</f>
        <v>0</v>
      </c>
      <c r="L102">
        <f>IF('Export - bowling'!$L102,'Export - bowling'!I102+VLOOKUP('Export - bowling'!$A102,'Season - bowl'!$A:$K,11,FALSE),'Export - bowling'!I102)</f>
        <v>0</v>
      </c>
      <c r="M102">
        <f>'Export - bowling'!J102</f>
        <v>1</v>
      </c>
      <c r="N102">
        <f>'Export - bowling'!K102</f>
        <v>18</v>
      </c>
    </row>
    <row r="103" spans="1:14" x14ac:dyDescent="0.25">
      <c r="A103" t="str">
        <f>'Export - bowling'!A103</f>
        <v>F Hussain</v>
      </c>
      <c r="B103">
        <f>IF('Export - bowling'!$L103,'Export - bowling'!B103+VLOOKUP('Export - bowling'!$A103,'Season - bowl'!$A:$K,2,FALSE),'Export - bowling'!B103)</f>
        <v>32</v>
      </c>
      <c r="C103">
        <f>IF('Export - bowling'!$L103,'Export - bowling'!C103+VLOOKUP('Export - bowling'!$A103,'Season - bowl'!$A:$K,3,FALSE),'Export - bowling'!C103)</f>
        <v>30</v>
      </c>
      <c r="D103">
        <f>IF('Export - bowling'!$L103,'Export - bowling'!D103+VLOOKUP('Export - bowling'!$A103,'Season - bowl'!$A:$K,4,FALSE),'Export - bowling'!D103)</f>
        <v>4</v>
      </c>
      <c r="E103">
        <f>IF('Export - bowling'!$L103,'Export - bowling'!E103+VLOOKUP('Export - bowling'!$A103,'Season - bowl'!$A:$K,5,FALSE),'Export - bowling'!E103)</f>
        <v>126</v>
      </c>
      <c r="F103">
        <f>IF('Export - bowling'!$L103,'Export - bowling'!F103+VLOOKUP('Export - bowling'!$A103,'Season - bowl'!$A:$K,6,FALSE),'Export - bowling'!F103)</f>
        <v>8</v>
      </c>
      <c r="G103" s="30">
        <f t="shared" si="3"/>
        <v>15.75</v>
      </c>
      <c r="H103" s="30">
        <f t="shared" si="4"/>
        <v>4.2</v>
      </c>
      <c r="I103" s="30">
        <f t="shared" si="5"/>
        <v>22.5</v>
      </c>
      <c r="J103">
        <f>IF('Export - bowling'!$L103,'Export - bowling'!G103+VLOOKUP('Export - bowling'!$A103,'Season - bowl'!$A:$K,9,FALSE),'Export - bowling'!G103)</f>
        <v>0</v>
      </c>
      <c r="K103">
        <f>IF('Export - bowling'!$L103,'Export - bowling'!H103+VLOOKUP('Export - bowling'!$A103,'Season - bowl'!$A:$K,10,FALSE),'Export - bowling'!H103)</f>
        <v>0</v>
      </c>
      <c r="L103">
        <f>IF('Export - bowling'!$L103,'Export - bowling'!I103+VLOOKUP('Export - bowling'!$A103,'Season - bowl'!$A:$K,11,FALSE),'Export - bowling'!I103)</f>
        <v>0</v>
      </c>
      <c r="M103">
        <f>'Export - bowling'!J103</f>
        <v>2</v>
      </c>
      <c r="N103">
        <f>'Export - bowling'!K103</f>
        <v>2</v>
      </c>
    </row>
    <row r="104" spans="1:14" x14ac:dyDescent="0.25">
      <c r="A104" t="str">
        <f>'Export - bowling'!A104</f>
        <v>S Hussain</v>
      </c>
      <c r="B104">
        <f>IF('Export - bowling'!$L104,'Export - bowling'!B104+VLOOKUP('Export - bowling'!$A104,'Season - bowl'!$A:$K,2,FALSE),'Export - bowling'!B104)</f>
        <v>104</v>
      </c>
      <c r="C104">
        <f>IF('Export - bowling'!$L104,'Export - bowling'!C104+VLOOKUP('Export - bowling'!$A104,'Season - bowl'!$A:$K,3,FALSE),'Export - bowling'!C104)</f>
        <v>260</v>
      </c>
      <c r="D104">
        <f>IF('Export - bowling'!$L104,'Export - bowling'!D104+VLOOKUP('Export - bowling'!$A104,'Season - bowl'!$A:$K,4,FALSE),'Export - bowling'!D104)</f>
        <v>6</v>
      </c>
      <c r="E104">
        <f>IF('Export - bowling'!$L104,'Export - bowling'!E104+VLOOKUP('Export - bowling'!$A104,'Season - bowl'!$A:$K,5,FALSE),'Export - bowling'!E104)</f>
        <v>1785</v>
      </c>
      <c r="F104">
        <f>IF('Export - bowling'!$L104,'Export - bowling'!F104+VLOOKUP('Export - bowling'!$A104,'Season - bowl'!$A:$K,6,FALSE),'Export - bowling'!F104)</f>
        <v>55</v>
      </c>
      <c r="G104" s="30">
        <f t="shared" si="3"/>
        <v>32.454545454545453</v>
      </c>
      <c r="H104" s="30">
        <f t="shared" si="4"/>
        <v>6.865384615384615</v>
      </c>
      <c r="I104" s="30">
        <f t="shared" si="5"/>
        <v>28.363636363636363</v>
      </c>
      <c r="J104">
        <f>IF('Export - bowling'!$L104,'Export - bowling'!G104+VLOOKUP('Export - bowling'!$A104,'Season - bowl'!$A:$K,9,FALSE),'Export - bowling'!G104)</f>
        <v>1</v>
      </c>
      <c r="K104">
        <f>IF('Export - bowling'!$L104,'Export - bowling'!H104+VLOOKUP('Export - bowling'!$A104,'Season - bowl'!$A:$K,10,FALSE),'Export - bowling'!H104)</f>
        <v>0</v>
      </c>
      <c r="L104">
        <f>IF('Export - bowling'!$L104,'Export - bowling'!I104+VLOOKUP('Export - bowling'!$A104,'Season - bowl'!$A:$K,11,FALSE),'Export - bowling'!I104)</f>
        <v>0</v>
      </c>
      <c r="M104">
        <f>'Export - bowling'!J104</f>
        <v>5</v>
      </c>
      <c r="N104">
        <f>'Export - bowling'!K104</f>
        <v>24</v>
      </c>
    </row>
    <row r="105" spans="1:14" x14ac:dyDescent="0.25">
      <c r="A105" t="str">
        <f>'Export - bowling'!A105</f>
        <v>Ben Hynes</v>
      </c>
      <c r="B105">
        <f>IF('Export - bowling'!$L105,'Export - bowling'!B105+VLOOKUP('Export - bowling'!$A105,'Season - bowl'!$A:$K,2,FALSE),'Export - bowling'!B105)</f>
        <v>23</v>
      </c>
      <c r="C105">
        <f>IF('Export - bowling'!$L105,'Export - bowling'!C105+VLOOKUP('Export - bowling'!$A105,'Season - bowl'!$A:$K,3,FALSE),'Export - bowling'!C105)</f>
        <v>167</v>
      </c>
      <c r="D105">
        <f>IF('Export - bowling'!$L105,'Export - bowling'!D105+VLOOKUP('Export - bowling'!$A105,'Season - bowl'!$A:$K,4,FALSE),'Export - bowling'!D105)</f>
        <v>46</v>
      </c>
      <c r="E105">
        <f>IF('Export - bowling'!$L105,'Export - bowling'!E105+VLOOKUP('Export - bowling'!$A105,'Season - bowl'!$A:$K,5,FALSE),'Export - bowling'!E105)</f>
        <v>477</v>
      </c>
      <c r="F105">
        <f>IF('Export - bowling'!$L105,'Export - bowling'!F105+VLOOKUP('Export - bowling'!$A105,'Season - bowl'!$A:$K,6,FALSE),'Export - bowling'!F105)</f>
        <v>50</v>
      </c>
      <c r="G105" s="30">
        <f t="shared" si="3"/>
        <v>9.5399999999999991</v>
      </c>
      <c r="H105" s="30">
        <f t="shared" si="4"/>
        <v>2.8562874251497008</v>
      </c>
      <c r="I105" s="30">
        <f t="shared" si="5"/>
        <v>20.04</v>
      </c>
      <c r="J105">
        <f>IF('Export - bowling'!$L105,'Export - bowling'!G105+VLOOKUP('Export - bowling'!$A105,'Season - bowl'!$A:$K,9,FALSE),'Export - bowling'!G105)</f>
        <v>3</v>
      </c>
      <c r="K105">
        <f>IF('Export - bowling'!$L105,'Export - bowling'!H105+VLOOKUP('Export - bowling'!$A105,'Season - bowl'!$A:$K,10,FALSE),'Export - bowling'!H105)</f>
        <v>1</v>
      </c>
      <c r="L105">
        <f>IF('Export - bowling'!$L105,'Export - bowling'!I105+VLOOKUP('Export - bowling'!$A105,'Season - bowl'!$A:$K,11,FALSE),'Export - bowling'!I105)</f>
        <v>0</v>
      </c>
      <c r="M105">
        <f>'Export - bowling'!J105</f>
        <v>6</v>
      </c>
      <c r="N105">
        <f>'Export - bowling'!K105</f>
        <v>25</v>
      </c>
    </row>
    <row r="106" spans="1:14" x14ac:dyDescent="0.25">
      <c r="A106" t="str">
        <f>'Export - bowling'!A106</f>
        <v>Paul Hynes</v>
      </c>
      <c r="B106">
        <f>IF('Export - bowling'!$L106,'Export - bowling'!B106+VLOOKUP('Export - bowling'!$A106,'Season - bowl'!$A:$K,2,FALSE),'Export - bowling'!B106)</f>
        <v>53</v>
      </c>
      <c r="C106">
        <f>IF('Export - bowling'!$L106,'Export - bowling'!C106+VLOOKUP('Export - bowling'!$A106,'Season - bowl'!$A:$K,3,FALSE),'Export - bowling'!C106)</f>
        <v>7</v>
      </c>
      <c r="D106">
        <f>IF('Export - bowling'!$L106,'Export - bowling'!D106+VLOOKUP('Export - bowling'!$A106,'Season - bowl'!$A:$K,4,FALSE),'Export - bowling'!D106)</f>
        <v>0</v>
      </c>
      <c r="E106">
        <f>IF('Export - bowling'!$L106,'Export - bowling'!E106+VLOOKUP('Export - bowling'!$A106,'Season - bowl'!$A:$K,5,FALSE),'Export - bowling'!E106)</f>
        <v>55</v>
      </c>
      <c r="F106">
        <f>IF('Export - bowling'!$L106,'Export - bowling'!F106+VLOOKUP('Export - bowling'!$A106,'Season - bowl'!$A:$K,6,FALSE),'Export - bowling'!F106)</f>
        <v>0</v>
      </c>
      <c r="G106" s="30" t="str">
        <f t="shared" si="3"/>
        <v>-</v>
      </c>
      <c r="H106" s="30">
        <f t="shared" si="4"/>
        <v>7.8571428571428568</v>
      </c>
      <c r="I106" s="30" t="str">
        <f t="shared" si="5"/>
        <v>-</v>
      </c>
      <c r="J106">
        <f>IF('Export - bowling'!$L106,'Export - bowling'!G106+VLOOKUP('Export - bowling'!$A106,'Season - bowl'!$A:$K,9,FALSE),'Export - bowling'!G106)</f>
        <v>0</v>
      </c>
      <c r="K106">
        <f>IF('Export - bowling'!$L106,'Export - bowling'!H106+VLOOKUP('Export - bowling'!$A106,'Season - bowl'!$A:$K,10,FALSE),'Export - bowling'!H106)</f>
        <v>5</v>
      </c>
      <c r="L106">
        <f>IF('Export - bowling'!$L106,'Export - bowling'!I106+VLOOKUP('Export - bowling'!$A106,'Season - bowl'!$A:$K,11,FALSE),'Export - bowling'!I106)</f>
        <v>0</v>
      </c>
      <c r="M106">
        <f>'Export - bowling'!J106</f>
        <v>0</v>
      </c>
      <c r="N106">
        <f>'Export - bowling'!K106</f>
        <v>7</v>
      </c>
    </row>
    <row r="107" spans="1:14" x14ac:dyDescent="0.25">
      <c r="A107" t="str">
        <f>'Export - bowling'!A107</f>
        <v>P Jack</v>
      </c>
      <c r="B107">
        <f>IF('Export - bowling'!$L107,'Export - bowling'!B107+VLOOKUP('Export - bowling'!$A107,'Season - bowl'!$A:$K,2,FALSE),'Export - bowling'!B107)</f>
        <v>1</v>
      </c>
      <c r="C107">
        <f>IF('Export - bowling'!$L107,'Export - bowling'!C107+VLOOKUP('Export - bowling'!$A107,'Season - bowl'!$A:$K,3,FALSE),'Export - bowling'!C107)</f>
        <v>1</v>
      </c>
      <c r="D107">
        <f>IF('Export - bowling'!$L107,'Export - bowling'!D107+VLOOKUP('Export - bowling'!$A107,'Season - bowl'!$A:$K,4,FALSE),'Export - bowling'!D107)</f>
        <v>0</v>
      </c>
      <c r="E107">
        <f>IF('Export - bowling'!$L107,'Export - bowling'!E107+VLOOKUP('Export - bowling'!$A107,'Season - bowl'!$A:$K,5,FALSE),'Export - bowling'!E107)</f>
        <v>11</v>
      </c>
      <c r="F107">
        <f>IF('Export - bowling'!$L107,'Export - bowling'!F107+VLOOKUP('Export - bowling'!$A107,'Season - bowl'!$A:$K,6,FALSE),'Export - bowling'!F107)</f>
        <v>0</v>
      </c>
      <c r="G107" s="30" t="str">
        <f t="shared" si="3"/>
        <v>-</v>
      </c>
      <c r="H107" s="30">
        <f t="shared" si="4"/>
        <v>11</v>
      </c>
      <c r="I107" s="30" t="str">
        <f t="shared" si="5"/>
        <v>-</v>
      </c>
      <c r="J107">
        <f>IF('Export - bowling'!$L107,'Export - bowling'!G107+VLOOKUP('Export - bowling'!$A107,'Season - bowl'!$A:$K,9,FALSE),'Export - bowling'!G107)</f>
        <v>0</v>
      </c>
      <c r="K107">
        <f>IF('Export - bowling'!$L107,'Export - bowling'!H107+VLOOKUP('Export - bowling'!$A107,'Season - bowl'!$A:$K,10,FALSE),'Export - bowling'!H107)</f>
        <v>2</v>
      </c>
      <c r="L107">
        <f>IF('Export - bowling'!$L107,'Export - bowling'!I107+VLOOKUP('Export - bowling'!$A107,'Season - bowl'!$A:$K,11,FALSE),'Export - bowling'!I107)</f>
        <v>0</v>
      </c>
      <c r="M107">
        <f>'Export - bowling'!J107</f>
        <v>0</v>
      </c>
      <c r="N107">
        <f>'Export - bowling'!K107</f>
        <v>11</v>
      </c>
    </row>
    <row r="108" spans="1:14" x14ac:dyDescent="0.25">
      <c r="A108" t="str">
        <f>'Export - bowling'!A108</f>
        <v>James Jackson</v>
      </c>
      <c r="B108">
        <f>IF('Export - bowling'!$L108,'Export - bowling'!B108+VLOOKUP('Export - bowling'!$A108,'Season - bowl'!$A:$K,2,FALSE),'Export - bowling'!B108)</f>
        <v>152</v>
      </c>
      <c r="C108">
        <f>IF('Export - bowling'!$L108,'Export - bowling'!C108+VLOOKUP('Export - bowling'!$A108,'Season - bowl'!$A:$K,3,FALSE),'Export - bowling'!C108)</f>
        <v>113</v>
      </c>
      <c r="D108">
        <f>IF('Export - bowling'!$L108,'Export - bowling'!D108+VLOOKUP('Export - bowling'!$A108,'Season - bowl'!$A:$K,4,FALSE),'Export - bowling'!D108)</f>
        <v>1</v>
      </c>
      <c r="E108">
        <f>IF('Export - bowling'!$L108,'Export - bowling'!E108+VLOOKUP('Export - bowling'!$A108,'Season - bowl'!$A:$K,5,FALSE),'Export - bowling'!E108)</f>
        <v>771</v>
      </c>
      <c r="F108">
        <f>IF('Export - bowling'!$L108,'Export - bowling'!F108+VLOOKUP('Export - bowling'!$A108,'Season - bowl'!$A:$K,6,FALSE),'Export - bowling'!F108)</f>
        <v>18</v>
      </c>
      <c r="G108" s="30">
        <f t="shared" si="3"/>
        <v>42.833333333333336</v>
      </c>
      <c r="H108" s="30">
        <f t="shared" si="4"/>
        <v>6.8230088495575218</v>
      </c>
      <c r="I108" s="30">
        <f t="shared" si="5"/>
        <v>37.666666666666664</v>
      </c>
      <c r="J108">
        <f>IF('Export - bowling'!$L108,'Export - bowling'!G108+VLOOKUP('Export - bowling'!$A108,'Season - bowl'!$A:$K,9,FALSE),'Export - bowling'!G108)</f>
        <v>0</v>
      </c>
      <c r="K108">
        <f>IF('Export - bowling'!$L108,'Export - bowling'!H108+VLOOKUP('Export - bowling'!$A108,'Season - bowl'!$A:$K,10,FALSE),'Export - bowling'!H108)</f>
        <v>0</v>
      </c>
      <c r="L108">
        <f>IF('Export - bowling'!$L108,'Export - bowling'!I108+VLOOKUP('Export - bowling'!$A108,'Season - bowl'!$A:$K,11,FALSE),'Export - bowling'!I108)</f>
        <v>0</v>
      </c>
      <c r="M108">
        <f>'Export - bowling'!J108</f>
        <v>2</v>
      </c>
      <c r="N108">
        <f>'Export - bowling'!K108</f>
        <v>22</v>
      </c>
    </row>
    <row r="109" spans="1:14" x14ac:dyDescent="0.25">
      <c r="A109" t="str">
        <f>'Export - bowling'!A109</f>
        <v>Luke Jackson</v>
      </c>
      <c r="B109">
        <f>IF('Export - bowling'!$L109,'Export - bowling'!B109+VLOOKUP('Export - bowling'!$A109,'Season - bowl'!$A:$K,2,FALSE),'Export - bowling'!B109)</f>
        <v>1</v>
      </c>
      <c r="C109">
        <f>IF('Export - bowling'!$L109,'Export - bowling'!C109+VLOOKUP('Export - bowling'!$A109,'Season - bowl'!$A:$K,3,FALSE),'Export - bowling'!C109)</f>
        <v>1</v>
      </c>
      <c r="D109">
        <f>IF('Export - bowling'!$L109,'Export - bowling'!D109+VLOOKUP('Export - bowling'!$A109,'Season - bowl'!$A:$K,4,FALSE),'Export - bowling'!D109)</f>
        <v>0</v>
      </c>
      <c r="E109">
        <f>IF('Export - bowling'!$L109,'Export - bowling'!E109+VLOOKUP('Export - bowling'!$A109,'Season - bowl'!$A:$K,5,FALSE),'Export - bowling'!E109)</f>
        <v>0</v>
      </c>
      <c r="F109">
        <f>IF('Export - bowling'!$L109,'Export - bowling'!F109+VLOOKUP('Export - bowling'!$A109,'Season - bowl'!$A:$K,6,FALSE),'Export - bowling'!F109)</f>
        <v>1</v>
      </c>
      <c r="G109" s="30">
        <f t="shared" si="3"/>
        <v>0</v>
      </c>
      <c r="H109" s="30">
        <f t="shared" si="4"/>
        <v>0</v>
      </c>
      <c r="I109" s="30">
        <f t="shared" si="5"/>
        <v>6</v>
      </c>
      <c r="J109">
        <f>IF('Export - bowling'!$L109,'Export - bowling'!G109+VLOOKUP('Export - bowling'!$A109,'Season - bowl'!$A:$K,9,FALSE),'Export - bowling'!G109)</f>
        <v>0</v>
      </c>
      <c r="K109">
        <f>IF('Export - bowling'!$L109,'Export - bowling'!H109+VLOOKUP('Export - bowling'!$A109,'Season - bowl'!$A:$K,10,FALSE),'Export - bowling'!H109)</f>
        <v>0</v>
      </c>
      <c r="L109">
        <f>IF('Export - bowling'!$L109,'Export - bowling'!I109+VLOOKUP('Export - bowling'!$A109,'Season - bowl'!$A:$K,11,FALSE),'Export - bowling'!I109)</f>
        <v>0</v>
      </c>
      <c r="M109">
        <f>'Export - bowling'!J109</f>
        <v>1</v>
      </c>
      <c r="N109" t="str">
        <f>'Export - bowling'!K109</f>
        <v/>
      </c>
    </row>
    <row r="110" spans="1:14" x14ac:dyDescent="0.25">
      <c r="A110" t="str">
        <f>'Export - bowling'!A110</f>
        <v>F Jagger</v>
      </c>
      <c r="B110">
        <f>IF('Export - bowling'!$L110,'Export - bowling'!B110+VLOOKUP('Export - bowling'!$A110,'Season - bowl'!$A:$K,2,FALSE),'Export - bowling'!B110)</f>
        <v>5</v>
      </c>
      <c r="C110">
        <f>IF('Export - bowling'!$L110,'Export - bowling'!C110+VLOOKUP('Export - bowling'!$A110,'Season - bowl'!$A:$K,3,FALSE),'Export - bowling'!C110)</f>
        <v>0</v>
      </c>
      <c r="D110">
        <f>IF('Export - bowling'!$L110,'Export - bowling'!D110+VLOOKUP('Export - bowling'!$A110,'Season - bowl'!$A:$K,4,FALSE),'Export - bowling'!D110)</f>
        <v>0</v>
      </c>
      <c r="E110">
        <f>IF('Export - bowling'!$L110,'Export - bowling'!E110+VLOOKUP('Export - bowling'!$A110,'Season - bowl'!$A:$K,5,FALSE),'Export - bowling'!E110)</f>
        <v>0</v>
      </c>
      <c r="F110">
        <f>IF('Export - bowling'!$L110,'Export - bowling'!F110+VLOOKUP('Export - bowling'!$A110,'Season - bowl'!$A:$K,6,FALSE),'Export - bowling'!F110)</f>
        <v>0</v>
      </c>
      <c r="G110" s="30" t="str">
        <f t="shared" si="3"/>
        <v>-</v>
      </c>
      <c r="H110" s="30" t="str">
        <f t="shared" si="4"/>
        <v>-</v>
      </c>
      <c r="I110" s="30" t="str">
        <f t="shared" si="5"/>
        <v>-</v>
      </c>
      <c r="J110">
        <f>IF('Export - bowling'!$L110,'Export - bowling'!G110+VLOOKUP('Export - bowling'!$A110,'Season - bowl'!$A:$K,9,FALSE),'Export - bowling'!G110)</f>
        <v>0</v>
      </c>
      <c r="K110">
        <f>IF('Export - bowling'!$L110,'Export - bowling'!H110+VLOOKUP('Export - bowling'!$A110,'Season - bowl'!$A:$K,10,FALSE),'Export - bowling'!H110)</f>
        <v>0</v>
      </c>
      <c r="L110">
        <f>IF('Export - bowling'!$L110,'Export - bowling'!I110+VLOOKUP('Export - bowling'!$A110,'Season - bowl'!$A:$K,11,FALSE),'Export - bowling'!I110)</f>
        <v>0</v>
      </c>
      <c r="M110">
        <f>'Export - bowling'!J110</f>
        <v>0</v>
      </c>
      <c r="N110">
        <f>'Export - bowling'!K110</f>
        <v>0</v>
      </c>
    </row>
    <row r="111" spans="1:14" x14ac:dyDescent="0.25">
      <c r="A111" t="str">
        <f>'Export - bowling'!A111</f>
        <v>Tom James</v>
      </c>
      <c r="B111">
        <f>IF('Export - bowling'!$L111,'Export - bowling'!B111+VLOOKUP('Export - bowling'!$A111,'Season - bowl'!$A:$K,2,FALSE),'Export - bowling'!B111)</f>
        <v>17</v>
      </c>
      <c r="C111">
        <f>IF('Export - bowling'!$L111,'Export - bowling'!C111+VLOOKUP('Export - bowling'!$A111,'Season - bowl'!$A:$K,3,FALSE),'Export - bowling'!C111)</f>
        <v>23</v>
      </c>
      <c r="D111">
        <f>IF('Export - bowling'!$L111,'Export - bowling'!D111+VLOOKUP('Export - bowling'!$A111,'Season - bowl'!$A:$K,4,FALSE),'Export - bowling'!D111)</f>
        <v>0</v>
      </c>
      <c r="E111">
        <f>IF('Export - bowling'!$L111,'Export - bowling'!E111+VLOOKUP('Export - bowling'!$A111,'Season - bowl'!$A:$K,5,FALSE),'Export - bowling'!E111)</f>
        <v>140</v>
      </c>
      <c r="F111">
        <f>IF('Export - bowling'!$L111,'Export - bowling'!F111+VLOOKUP('Export - bowling'!$A111,'Season - bowl'!$A:$K,6,FALSE),'Export - bowling'!F111)</f>
        <v>3</v>
      </c>
      <c r="G111" s="30">
        <f t="shared" si="3"/>
        <v>46.666666666666664</v>
      </c>
      <c r="H111" s="30">
        <f t="shared" si="4"/>
        <v>6.0869565217391308</v>
      </c>
      <c r="I111" s="30">
        <f t="shared" si="5"/>
        <v>46</v>
      </c>
      <c r="J111">
        <f>IF('Export - bowling'!$L111,'Export - bowling'!G111+VLOOKUP('Export - bowling'!$A111,'Season - bowl'!$A:$K,9,FALSE),'Export - bowling'!G111)</f>
        <v>0</v>
      </c>
      <c r="K111">
        <f>IF('Export - bowling'!$L111,'Export - bowling'!H111+VLOOKUP('Export - bowling'!$A111,'Season - bowl'!$A:$K,10,FALSE),'Export - bowling'!H111)</f>
        <v>5</v>
      </c>
      <c r="L111">
        <f>IF('Export - bowling'!$L111,'Export - bowling'!I111+VLOOKUP('Export - bowling'!$A111,'Season - bowl'!$A:$K,11,FALSE),'Export - bowling'!I111)</f>
        <v>2</v>
      </c>
      <c r="M111">
        <f>'Export - bowling'!J111</f>
        <v>1</v>
      </c>
      <c r="N111" t="str">
        <f>'Export - bowling'!K111</f>
        <v>check</v>
      </c>
    </row>
    <row r="112" spans="1:14" x14ac:dyDescent="0.25">
      <c r="A112" t="str">
        <f>'Export - bowling'!A112</f>
        <v>? Jarpesh</v>
      </c>
      <c r="B112">
        <f>IF('Export - bowling'!$L112,'Export - bowling'!B112+VLOOKUP('Export - bowling'!$A112,'Season - bowl'!$A:$K,2,FALSE),'Export - bowling'!B112)</f>
        <v>1</v>
      </c>
      <c r="C112">
        <f>IF('Export - bowling'!$L112,'Export - bowling'!C112+VLOOKUP('Export - bowling'!$A112,'Season - bowl'!$A:$K,3,FALSE),'Export - bowling'!C112)</f>
        <v>8</v>
      </c>
      <c r="D112">
        <f>IF('Export - bowling'!$L112,'Export - bowling'!D112+VLOOKUP('Export - bowling'!$A112,'Season - bowl'!$A:$K,4,FALSE),'Export - bowling'!D112)</f>
        <v>1</v>
      </c>
      <c r="E112">
        <f>IF('Export - bowling'!$L112,'Export - bowling'!E112+VLOOKUP('Export - bowling'!$A112,'Season - bowl'!$A:$K,5,FALSE),'Export - bowling'!E112)</f>
        <v>16</v>
      </c>
      <c r="F112">
        <f>IF('Export - bowling'!$L112,'Export - bowling'!F112+VLOOKUP('Export - bowling'!$A112,'Season - bowl'!$A:$K,6,FALSE),'Export - bowling'!F112)</f>
        <v>1</v>
      </c>
      <c r="G112" s="30">
        <f t="shared" si="3"/>
        <v>16</v>
      </c>
      <c r="H112" s="30">
        <f t="shared" si="4"/>
        <v>2</v>
      </c>
      <c r="I112" s="30">
        <f t="shared" si="5"/>
        <v>48</v>
      </c>
      <c r="J112">
        <f>IF('Export - bowling'!$L112,'Export - bowling'!G112+VLOOKUP('Export - bowling'!$A112,'Season - bowl'!$A:$K,9,FALSE),'Export - bowling'!G112)</f>
        <v>0</v>
      </c>
      <c r="K112">
        <f>IF('Export - bowling'!$L112,'Export - bowling'!H112+VLOOKUP('Export - bowling'!$A112,'Season - bowl'!$A:$K,10,FALSE),'Export - bowling'!H112)</f>
        <v>0</v>
      </c>
      <c r="L112">
        <f>IF('Export - bowling'!$L112,'Export - bowling'!I112+VLOOKUP('Export - bowling'!$A112,'Season - bowl'!$A:$K,11,FALSE),'Export - bowling'!I112)</f>
        <v>0</v>
      </c>
      <c r="M112">
        <f>'Export - bowling'!J112</f>
        <v>1</v>
      </c>
      <c r="N112">
        <f>'Export - bowling'!K112</f>
        <v>16</v>
      </c>
    </row>
    <row r="113" spans="1:14" x14ac:dyDescent="0.25">
      <c r="A113" t="str">
        <f>'Export - bowling'!A113</f>
        <v>W Jeans</v>
      </c>
      <c r="B113">
        <f>IF('Export - bowling'!$L113,'Export - bowling'!B113+VLOOKUP('Export - bowling'!$A113,'Season - bowl'!$A:$K,2,FALSE),'Export - bowling'!B113)</f>
        <v>1</v>
      </c>
      <c r="C113">
        <f>IF('Export - bowling'!$L113,'Export - bowling'!C113+VLOOKUP('Export - bowling'!$A113,'Season - bowl'!$A:$K,3,FALSE),'Export - bowling'!C113)</f>
        <v>0</v>
      </c>
      <c r="D113">
        <f>IF('Export - bowling'!$L113,'Export - bowling'!D113+VLOOKUP('Export - bowling'!$A113,'Season - bowl'!$A:$K,4,FALSE),'Export - bowling'!D113)</f>
        <v>0</v>
      </c>
      <c r="E113">
        <f>IF('Export - bowling'!$L113,'Export - bowling'!E113+VLOOKUP('Export - bowling'!$A113,'Season - bowl'!$A:$K,5,FALSE),'Export - bowling'!E113)</f>
        <v>0</v>
      </c>
      <c r="F113">
        <f>IF('Export - bowling'!$L113,'Export - bowling'!F113+VLOOKUP('Export - bowling'!$A113,'Season - bowl'!$A:$K,6,FALSE),'Export - bowling'!F113)</f>
        <v>0</v>
      </c>
      <c r="G113" s="30" t="str">
        <f t="shared" si="3"/>
        <v>-</v>
      </c>
      <c r="H113" s="30" t="str">
        <f t="shared" si="4"/>
        <v>-</v>
      </c>
      <c r="I113" s="30" t="str">
        <f t="shared" si="5"/>
        <v>-</v>
      </c>
      <c r="J113">
        <f>IF('Export - bowling'!$L113,'Export - bowling'!G113+VLOOKUP('Export - bowling'!$A113,'Season - bowl'!$A:$K,9,FALSE),'Export - bowling'!G113)</f>
        <v>0</v>
      </c>
      <c r="K113">
        <f>IF('Export - bowling'!$L113,'Export - bowling'!H113+VLOOKUP('Export - bowling'!$A113,'Season - bowl'!$A:$K,10,FALSE),'Export - bowling'!H113)</f>
        <v>0</v>
      </c>
      <c r="L113">
        <f>IF('Export - bowling'!$L113,'Export - bowling'!I113+VLOOKUP('Export - bowling'!$A113,'Season - bowl'!$A:$K,11,FALSE),'Export - bowling'!I113)</f>
        <v>0</v>
      </c>
      <c r="M113">
        <f>'Export - bowling'!J113</f>
        <v>0</v>
      </c>
      <c r="N113">
        <f>'Export - bowling'!K113</f>
        <v>0</v>
      </c>
    </row>
    <row r="114" spans="1:14" x14ac:dyDescent="0.25">
      <c r="A114" t="str">
        <f>'Export - bowling'!A114</f>
        <v>T Jeffcott</v>
      </c>
      <c r="B114">
        <f>IF('Export - bowling'!$L114,'Export - bowling'!B114+VLOOKUP('Export - bowling'!$A114,'Season - bowl'!$A:$K,2,FALSE),'Export - bowling'!B114)</f>
        <v>1</v>
      </c>
      <c r="C114">
        <f>IF('Export - bowling'!$L114,'Export - bowling'!C114+VLOOKUP('Export - bowling'!$A114,'Season - bowl'!$A:$K,3,FALSE),'Export - bowling'!C114)</f>
        <v>0</v>
      </c>
      <c r="D114">
        <f>IF('Export - bowling'!$L114,'Export - bowling'!D114+VLOOKUP('Export - bowling'!$A114,'Season - bowl'!$A:$K,4,FALSE),'Export - bowling'!D114)</f>
        <v>0</v>
      </c>
      <c r="E114">
        <f>IF('Export - bowling'!$L114,'Export - bowling'!E114+VLOOKUP('Export - bowling'!$A114,'Season - bowl'!$A:$K,5,FALSE),'Export - bowling'!E114)</f>
        <v>0</v>
      </c>
      <c r="F114">
        <f>IF('Export - bowling'!$L114,'Export - bowling'!F114+VLOOKUP('Export - bowling'!$A114,'Season - bowl'!$A:$K,6,FALSE),'Export - bowling'!F114)</f>
        <v>0</v>
      </c>
      <c r="G114" s="30" t="str">
        <f t="shared" si="3"/>
        <v>-</v>
      </c>
      <c r="H114" s="30" t="str">
        <f t="shared" si="4"/>
        <v>-</v>
      </c>
      <c r="I114" s="30" t="str">
        <f t="shared" si="5"/>
        <v>-</v>
      </c>
      <c r="J114">
        <f>IF('Export - bowling'!$L114,'Export - bowling'!G114+VLOOKUP('Export - bowling'!$A114,'Season - bowl'!$A:$K,9,FALSE),'Export - bowling'!G114)</f>
        <v>0</v>
      </c>
      <c r="K114">
        <f>IF('Export - bowling'!$L114,'Export - bowling'!H114+VLOOKUP('Export - bowling'!$A114,'Season - bowl'!$A:$K,10,FALSE),'Export - bowling'!H114)</f>
        <v>0</v>
      </c>
      <c r="L114">
        <f>IF('Export - bowling'!$L114,'Export - bowling'!I114+VLOOKUP('Export - bowling'!$A114,'Season - bowl'!$A:$K,11,FALSE),'Export - bowling'!I114)</f>
        <v>0</v>
      </c>
      <c r="M114">
        <f>'Export - bowling'!J114</f>
        <v>0</v>
      </c>
      <c r="N114">
        <f>'Export - bowling'!K114</f>
        <v>0</v>
      </c>
    </row>
    <row r="115" spans="1:14" x14ac:dyDescent="0.25">
      <c r="A115" t="str">
        <f>'Export - bowling'!A115</f>
        <v>M Johnston</v>
      </c>
      <c r="B115">
        <f>IF('Export - bowling'!$L115,'Export - bowling'!B115+VLOOKUP('Export - bowling'!$A115,'Season - bowl'!$A:$K,2,FALSE),'Export - bowling'!B115)</f>
        <v>1</v>
      </c>
      <c r="C115">
        <f>IF('Export - bowling'!$L115,'Export - bowling'!C115+VLOOKUP('Export - bowling'!$A115,'Season - bowl'!$A:$K,3,FALSE),'Export - bowling'!C115)</f>
        <v>4</v>
      </c>
      <c r="D115">
        <f>IF('Export - bowling'!$L115,'Export - bowling'!D115+VLOOKUP('Export - bowling'!$A115,'Season - bowl'!$A:$K,4,FALSE),'Export - bowling'!D115)</f>
        <v>0</v>
      </c>
      <c r="E115">
        <f>IF('Export - bowling'!$L115,'Export - bowling'!E115+VLOOKUP('Export - bowling'!$A115,'Season - bowl'!$A:$K,5,FALSE),'Export - bowling'!E115)</f>
        <v>14</v>
      </c>
      <c r="F115">
        <f>IF('Export - bowling'!$L115,'Export - bowling'!F115+VLOOKUP('Export - bowling'!$A115,'Season - bowl'!$A:$K,6,FALSE),'Export - bowling'!F115)</f>
        <v>0</v>
      </c>
      <c r="G115" s="30" t="str">
        <f t="shared" si="3"/>
        <v>-</v>
      </c>
      <c r="H115" s="30">
        <f t="shared" si="4"/>
        <v>3.5</v>
      </c>
      <c r="I115" s="30" t="str">
        <f t="shared" si="5"/>
        <v>-</v>
      </c>
      <c r="J115">
        <f>IF('Export - bowling'!$L115,'Export - bowling'!G115+VLOOKUP('Export - bowling'!$A115,'Season - bowl'!$A:$K,9,FALSE),'Export - bowling'!G115)</f>
        <v>0</v>
      </c>
      <c r="K115">
        <f>IF('Export - bowling'!$L115,'Export - bowling'!H115+VLOOKUP('Export - bowling'!$A115,'Season - bowl'!$A:$K,10,FALSE),'Export - bowling'!H115)</f>
        <v>0</v>
      </c>
      <c r="L115">
        <f>IF('Export - bowling'!$L115,'Export - bowling'!I115+VLOOKUP('Export - bowling'!$A115,'Season - bowl'!$A:$K,11,FALSE),'Export - bowling'!I115)</f>
        <v>0</v>
      </c>
      <c r="M115">
        <f>'Export - bowling'!J115</f>
        <v>0</v>
      </c>
      <c r="N115">
        <f>'Export - bowling'!K115</f>
        <v>14</v>
      </c>
    </row>
    <row r="116" spans="1:14" x14ac:dyDescent="0.25">
      <c r="A116" t="str">
        <f>'Export - bowling'!A116</f>
        <v>A Jones</v>
      </c>
      <c r="B116">
        <f>IF('Export - bowling'!$L116,'Export - bowling'!B116+VLOOKUP('Export - bowling'!$A116,'Season - bowl'!$A:$K,2,FALSE),'Export - bowling'!B116)</f>
        <v>4</v>
      </c>
      <c r="C116">
        <f>IF('Export - bowling'!$L116,'Export - bowling'!C116+VLOOKUP('Export - bowling'!$A116,'Season - bowl'!$A:$K,3,FALSE),'Export - bowling'!C116)</f>
        <v>0</v>
      </c>
      <c r="D116">
        <f>IF('Export - bowling'!$L116,'Export - bowling'!D116+VLOOKUP('Export - bowling'!$A116,'Season - bowl'!$A:$K,4,FALSE),'Export - bowling'!D116)</f>
        <v>0</v>
      </c>
      <c r="E116">
        <f>IF('Export - bowling'!$L116,'Export - bowling'!E116+VLOOKUP('Export - bowling'!$A116,'Season - bowl'!$A:$K,5,FALSE),'Export - bowling'!E116)</f>
        <v>0</v>
      </c>
      <c r="F116">
        <f>IF('Export - bowling'!$L116,'Export - bowling'!F116+VLOOKUP('Export - bowling'!$A116,'Season - bowl'!$A:$K,6,FALSE),'Export - bowling'!F116)</f>
        <v>0</v>
      </c>
      <c r="G116" s="30" t="str">
        <f t="shared" si="3"/>
        <v>-</v>
      </c>
      <c r="H116" s="30" t="str">
        <f t="shared" si="4"/>
        <v>-</v>
      </c>
      <c r="I116" s="30" t="str">
        <f t="shared" si="5"/>
        <v>-</v>
      </c>
      <c r="J116">
        <f>IF('Export - bowling'!$L116,'Export - bowling'!G116+VLOOKUP('Export - bowling'!$A116,'Season - bowl'!$A:$K,9,FALSE),'Export - bowling'!G116)</f>
        <v>0</v>
      </c>
      <c r="K116">
        <f>IF('Export - bowling'!$L116,'Export - bowling'!H116+VLOOKUP('Export - bowling'!$A116,'Season - bowl'!$A:$K,10,FALSE),'Export - bowling'!H116)</f>
        <v>0</v>
      </c>
      <c r="L116">
        <f>IF('Export - bowling'!$L116,'Export - bowling'!I116+VLOOKUP('Export - bowling'!$A116,'Season - bowl'!$A:$K,11,FALSE),'Export - bowling'!I116)</f>
        <v>0</v>
      </c>
      <c r="M116">
        <f>'Export - bowling'!J116</f>
        <v>0</v>
      </c>
      <c r="N116">
        <f>'Export - bowling'!K116</f>
        <v>0</v>
      </c>
    </row>
    <row r="117" spans="1:14" x14ac:dyDescent="0.25">
      <c r="A117" t="str">
        <f>'Export - bowling'!A117</f>
        <v>Ben Jones</v>
      </c>
      <c r="B117">
        <f>IF('Export - bowling'!$L117,'Export - bowling'!B117+VLOOKUP('Export - bowling'!$A117,'Season - bowl'!$A:$K,2,FALSE),'Export - bowling'!B117)</f>
        <v>2</v>
      </c>
      <c r="C117">
        <f>IF('Export - bowling'!$L117,'Export - bowling'!C117+VLOOKUP('Export - bowling'!$A117,'Season - bowl'!$A:$K,3,FALSE),'Export - bowling'!C117)</f>
        <v>7</v>
      </c>
      <c r="D117">
        <f>IF('Export - bowling'!$L117,'Export - bowling'!D117+VLOOKUP('Export - bowling'!$A117,'Season - bowl'!$A:$K,4,FALSE),'Export - bowling'!D117)</f>
        <v>0</v>
      </c>
      <c r="E117">
        <f>IF('Export - bowling'!$L117,'Export - bowling'!E117+VLOOKUP('Export - bowling'!$A117,'Season - bowl'!$A:$K,5,FALSE),'Export - bowling'!E117)</f>
        <v>35</v>
      </c>
      <c r="F117">
        <f>IF('Export - bowling'!$L117,'Export - bowling'!F117+VLOOKUP('Export - bowling'!$A117,'Season - bowl'!$A:$K,6,FALSE),'Export - bowling'!F117)</f>
        <v>1</v>
      </c>
      <c r="G117" s="30">
        <f t="shared" si="3"/>
        <v>35</v>
      </c>
      <c r="H117" s="30">
        <f t="shared" si="4"/>
        <v>5</v>
      </c>
      <c r="I117" s="30">
        <f t="shared" si="5"/>
        <v>42</v>
      </c>
      <c r="J117">
        <f>IF('Export - bowling'!$L117,'Export - bowling'!G117+VLOOKUP('Export - bowling'!$A117,'Season - bowl'!$A:$K,9,FALSE),'Export - bowling'!G117)</f>
        <v>0</v>
      </c>
      <c r="K117">
        <f>IF('Export - bowling'!$L117,'Export - bowling'!H117+VLOOKUP('Export - bowling'!$A117,'Season - bowl'!$A:$K,10,FALSE),'Export - bowling'!H117)</f>
        <v>0</v>
      </c>
      <c r="L117">
        <f>IF('Export - bowling'!$L117,'Export - bowling'!I117+VLOOKUP('Export - bowling'!$A117,'Season - bowl'!$A:$K,11,FALSE),'Export - bowling'!I117)</f>
        <v>0</v>
      </c>
      <c r="M117">
        <f>'Export - bowling'!J117</f>
        <v>1</v>
      </c>
      <c r="N117">
        <f>'Export - bowling'!K117</f>
        <v>35</v>
      </c>
    </row>
    <row r="118" spans="1:14" x14ac:dyDescent="0.25">
      <c r="A118" t="str">
        <f>'Export - bowling'!A118</f>
        <v>G Jones</v>
      </c>
      <c r="B118">
        <f>IF('Export - bowling'!$L118,'Export - bowling'!B118+VLOOKUP('Export - bowling'!$A118,'Season - bowl'!$A:$K,2,FALSE),'Export - bowling'!B118)</f>
        <v>1</v>
      </c>
      <c r="C118">
        <f>IF('Export - bowling'!$L118,'Export - bowling'!C118+VLOOKUP('Export - bowling'!$A118,'Season - bowl'!$A:$K,3,FALSE),'Export - bowling'!C118)</f>
        <v>1</v>
      </c>
      <c r="D118">
        <f>IF('Export - bowling'!$L118,'Export - bowling'!D118+VLOOKUP('Export - bowling'!$A118,'Season - bowl'!$A:$K,4,FALSE),'Export - bowling'!D118)</f>
        <v>0</v>
      </c>
      <c r="E118">
        <f>IF('Export - bowling'!$L118,'Export - bowling'!E118+VLOOKUP('Export - bowling'!$A118,'Season - bowl'!$A:$K,5,FALSE),'Export - bowling'!E118)</f>
        <v>15</v>
      </c>
      <c r="F118">
        <f>IF('Export - bowling'!$L118,'Export - bowling'!F118+VLOOKUP('Export - bowling'!$A118,'Season - bowl'!$A:$K,6,FALSE),'Export - bowling'!F118)</f>
        <v>0</v>
      </c>
      <c r="G118" s="30" t="str">
        <f t="shared" si="3"/>
        <v>-</v>
      </c>
      <c r="H118" s="30">
        <f t="shared" si="4"/>
        <v>15</v>
      </c>
      <c r="I118" s="30" t="str">
        <f t="shared" si="5"/>
        <v>-</v>
      </c>
      <c r="J118">
        <f>IF('Export - bowling'!$L118,'Export - bowling'!G118+VLOOKUP('Export - bowling'!$A118,'Season - bowl'!$A:$K,9,FALSE),'Export - bowling'!G118)</f>
        <v>0</v>
      </c>
      <c r="K118">
        <f>IF('Export - bowling'!$L118,'Export - bowling'!H118+VLOOKUP('Export - bowling'!$A118,'Season - bowl'!$A:$K,10,FALSE),'Export - bowling'!H118)</f>
        <v>0</v>
      </c>
      <c r="L118">
        <f>IF('Export - bowling'!$L118,'Export - bowling'!I118+VLOOKUP('Export - bowling'!$A118,'Season - bowl'!$A:$K,11,FALSE),'Export - bowling'!I118)</f>
        <v>0</v>
      </c>
      <c r="M118">
        <f>'Export - bowling'!J118</f>
        <v>0</v>
      </c>
      <c r="N118">
        <f>'Export - bowling'!K118</f>
        <v>15</v>
      </c>
    </row>
    <row r="119" spans="1:14" x14ac:dyDescent="0.25">
      <c r="A119" t="str">
        <f>'Export - bowling'!A119</f>
        <v>Matt Jones</v>
      </c>
      <c r="B119">
        <f>IF('Export - bowling'!$L119,'Export - bowling'!B119+VLOOKUP('Export - bowling'!$A119,'Season - bowl'!$A:$K,2,FALSE),'Export - bowling'!B119)</f>
        <v>25</v>
      </c>
      <c r="C119">
        <f>IF('Export - bowling'!$L119,'Export - bowling'!C119+VLOOKUP('Export - bowling'!$A119,'Season - bowl'!$A:$K,3,FALSE),'Export - bowling'!C119)</f>
        <v>88.3</v>
      </c>
      <c r="D119">
        <f>IF('Export - bowling'!$L119,'Export - bowling'!D119+VLOOKUP('Export - bowling'!$A119,'Season - bowl'!$A:$K,4,FALSE),'Export - bowling'!D119)</f>
        <v>3</v>
      </c>
      <c r="E119">
        <f>IF('Export - bowling'!$L119,'Export - bowling'!E119+VLOOKUP('Export - bowling'!$A119,'Season - bowl'!$A:$K,5,FALSE),'Export - bowling'!E119)</f>
        <v>546</v>
      </c>
      <c r="F119">
        <f>IF('Export - bowling'!$L119,'Export - bowling'!F119+VLOOKUP('Export - bowling'!$A119,'Season - bowl'!$A:$K,6,FALSE),'Export - bowling'!F119)</f>
        <v>11</v>
      </c>
      <c r="G119" s="30">
        <f t="shared" si="3"/>
        <v>49.636363636363633</v>
      </c>
      <c r="H119" s="30">
        <f t="shared" si="4"/>
        <v>6.1834654586636466</v>
      </c>
      <c r="I119" s="30">
        <f t="shared" si="5"/>
        <v>48.163636363636357</v>
      </c>
      <c r="J119">
        <f>IF('Export - bowling'!$L119,'Export - bowling'!G119+VLOOKUP('Export - bowling'!$A119,'Season - bowl'!$A:$K,9,FALSE),'Export - bowling'!G119)</f>
        <v>0</v>
      </c>
      <c r="K119">
        <f>IF('Export - bowling'!$L119,'Export - bowling'!H119+VLOOKUP('Export - bowling'!$A119,'Season - bowl'!$A:$K,10,FALSE),'Export - bowling'!H119)</f>
        <v>42</v>
      </c>
      <c r="L119">
        <f>IF('Export - bowling'!$L119,'Export - bowling'!I119+VLOOKUP('Export - bowling'!$A119,'Season - bowl'!$A:$K,11,FALSE),'Export - bowling'!I119)</f>
        <v>10</v>
      </c>
      <c r="M119">
        <f>'Export - bowling'!J119</f>
        <v>3</v>
      </c>
      <c r="N119">
        <f>'Export - bowling'!K119</f>
        <v>3</v>
      </c>
    </row>
    <row r="120" spans="1:14" x14ac:dyDescent="0.25">
      <c r="A120" t="str">
        <f>'Export - bowling'!A120</f>
        <v>Sid Kalita</v>
      </c>
      <c r="B120">
        <f>IF('Export - bowling'!$L120,'Export - bowling'!B120+VLOOKUP('Export - bowling'!$A120,'Season - bowl'!$A:$K,2,FALSE),'Export - bowling'!B120)</f>
        <v>4</v>
      </c>
      <c r="C120">
        <f>IF('Export - bowling'!$L120,'Export - bowling'!C120+VLOOKUP('Export - bowling'!$A120,'Season - bowl'!$A:$K,3,FALSE),'Export - bowling'!C120)</f>
        <v>0</v>
      </c>
      <c r="D120">
        <f>IF('Export - bowling'!$L120,'Export - bowling'!D120+VLOOKUP('Export - bowling'!$A120,'Season - bowl'!$A:$K,4,FALSE),'Export - bowling'!D120)</f>
        <v>0</v>
      </c>
      <c r="E120">
        <f>IF('Export - bowling'!$L120,'Export - bowling'!E120+VLOOKUP('Export - bowling'!$A120,'Season - bowl'!$A:$K,5,FALSE),'Export - bowling'!E120)</f>
        <v>0</v>
      </c>
      <c r="F120">
        <f>IF('Export - bowling'!$L120,'Export - bowling'!F120+VLOOKUP('Export - bowling'!$A120,'Season - bowl'!$A:$K,6,FALSE),'Export - bowling'!F120)</f>
        <v>0</v>
      </c>
      <c r="G120" s="30" t="str">
        <f t="shared" si="3"/>
        <v>-</v>
      </c>
      <c r="H120" s="30" t="str">
        <f t="shared" si="4"/>
        <v>-</v>
      </c>
      <c r="I120" s="30" t="str">
        <f t="shared" si="5"/>
        <v>-</v>
      </c>
      <c r="J120">
        <f>IF('Export - bowling'!$L120,'Export - bowling'!G120+VLOOKUP('Export - bowling'!$A120,'Season - bowl'!$A:$K,9,FALSE),'Export - bowling'!G120)</f>
        <v>0</v>
      </c>
      <c r="K120">
        <f>IF('Export - bowling'!$L120,'Export - bowling'!H120+VLOOKUP('Export - bowling'!$A120,'Season - bowl'!$A:$K,10,FALSE),'Export - bowling'!H120)</f>
        <v>0</v>
      </c>
      <c r="L120">
        <f>IF('Export - bowling'!$L120,'Export - bowling'!I120+VLOOKUP('Export - bowling'!$A120,'Season - bowl'!$A:$K,11,FALSE),'Export - bowling'!I120)</f>
        <v>0</v>
      </c>
      <c r="M120">
        <f>'Export - bowling'!J120</f>
        <v>0</v>
      </c>
      <c r="N120">
        <f>'Export - bowling'!K120</f>
        <v>0</v>
      </c>
    </row>
    <row r="121" spans="1:14" x14ac:dyDescent="0.25">
      <c r="A121" t="str">
        <f>'Export - bowling'!A121</f>
        <v>Robert Keogh</v>
      </c>
      <c r="B121">
        <f>IF('Export - bowling'!$L121,'Export - bowling'!B121+VLOOKUP('Export - bowling'!$A121,'Season - bowl'!$A:$K,2,FALSE),'Export - bowling'!B121)</f>
        <v>46</v>
      </c>
      <c r="C121">
        <f>IF('Export - bowling'!$L121,'Export - bowling'!C121+VLOOKUP('Export - bowling'!$A121,'Season - bowl'!$A:$K,3,FALSE),'Export - bowling'!C121)</f>
        <v>31</v>
      </c>
      <c r="D121">
        <f>IF('Export - bowling'!$L121,'Export - bowling'!D121+VLOOKUP('Export - bowling'!$A121,'Season - bowl'!$A:$K,4,FALSE),'Export - bowling'!D121)</f>
        <v>1</v>
      </c>
      <c r="E121">
        <f>IF('Export - bowling'!$L121,'Export - bowling'!E121+VLOOKUP('Export - bowling'!$A121,'Season - bowl'!$A:$K,5,FALSE),'Export - bowling'!E121)</f>
        <v>174</v>
      </c>
      <c r="F121">
        <f>IF('Export - bowling'!$L121,'Export - bowling'!F121+VLOOKUP('Export - bowling'!$A121,'Season - bowl'!$A:$K,6,FALSE),'Export - bowling'!F121)</f>
        <v>5</v>
      </c>
      <c r="G121" s="30">
        <f t="shared" si="3"/>
        <v>34.799999999999997</v>
      </c>
      <c r="H121" s="30">
        <f t="shared" si="4"/>
        <v>5.612903225806452</v>
      </c>
      <c r="I121" s="30">
        <f t="shared" si="5"/>
        <v>37.200000000000003</v>
      </c>
      <c r="J121">
        <f>IF('Export - bowling'!$L121,'Export - bowling'!G121+VLOOKUP('Export - bowling'!$A121,'Season - bowl'!$A:$K,9,FALSE),'Export - bowling'!G121)</f>
        <v>0</v>
      </c>
      <c r="K121">
        <f>IF('Export - bowling'!$L121,'Export - bowling'!H121+VLOOKUP('Export - bowling'!$A121,'Season - bowl'!$A:$K,10,FALSE),'Export - bowling'!H121)</f>
        <v>15</v>
      </c>
      <c r="L121">
        <f>IF('Export - bowling'!$L121,'Export - bowling'!I121+VLOOKUP('Export - bowling'!$A121,'Season - bowl'!$A:$K,11,FALSE),'Export - bowling'!I121)</f>
        <v>0</v>
      </c>
      <c r="M121">
        <f>'Export - bowling'!J121</f>
        <v>2</v>
      </c>
      <c r="N121">
        <f>'Export - bowling'!K121</f>
        <v>10</v>
      </c>
    </row>
    <row r="122" spans="1:14" x14ac:dyDescent="0.25">
      <c r="A122" t="str">
        <f>'Export - bowling'!A122</f>
        <v>Nasser Khan</v>
      </c>
      <c r="B122">
        <f>IF('Export - bowling'!$L122,'Export - bowling'!B122+VLOOKUP('Export - bowling'!$A122,'Season - bowl'!$A:$K,2,FALSE),'Export - bowling'!B122)</f>
        <v>253</v>
      </c>
      <c r="C122">
        <f>IF('Export - bowling'!$L122,'Export - bowling'!C122+VLOOKUP('Export - bowling'!$A122,'Season - bowl'!$A:$K,3,FALSE),'Export - bowling'!C122)</f>
        <v>483</v>
      </c>
      <c r="D122">
        <f>IF('Export - bowling'!$L122,'Export - bowling'!D122+VLOOKUP('Export - bowling'!$A122,'Season - bowl'!$A:$K,4,FALSE),'Export - bowling'!D122)</f>
        <v>5</v>
      </c>
      <c r="E122">
        <f>IF('Export - bowling'!$L122,'Export - bowling'!E122+VLOOKUP('Export - bowling'!$A122,'Season - bowl'!$A:$K,5,FALSE),'Export - bowling'!E122)</f>
        <v>2075</v>
      </c>
      <c r="F122">
        <f>IF('Export - bowling'!$L122,'Export - bowling'!F122+VLOOKUP('Export - bowling'!$A122,'Season - bowl'!$A:$K,6,FALSE),'Export - bowling'!F122)</f>
        <v>79</v>
      </c>
      <c r="G122" s="30">
        <f t="shared" si="3"/>
        <v>26.265822784810126</v>
      </c>
      <c r="H122" s="30">
        <f t="shared" si="4"/>
        <v>4.296066252587992</v>
      </c>
      <c r="I122" s="30">
        <f t="shared" si="5"/>
        <v>36.683544303797468</v>
      </c>
      <c r="J122">
        <f>IF('Export - bowling'!$L122,'Export - bowling'!G122+VLOOKUP('Export - bowling'!$A122,'Season - bowl'!$A:$K,9,FALSE),'Export - bowling'!G122)</f>
        <v>0</v>
      </c>
      <c r="K122">
        <f>IF('Export - bowling'!$L122,'Export - bowling'!H122+VLOOKUP('Export - bowling'!$A122,'Season - bowl'!$A:$K,10,FALSE),'Export - bowling'!H122)</f>
        <v>0</v>
      </c>
      <c r="L122">
        <f>IF('Export - bowling'!$L122,'Export - bowling'!I122+VLOOKUP('Export - bowling'!$A122,'Season - bowl'!$A:$K,11,FALSE),'Export - bowling'!I122)</f>
        <v>0</v>
      </c>
      <c r="M122">
        <f>'Export - bowling'!J122</f>
        <v>3</v>
      </c>
      <c r="N122">
        <f>'Export - bowling'!K122</f>
        <v>9</v>
      </c>
    </row>
    <row r="123" spans="1:14" x14ac:dyDescent="0.25">
      <c r="A123" t="str">
        <f>'Export - bowling'!A123</f>
        <v>H Kibble</v>
      </c>
      <c r="B123">
        <f>IF('Export - bowling'!$L123,'Export - bowling'!B123+VLOOKUP('Export - bowling'!$A123,'Season - bowl'!$A:$K,2,FALSE),'Export - bowling'!B123)</f>
        <v>1</v>
      </c>
      <c r="C123">
        <f>IF('Export - bowling'!$L123,'Export - bowling'!C123+VLOOKUP('Export - bowling'!$A123,'Season - bowl'!$A:$K,3,FALSE),'Export - bowling'!C123)</f>
        <v>4</v>
      </c>
      <c r="D123">
        <f>IF('Export - bowling'!$L123,'Export - bowling'!D123+VLOOKUP('Export - bowling'!$A123,'Season - bowl'!$A:$K,4,FALSE),'Export - bowling'!D123)</f>
        <v>0</v>
      </c>
      <c r="E123">
        <f>IF('Export - bowling'!$L123,'Export - bowling'!E123+VLOOKUP('Export - bowling'!$A123,'Season - bowl'!$A:$K,5,FALSE),'Export - bowling'!E123)</f>
        <v>24</v>
      </c>
      <c r="F123">
        <f>IF('Export - bowling'!$L123,'Export - bowling'!F123+VLOOKUP('Export - bowling'!$A123,'Season - bowl'!$A:$K,6,FALSE),'Export - bowling'!F123)</f>
        <v>0</v>
      </c>
      <c r="G123" s="30" t="str">
        <f t="shared" si="3"/>
        <v>-</v>
      </c>
      <c r="H123" s="30">
        <f t="shared" si="4"/>
        <v>6</v>
      </c>
      <c r="I123" s="30" t="str">
        <f t="shared" si="5"/>
        <v>-</v>
      </c>
      <c r="J123">
        <f>IF('Export - bowling'!$L123,'Export - bowling'!G123+VLOOKUP('Export - bowling'!$A123,'Season - bowl'!$A:$K,9,FALSE),'Export - bowling'!G123)</f>
        <v>0</v>
      </c>
      <c r="K123">
        <f>IF('Export - bowling'!$L123,'Export - bowling'!H123+VLOOKUP('Export - bowling'!$A123,'Season - bowl'!$A:$K,10,FALSE),'Export - bowling'!H123)</f>
        <v>0</v>
      </c>
      <c r="L123">
        <f>IF('Export - bowling'!$L123,'Export - bowling'!I123+VLOOKUP('Export - bowling'!$A123,'Season - bowl'!$A:$K,11,FALSE),'Export - bowling'!I123)</f>
        <v>0</v>
      </c>
      <c r="M123">
        <f>'Export - bowling'!J123</f>
        <v>0</v>
      </c>
      <c r="N123">
        <f>'Export - bowling'!K123</f>
        <v>24</v>
      </c>
    </row>
    <row r="124" spans="1:14" x14ac:dyDescent="0.25">
      <c r="A124" t="str">
        <f>'Export - bowling'!A124</f>
        <v>M King</v>
      </c>
      <c r="B124">
        <f>IF('Export - bowling'!$L124,'Export - bowling'!B124+VLOOKUP('Export - bowling'!$A124,'Season - bowl'!$A:$K,2,FALSE),'Export - bowling'!B124)</f>
        <v>4</v>
      </c>
      <c r="C124">
        <f>IF('Export - bowling'!$L124,'Export - bowling'!C124+VLOOKUP('Export - bowling'!$A124,'Season - bowl'!$A:$K,3,FALSE),'Export - bowling'!C124)</f>
        <v>14</v>
      </c>
      <c r="D124">
        <f>IF('Export - bowling'!$L124,'Export - bowling'!D124+VLOOKUP('Export - bowling'!$A124,'Season - bowl'!$A:$K,4,FALSE),'Export - bowling'!D124)</f>
        <v>0</v>
      </c>
      <c r="E124">
        <f>IF('Export - bowling'!$L124,'Export - bowling'!E124+VLOOKUP('Export - bowling'!$A124,'Season - bowl'!$A:$K,5,FALSE),'Export - bowling'!E124)</f>
        <v>82</v>
      </c>
      <c r="F124">
        <f>IF('Export - bowling'!$L124,'Export - bowling'!F124+VLOOKUP('Export - bowling'!$A124,'Season - bowl'!$A:$K,6,FALSE),'Export - bowling'!F124)</f>
        <v>6</v>
      </c>
      <c r="G124" s="30">
        <f t="shared" si="3"/>
        <v>13.666666666666666</v>
      </c>
      <c r="H124" s="30">
        <f t="shared" si="4"/>
        <v>5.8571428571428568</v>
      </c>
      <c r="I124" s="30">
        <f t="shared" si="5"/>
        <v>14</v>
      </c>
      <c r="J124">
        <f>IF('Export - bowling'!$L124,'Export - bowling'!G124+VLOOKUP('Export - bowling'!$A124,'Season - bowl'!$A:$K,9,FALSE),'Export - bowling'!G124)</f>
        <v>0</v>
      </c>
      <c r="K124">
        <f>IF('Export - bowling'!$L124,'Export - bowling'!H124+VLOOKUP('Export - bowling'!$A124,'Season - bowl'!$A:$K,10,FALSE),'Export - bowling'!H124)</f>
        <v>0</v>
      </c>
      <c r="L124">
        <f>IF('Export - bowling'!$L124,'Export - bowling'!I124+VLOOKUP('Export - bowling'!$A124,'Season - bowl'!$A:$K,11,FALSE),'Export - bowling'!I124)</f>
        <v>0</v>
      </c>
      <c r="M124">
        <f>'Export - bowling'!J124</f>
        <v>4</v>
      </c>
      <c r="N124">
        <f>'Export - bowling'!K124</f>
        <v>35</v>
      </c>
    </row>
    <row r="125" spans="1:14" x14ac:dyDescent="0.25">
      <c r="A125" t="str">
        <f>'Export - bowling'!A125</f>
        <v>D Kingston</v>
      </c>
      <c r="B125">
        <f>IF('Export - bowling'!$L125,'Export - bowling'!B125+VLOOKUP('Export - bowling'!$A125,'Season - bowl'!$A:$K,2,FALSE),'Export - bowling'!B125)</f>
        <v>15</v>
      </c>
      <c r="C125">
        <f>IF('Export - bowling'!$L125,'Export - bowling'!C125+VLOOKUP('Export - bowling'!$A125,'Season - bowl'!$A:$K,3,FALSE),'Export - bowling'!C125)</f>
        <v>136</v>
      </c>
      <c r="D125">
        <f>IF('Export - bowling'!$L125,'Export - bowling'!D125+VLOOKUP('Export - bowling'!$A125,'Season - bowl'!$A:$K,4,FALSE),'Export - bowling'!D125)</f>
        <v>10</v>
      </c>
      <c r="E125">
        <f>IF('Export - bowling'!$L125,'Export - bowling'!E125+VLOOKUP('Export - bowling'!$A125,'Season - bowl'!$A:$K,5,FALSE),'Export - bowling'!E125)</f>
        <v>383</v>
      </c>
      <c r="F125">
        <f>IF('Export - bowling'!$L125,'Export - bowling'!F125+VLOOKUP('Export - bowling'!$A125,'Season - bowl'!$A:$K,6,FALSE),'Export - bowling'!F125)</f>
        <v>13</v>
      </c>
      <c r="G125" s="30">
        <f t="shared" si="3"/>
        <v>29.46153846153846</v>
      </c>
      <c r="H125" s="30">
        <f t="shared" si="4"/>
        <v>2.8161764705882355</v>
      </c>
      <c r="I125" s="30">
        <f t="shared" si="5"/>
        <v>62.769230769230766</v>
      </c>
      <c r="J125">
        <f>IF('Export - bowling'!$L125,'Export - bowling'!G125+VLOOKUP('Export - bowling'!$A125,'Season - bowl'!$A:$K,9,FALSE),'Export - bowling'!G125)</f>
        <v>0</v>
      </c>
      <c r="K125">
        <f>IF('Export - bowling'!$L125,'Export - bowling'!H125+VLOOKUP('Export - bowling'!$A125,'Season - bowl'!$A:$K,10,FALSE),'Export - bowling'!H125)</f>
        <v>0</v>
      </c>
      <c r="L125">
        <f>IF('Export - bowling'!$L125,'Export - bowling'!I125+VLOOKUP('Export - bowling'!$A125,'Season - bowl'!$A:$K,11,FALSE),'Export - bowling'!I125)</f>
        <v>0</v>
      </c>
      <c r="M125">
        <f>'Export - bowling'!J125</f>
        <v>4</v>
      </c>
      <c r="N125">
        <f>'Export - bowling'!K125</f>
        <v>18</v>
      </c>
    </row>
    <row r="126" spans="1:14" x14ac:dyDescent="0.25">
      <c r="A126" t="str">
        <f>'Export - bowling'!A126</f>
        <v>J Kirwan</v>
      </c>
      <c r="B126">
        <f>IF('Export - bowling'!$L126,'Export - bowling'!B126+VLOOKUP('Export - bowling'!$A126,'Season - bowl'!$A:$K,2,FALSE),'Export - bowling'!B126)</f>
        <v>1</v>
      </c>
      <c r="C126">
        <f>IF('Export - bowling'!$L126,'Export - bowling'!C126+VLOOKUP('Export - bowling'!$A126,'Season - bowl'!$A:$K,3,FALSE),'Export - bowling'!C126)</f>
        <v>0</v>
      </c>
      <c r="D126">
        <f>IF('Export - bowling'!$L126,'Export - bowling'!D126+VLOOKUP('Export - bowling'!$A126,'Season - bowl'!$A:$K,4,FALSE),'Export - bowling'!D126)</f>
        <v>0</v>
      </c>
      <c r="E126">
        <f>IF('Export - bowling'!$L126,'Export - bowling'!E126+VLOOKUP('Export - bowling'!$A126,'Season - bowl'!$A:$K,5,FALSE),'Export - bowling'!E126)</f>
        <v>0</v>
      </c>
      <c r="F126">
        <f>IF('Export - bowling'!$L126,'Export - bowling'!F126+VLOOKUP('Export - bowling'!$A126,'Season - bowl'!$A:$K,6,FALSE),'Export - bowling'!F126)</f>
        <v>0</v>
      </c>
      <c r="G126" s="30" t="str">
        <f t="shared" si="3"/>
        <v>-</v>
      </c>
      <c r="H126" s="30" t="str">
        <f t="shared" si="4"/>
        <v>-</v>
      </c>
      <c r="I126" s="30" t="str">
        <f t="shared" si="5"/>
        <v>-</v>
      </c>
      <c r="J126">
        <f>IF('Export - bowling'!$L126,'Export - bowling'!G126+VLOOKUP('Export - bowling'!$A126,'Season - bowl'!$A:$K,9,FALSE),'Export - bowling'!G126)</f>
        <v>0</v>
      </c>
      <c r="K126">
        <f>IF('Export - bowling'!$L126,'Export - bowling'!H126+VLOOKUP('Export - bowling'!$A126,'Season - bowl'!$A:$K,10,FALSE),'Export - bowling'!H126)</f>
        <v>0</v>
      </c>
      <c r="L126">
        <f>IF('Export - bowling'!$L126,'Export - bowling'!I126+VLOOKUP('Export - bowling'!$A126,'Season - bowl'!$A:$K,11,FALSE),'Export - bowling'!I126)</f>
        <v>0</v>
      </c>
      <c r="M126">
        <f>'Export - bowling'!J126</f>
        <v>0</v>
      </c>
      <c r="N126">
        <f>'Export - bowling'!K126</f>
        <v>0</v>
      </c>
    </row>
    <row r="127" spans="1:14" x14ac:dyDescent="0.25">
      <c r="A127" t="str">
        <f>'Export - bowling'!A127</f>
        <v>S Kripalani</v>
      </c>
      <c r="B127">
        <f>IF('Export - bowling'!$L127,'Export - bowling'!B127+VLOOKUP('Export - bowling'!$A127,'Season - bowl'!$A:$K,2,FALSE),'Export - bowling'!B127)</f>
        <v>6</v>
      </c>
      <c r="C127">
        <f>IF('Export - bowling'!$L127,'Export - bowling'!C127+VLOOKUP('Export - bowling'!$A127,'Season - bowl'!$A:$K,3,FALSE),'Export - bowling'!C127)</f>
        <v>7</v>
      </c>
      <c r="D127">
        <f>IF('Export - bowling'!$L127,'Export - bowling'!D127+VLOOKUP('Export - bowling'!$A127,'Season - bowl'!$A:$K,4,FALSE),'Export - bowling'!D127)</f>
        <v>0</v>
      </c>
      <c r="E127">
        <f>IF('Export - bowling'!$L127,'Export - bowling'!E127+VLOOKUP('Export - bowling'!$A127,'Season - bowl'!$A:$K,5,FALSE),'Export - bowling'!E127)</f>
        <v>36</v>
      </c>
      <c r="F127">
        <f>IF('Export - bowling'!$L127,'Export - bowling'!F127+VLOOKUP('Export - bowling'!$A127,'Season - bowl'!$A:$K,6,FALSE),'Export - bowling'!F127)</f>
        <v>0</v>
      </c>
      <c r="G127" s="30" t="str">
        <f t="shared" si="3"/>
        <v>-</v>
      </c>
      <c r="H127" s="30">
        <f t="shared" si="4"/>
        <v>5.1428571428571432</v>
      </c>
      <c r="I127" s="30" t="str">
        <f t="shared" si="5"/>
        <v>-</v>
      </c>
      <c r="J127">
        <f>IF('Export - bowling'!$L127,'Export - bowling'!G127+VLOOKUP('Export - bowling'!$A127,'Season - bowl'!$A:$K,9,FALSE),'Export - bowling'!G127)</f>
        <v>0</v>
      </c>
      <c r="K127">
        <f>IF('Export - bowling'!$L127,'Export - bowling'!H127+VLOOKUP('Export - bowling'!$A127,'Season - bowl'!$A:$K,10,FALSE),'Export - bowling'!H127)</f>
        <v>0</v>
      </c>
      <c r="L127">
        <f>IF('Export - bowling'!$L127,'Export - bowling'!I127+VLOOKUP('Export - bowling'!$A127,'Season - bowl'!$A:$K,11,FALSE),'Export - bowling'!I127)</f>
        <v>0</v>
      </c>
      <c r="M127">
        <f>'Export - bowling'!J127</f>
        <v>0</v>
      </c>
      <c r="N127">
        <f>'Export - bowling'!K127</f>
        <v>16</v>
      </c>
    </row>
    <row r="128" spans="1:14" x14ac:dyDescent="0.25">
      <c r="A128" t="str">
        <f>'Export - bowling'!A128</f>
        <v>Bala Krishna</v>
      </c>
      <c r="B128">
        <f>IF('Export - bowling'!$L128,'Export - bowling'!B128+VLOOKUP('Export - bowling'!$A128,'Season - bowl'!$A:$K,2,FALSE),'Export - bowling'!B128)</f>
        <v>12</v>
      </c>
      <c r="C128">
        <f>IF('Export - bowling'!$L128,'Export - bowling'!C128+VLOOKUP('Export - bowling'!$A128,'Season - bowl'!$A:$K,3,FALSE),'Export - bowling'!C128)</f>
        <v>42.1</v>
      </c>
      <c r="D128">
        <f>IF('Export - bowling'!$L128,'Export - bowling'!D128+VLOOKUP('Export - bowling'!$A128,'Season - bowl'!$A:$K,4,FALSE),'Export - bowling'!D128)</f>
        <v>0</v>
      </c>
      <c r="E128">
        <f>IF('Export - bowling'!$L128,'Export - bowling'!E128+VLOOKUP('Export - bowling'!$A128,'Season - bowl'!$A:$K,5,FALSE),'Export - bowling'!E128)</f>
        <v>235</v>
      </c>
      <c r="F128">
        <f>IF('Export - bowling'!$L128,'Export - bowling'!F128+VLOOKUP('Export - bowling'!$A128,'Season - bowl'!$A:$K,6,FALSE),'Export - bowling'!F128)</f>
        <v>10</v>
      </c>
      <c r="G128" s="30">
        <f t="shared" si="3"/>
        <v>23.5</v>
      </c>
      <c r="H128" s="30">
        <f t="shared" si="4"/>
        <v>5.581947743467933</v>
      </c>
      <c r="I128" s="30">
        <f t="shared" si="5"/>
        <v>25.26</v>
      </c>
      <c r="J128">
        <f>IF('Export - bowling'!$L128,'Export - bowling'!G128+VLOOKUP('Export - bowling'!$A128,'Season - bowl'!$A:$K,9,FALSE),'Export - bowling'!G128)</f>
        <v>0</v>
      </c>
      <c r="K128">
        <f>IF('Export - bowling'!$L128,'Export - bowling'!H128+VLOOKUP('Export - bowling'!$A128,'Season - bowl'!$A:$K,10,FALSE),'Export - bowling'!H128)</f>
        <v>46</v>
      </c>
      <c r="L128">
        <f>IF('Export - bowling'!$L128,'Export - bowling'!I128+VLOOKUP('Export - bowling'!$A128,'Season - bowl'!$A:$K,11,FALSE),'Export - bowling'!I128)</f>
        <v>11</v>
      </c>
      <c r="M128">
        <f>'Export - bowling'!J128</f>
        <v>2</v>
      </c>
      <c r="N128">
        <f>'Export - bowling'!K128</f>
        <v>12</v>
      </c>
    </row>
    <row r="129" spans="1:14" x14ac:dyDescent="0.25">
      <c r="A129" t="str">
        <f>'Export - bowling'!A129</f>
        <v>Arvind Kumar</v>
      </c>
      <c r="B129">
        <f>IF('Export - bowling'!$L129,'Export - bowling'!B129+VLOOKUP('Export - bowling'!$A129,'Season - bowl'!$A:$K,2,FALSE),'Export - bowling'!B129)</f>
        <v>140</v>
      </c>
      <c r="C129">
        <f>IF('Export - bowling'!$L129,'Export - bowling'!C129+VLOOKUP('Export - bowling'!$A129,'Season - bowl'!$A:$K,3,FALSE),'Export - bowling'!C129)</f>
        <v>362</v>
      </c>
      <c r="D129">
        <f>IF('Export - bowling'!$L129,'Export - bowling'!D129+VLOOKUP('Export - bowling'!$A129,'Season - bowl'!$A:$K,4,FALSE),'Export - bowling'!D129)</f>
        <v>17</v>
      </c>
      <c r="E129">
        <f>IF('Export - bowling'!$L129,'Export - bowling'!E129+VLOOKUP('Export - bowling'!$A129,'Season - bowl'!$A:$K,5,FALSE),'Export - bowling'!E129)</f>
        <v>1648</v>
      </c>
      <c r="F129">
        <f>IF('Export - bowling'!$L129,'Export - bowling'!F129+VLOOKUP('Export - bowling'!$A129,'Season - bowl'!$A:$K,6,FALSE),'Export - bowling'!F129)</f>
        <v>71</v>
      </c>
      <c r="G129" s="30">
        <f t="shared" si="3"/>
        <v>23.211267605633804</v>
      </c>
      <c r="H129" s="30">
        <f t="shared" si="4"/>
        <v>4.5524861878453038</v>
      </c>
      <c r="I129" s="30">
        <f t="shared" si="5"/>
        <v>30.591549295774648</v>
      </c>
      <c r="J129">
        <f>IF('Export - bowling'!$L129,'Export - bowling'!G129+VLOOKUP('Export - bowling'!$A129,'Season - bowl'!$A:$K,9,FALSE),'Export - bowling'!G129)</f>
        <v>0</v>
      </c>
      <c r="K129">
        <f>IF('Export - bowling'!$L129,'Export - bowling'!H129+VLOOKUP('Export - bowling'!$A129,'Season - bowl'!$A:$K,10,FALSE),'Export - bowling'!H129)</f>
        <v>0</v>
      </c>
      <c r="L129">
        <f>IF('Export - bowling'!$L129,'Export - bowling'!I129+VLOOKUP('Export - bowling'!$A129,'Season - bowl'!$A:$K,11,FALSE),'Export - bowling'!I129)</f>
        <v>0</v>
      </c>
      <c r="M129">
        <f>'Export - bowling'!J129</f>
        <v>4</v>
      </c>
      <c r="N129">
        <f>'Export - bowling'!K129</f>
        <v>22</v>
      </c>
    </row>
    <row r="130" spans="1:14" x14ac:dyDescent="0.25">
      <c r="A130" t="str">
        <f>'Export - bowling'!A130</f>
        <v>M Lachmann</v>
      </c>
      <c r="B130">
        <f>IF('Export - bowling'!$L130,'Export - bowling'!B130+VLOOKUP('Export - bowling'!$A130,'Season - bowl'!$A:$K,2,FALSE),'Export - bowling'!B130)</f>
        <v>14</v>
      </c>
      <c r="C130">
        <f>IF('Export - bowling'!$L130,'Export - bowling'!C130+VLOOKUP('Export - bowling'!$A130,'Season - bowl'!$A:$K,3,FALSE),'Export - bowling'!C130)</f>
        <v>1</v>
      </c>
      <c r="D130">
        <f>IF('Export - bowling'!$L130,'Export - bowling'!D130+VLOOKUP('Export - bowling'!$A130,'Season - bowl'!$A:$K,4,FALSE),'Export - bowling'!D130)</f>
        <v>0</v>
      </c>
      <c r="E130">
        <f>IF('Export - bowling'!$L130,'Export - bowling'!E130+VLOOKUP('Export - bowling'!$A130,'Season - bowl'!$A:$K,5,FALSE),'Export - bowling'!E130)</f>
        <v>1</v>
      </c>
      <c r="F130">
        <f>IF('Export - bowling'!$L130,'Export - bowling'!F130+VLOOKUP('Export - bowling'!$A130,'Season - bowl'!$A:$K,6,FALSE),'Export - bowling'!F130)</f>
        <v>0</v>
      </c>
      <c r="G130" s="30" t="str">
        <f t="shared" si="3"/>
        <v>-</v>
      </c>
      <c r="H130" s="30">
        <f t="shared" si="4"/>
        <v>1</v>
      </c>
      <c r="I130" s="30" t="str">
        <f t="shared" si="5"/>
        <v>-</v>
      </c>
      <c r="J130">
        <f>IF('Export - bowling'!$L130,'Export - bowling'!G130+VLOOKUP('Export - bowling'!$A130,'Season - bowl'!$A:$K,9,FALSE),'Export - bowling'!G130)</f>
        <v>0</v>
      </c>
      <c r="K130">
        <f>IF('Export - bowling'!$L130,'Export - bowling'!H130+VLOOKUP('Export - bowling'!$A130,'Season - bowl'!$A:$K,10,FALSE),'Export - bowling'!H130)</f>
        <v>0</v>
      </c>
      <c r="L130">
        <f>IF('Export - bowling'!$L130,'Export - bowling'!I130+VLOOKUP('Export - bowling'!$A130,'Season - bowl'!$A:$K,11,FALSE),'Export - bowling'!I130)</f>
        <v>0</v>
      </c>
      <c r="M130">
        <f>'Export - bowling'!J130</f>
        <v>0</v>
      </c>
      <c r="N130">
        <f>'Export - bowling'!K130</f>
        <v>1</v>
      </c>
    </row>
    <row r="131" spans="1:14" x14ac:dyDescent="0.25">
      <c r="A131" t="str">
        <f>'Export - bowling'!A131</f>
        <v>Paul Lane</v>
      </c>
      <c r="B131">
        <f>IF('Export - bowling'!$L131,'Export - bowling'!B131+VLOOKUP('Export - bowling'!$A131,'Season - bowl'!$A:$K,2,FALSE),'Export - bowling'!B131)</f>
        <v>76</v>
      </c>
      <c r="C131">
        <f>IF('Export - bowling'!$L131,'Export - bowling'!C131+VLOOKUP('Export - bowling'!$A131,'Season - bowl'!$A:$K,3,FALSE),'Export - bowling'!C131)</f>
        <v>1</v>
      </c>
      <c r="D131">
        <f>IF('Export - bowling'!$L131,'Export - bowling'!D131+VLOOKUP('Export - bowling'!$A131,'Season - bowl'!$A:$K,4,FALSE),'Export - bowling'!D131)</f>
        <v>0</v>
      </c>
      <c r="E131">
        <f>IF('Export - bowling'!$L131,'Export - bowling'!E131+VLOOKUP('Export - bowling'!$A131,'Season - bowl'!$A:$K,5,FALSE),'Export - bowling'!E131)</f>
        <v>7</v>
      </c>
      <c r="F131">
        <f>IF('Export - bowling'!$L131,'Export - bowling'!F131+VLOOKUP('Export - bowling'!$A131,'Season - bowl'!$A:$K,6,FALSE),'Export - bowling'!F131)</f>
        <v>0</v>
      </c>
      <c r="G131" s="30" t="str">
        <f t="shared" ref="G131:G194" si="6">IF(F131&gt;0,E131/F131,"-")</f>
        <v>-</v>
      </c>
      <c r="H131" s="30">
        <f t="shared" ref="H131:H194" si="7">IF(C131&gt;0,E131/C131,"-")</f>
        <v>7</v>
      </c>
      <c r="I131" s="30" t="str">
        <f t="shared" ref="I131:I194" si="8">IF(F131&gt;0,(C131*6)/F131,"-")</f>
        <v>-</v>
      </c>
      <c r="J131">
        <f>IF('Export - bowling'!$L131,'Export - bowling'!G131+VLOOKUP('Export - bowling'!$A131,'Season - bowl'!$A:$K,9,FALSE),'Export - bowling'!G131)</f>
        <v>0</v>
      </c>
      <c r="K131">
        <f>IF('Export - bowling'!$L131,'Export - bowling'!H131+VLOOKUP('Export - bowling'!$A131,'Season - bowl'!$A:$K,10,FALSE),'Export - bowling'!H131)</f>
        <v>0</v>
      </c>
      <c r="L131">
        <f>IF('Export - bowling'!$L131,'Export - bowling'!I131+VLOOKUP('Export - bowling'!$A131,'Season - bowl'!$A:$K,11,FALSE),'Export - bowling'!I131)</f>
        <v>0</v>
      </c>
      <c r="M131">
        <f>'Export - bowling'!J131</f>
        <v>0</v>
      </c>
      <c r="N131">
        <f>'Export - bowling'!K131</f>
        <v>0</v>
      </c>
    </row>
    <row r="132" spans="1:14" x14ac:dyDescent="0.25">
      <c r="A132" t="str">
        <f>'Export - bowling'!A132</f>
        <v>G Le Grange</v>
      </c>
      <c r="B132">
        <f>IF('Export - bowling'!$L132,'Export - bowling'!B132+VLOOKUP('Export - bowling'!$A132,'Season - bowl'!$A:$K,2,FALSE),'Export - bowling'!B132)</f>
        <v>40</v>
      </c>
      <c r="C132">
        <f>IF('Export - bowling'!$L132,'Export - bowling'!C132+VLOOKUP('Export - bowling'!$A132,'Season - bowl'!$A:$K,3,FALSE),'Export - bowling'!C132)</f>
        <v>144</v>
      </c>
      <c r="D132">
        <f>IF('Export - bowling'!$L132,'Export - bowling'!D132+VLOOKUP('Export - bowling'!$A132,'Season - bowl'!$A:$K,4,FALSE),'Export - bowling'!D132)</f>
        <v>18</v>
      </c>
      <c r="E132">
        <f>IF('Export - bowling'!$L132,'Export - bowling'!E132+VLOOKUP('Export - bowling'!$A132,'Season - bowl'!$A:$K,5,FALSE),'Export - bowling'!E132)</f>
        <v>539</v>
      </c>
      <c r="F132">
        <f>IF('Export - bowling'!$L132,'Export - bowling'!F132+VLOOKUP('Export - bowling'!$A132,'Season - bowl'!$A:$K,6,FALSE),'Export - bowling'!F132)</f>
        <v>33</v>
      </c>
      <c r="G132" s="30">
        <f t="shared" si="6"/>
        <v>16.333333333333332</v>
      </c>
      <c r="H132" s="30">
        <f t="shared" si="7"/>
        <v>3.7430555555555554</v>
      </c>
      <c r="I132" s="30">
        <f t="shared" si="8"/>
        <v>26.181818181818183</v>
      </c>
      <c r="J132">
        <f>IF('Export - bowling'!$L132,'Export - bowling'!G132+VLOOKUP('Export - bowling'!$A132,'Season - bowl'!$A:$K,9,FALSE),'Export - bowling'!G132)</f>
        <v>1</v>
      </c>
      <c r="K132">
        <f>IF('Export - bowling'!$L132,'Export - bowling'!H132+VLOOKUP('Export - bowling'!$A132,'Season - bowl'!$A:$K,10,FALSE),'Export - bowling'!H132)</f>
        <v>0</v>
      </c>
      <c r="L132">
        <f>IF('Export - bowling'!$L132,'Export - bowling'!I132+VLOOKUP('Export - bowling'!$A132,'Season - bowl'!$A:$K,11,FALSE),'Export - bowling'!I132)</f>
        <v>0</v>
      </c>
      <c r="M132">
        <f>'Export - bowling'!J132</f>
        <v>6</v>
      </c>
      <c r="N132">
        <f>'Export - bowling'!K132</f>
        <v>18</v>
      </c>
    </row>
    <row r="133" spans="1:14" x14ac:dyDescent="0.25">
      <c r="A133" t="str">
        <f>'Export - bowling'!A133</f>
        <v>Piran Legg</v>
      </c>
      <c r="B133">
        <f>IF('Export - bowling'!$L133,'Export - bowling'!B133+VLOOKUP('Export - bowling'!$A133,'Season - bowl'!$A:$K,2,FALSE),'Export - bowling'!B133)</f>
        <v>1</v>
      </c>
      <c r="C133">
        <f>IF('Export - bowling'!$L133,'Export - bowling'!C133+VLOOKUP('Export - bowling'!$A133,'Season - bowl'!$A:$K,3,FALSE),'Export - bowling'!C133)</f>
        <v>8</v>
      </c>
      <c r="D133">
        <f>IF('Export - bowling'!$L133,'Export - bowling'!D133+VLOOKUP('Export - bowling'!$A133,'Season - bowl'!$A:$K,4,FALSE),'Export - bowling'!D133)</f>
        <v>1</v>
      </c>
      <c r="E133">
        <f>IF('Export - bowling'!$L133,'Export - bowling'!E133+VLOOKUP('Export - bowling'!$A133,'Season - bowl'!$A:$K,5,FALSE),'Export - bowling'!E133)</f>
        <v>38</v>
      </c>
      <c r="F133">
        <f>IF('Export - bowling'!$L133,'Export - bowling'!F133+VLOOKUP('Export - bowling'!$A133,'Season - bowl'!$A:$K,6,FALSE),'Export - bowling'!F133)</f>
        <v>1</v>
      </c>
      <c r="G133" s="30">
        <f t="shared" si="6"/>
        <v>38</v>
      </c>
      <c r="H133" s="30">
        <f t="shared" si="7"/>
        <v>4.75</v>
      </c>
      <c r="I133" s="30">
        <f t="shared" si="8"/>
        <v>48</v>
      </c>
      <c r="J133">
        <f>IF('Export - bowling'!$L133,'Export - bowling'!G133+VLOOKUP('Export - bowling'!$A133,'Season - bowl'!$A:$K,9,FALSE),'Export - bowling'!G133)</f>
        <v>0</v>
      </c>
      <c r="K133">
        <f>IF('Export - bowling'!$L133,'Export - bowling'!H133+VLOOKUP('Export - bowling'!$A133,'Season - bowl'!$A:$K,10,FALSE),'Export - bowling'!H133)</f>
        <v>0</v>
      </c>
      <c r="L133">
        <f>IF('Export - bowling'!$L133,'Export - bowling'!I133+VLOOKUP('Export - bowling'!$A133,'Season - bowl'!$A:$K,11,FALSE),'Export - bowling'!I133)</f>
        <v>0</v>
      </c>
      <c r="M133">
        <f>'Export - bowling'!J133</f>
        <v>1</v>
      </c>
      <c r="N133">
        <f>'Export - bowling'!K133</f>
        <v>38</v>
      </c>
    </row>
    <row r="134" spans="1:14" x14ac:dyDescent="0.25">
      <c r="A134" t="str">
        <f>'Export - bowling'!A134</f>
        <v>J Lewen</v>
      </c>
      <c r="B134">
        <f>IF('Export - bowling'!$L134,'Export - bowling'!B134+VLOOKUP('Export - bowling'!$A134,'Season - bowl'!$A:$K,2,FALSE),'Export - bowling'!B134)</f>
        <v>2</v>
      </c>
      <c r="C134">
        <f>IF('Export - bowling'!$L134,'Export - bowling'!C134+VLOOKUP('Export - bowling'!$A134,'Season - bowl'!$A:$K,3,FALSE),'Export - bowling'!C134)</f>
        <v>0</v>
      </c>
      <c r="D134">
        <f>IF('Export - bowling'!$L134,'Export - bowling'!D134+VLOOKUP('Export - bowling'!$A134,'Season - bowl'!$A:$K,4,FALSE),'Export - bowling'!D134)</f>
        <v>0</v>
      </c>
      <c r="E134">
        <f>IF('Export - bowling'!$L134,'Export - bowling'!E134+VLOOKUP('Export - bowling'!$A134,'Season - bowl'!$A:$K,5,FALSE),'Export - bowling'!E134)</f>
        <v>0</v>
      </c>
      <c r="F134">
        <f>IF('Export - bowling'!$L134,'Export - bowling'!F134+VLOOKUP('Export - bowling'!$A134,'Season - bowl'!$A:$K,6,FALSE),'Export - bowling'!F134)</f>
        <v>0</v>
      </c>
      <c r="G134" s="30" t="str">
        <f t="shared" si="6"/>
        <v>-</v>
      </c>
      <c r="H134" s="30" t="str">
        <f t="shared" si="7"/>
        <v>-</v>
      </c>
      <c r="I134" s="30" t="str">
        <f t="shared" si="8"/>
        <v>-</v>
      </c>
      <c r="J134">
        <f>IF('Export - bowling'!$L134,'Export - bowling'!G134+VLOOKUP('Export - bowling'!$A134,'Season - bowl'!$A:$K,9,FALSE),'Export - bowling'!G134)</f>
        <v>0</v>
      </c>
      <c r="K134">
        <f>IF('Export - bowling'!$L134,'Export - bowling'!H134+VLOOKUP('Export - bowling'!$A134,'Season - bowl'!$A:$K,10,FALSE),'Export - bowling'!H134)</f>
        <v>0</v>
      </c>
      <c r="L134">
        <f>IF('Export - bowling'!$L134,'Export - bowling'!I134+VLOOKUP('Export - bowling'!$A134,'Season - bowl'!$A:$K,11,FALSE),'Export - bowling'!I134)</f>
        <v>0</v>
      </c>
      <c r="M134">
        <f>'Export - bowling'!J134</f>
        <v>0</v>
      </c>
      <c r="N134">
        <f>'Export - bowling'!K134</f>
        <v>0</v>
      </c>
    </row>
    <row r="135" spans="1:14" x14ac:dyDescent="0.25">
      <c r="A135" t="str">
        <f>'Export - bowling'!A135</f>
        <v>H Lewis</v>
      </c>
      <c r="B135">
        <f>IF('Export - bowling'!$L135,'Export - bowling'!B135+VLOOKUP('Export - bowling'!$A135,'Season - bowl'!$A:$K,2,FALSE),'Export - bowling'!B135)</f>
        <v>16</v>
      </c>
      <c r="C135">
        <f>IF('Export - bowling'!$L135,'Export - bowling'!C135+VLOOKUP('Export - bowling'!$A135,'Season - bowl'!$A:$K,3,FALSE),'Export - bowling'!C135)</f>
        <v>14</v>
      </c>
      <c r="D135">
        <f>IF('Export - bowling'!$L135,'Export - bowling'!D135+VLOOKUP('Export - bowling'!$A135,'Season - bowl'!$A:$K,4,FALSE),'Export - bowling'!D135)</f>
        <v>0</v>
      </c>
      <c r="E135">
        <f>IF('Export - bowling'!$L135,'Export - bowling'!E135+VLOOKUP('Export - bowling'!$A135,'Season - bowl'!$A:$K,5,FALSE),'Export - bowling'!E135)</f>
        <v>91</v>
      </c>
      <c r="F135">
        <f>IF('Export - bowling'!$L135,'Export - bowling'!F135+VLOOKUP('Export - bowling'!$A135,'Season - bowl'!$A:$K,6,FALSE),'Export - bowling'!F135)</f>
        <v>2</v>
      </c>
      <c r="G135" s="30">
        <f t="shared" si="6"/>
        <v>45.5</v>
      </c>
      <c r="H135" s="30">
        <f t="shared" si="7"/>
        <v>6.5</v>
      </c>
      <c r="I135" s="30">
        <f t="shared" si="8"/>
        <v>42</v>
      </c>
      <c r="J135">
        <f>IF('Export - bowling'!$L135,'Export - bowling'!G135+VLOOKUP('Export - bowling'!$A135,'Season - bowl'!$A:$K,9,FALSE),'Export - bowling'!G135)</f>
        <v>0</v>
      </c>
      <c r="K135">
        <f>IF('Export - bowling'!$L135,'Export - bowling'!H135+VLOOKUP('Export - bowling'!$A135,'Season - bowl'!$A:$K,10,FALSE),'Export - bowling'!H135)</f>
        <v>0</v>
      </c>
      <c r="L135">
        <f>IF('Export - bowling'!$L135,'Export - bowling'!I135+VLOOKUP('Export - bowling'!$A135,'Season - bowl'!$A:$K,11,FALSE),'Export - bowling'!I135)</f>
        <v>0</v>
      </c>
      <c r="M135">
        <f>'Export - bowling'!J135</f>
        <v>2</v>
      </c>
      <c r="N135">
        <f>'Export - bowling'!K135</f>
        <v>21</v>
      </c>
    </row>
    <row r="136" spans="1:14" x14ac:dyDescent="0.25">
      <c r="A136" t="str">
        <f>'Export - bowling'!A136</f>
        <v>Chris Lilford</v>
      </c>
      <c r="B136">
        <f>IF('Export - bowling'!$L136,'Export - bowling'!B136+VLOOKUP('Export - bowling'!$A136,'Season - bowl'!$A:$K,2,FALSE),'Export - bowling'!B136)</f>
        <v>22</v>
      </c>
      <c r="C136">
        <f>IF('Export - bowling'!$L136,'Export - bowling'!C136+VLOOKUP('Export - bowling'!$A136,'Season - bowl'!$A:$K,3,FALSE),'Export - bowling'!C136)</f>
        <v>139.19999999999999</v>
      </c>
      <c r="D136">
        <f>IF('Export - bowling'!$L136,'Export - bowling'!D136+VLOOKUP('Export - bowling'!$A136,'Season - bowl'!$A:$K,4,FALSE),'Export - bowling'!D136)</f>
        <v>8</v>
      </c>
      <c r="E136">
        <f>IF('Export - bowling'!$L136,'Export - bowling'!E136+VLOOKUP('Export - bowling'!$A136,'Season - bowl'!$A:$K,5,FALSE),'Export - bowling'!E136)</f>
        <v>769</v>
      </c>
      <c r="F136">
        <f>IF('Export - bowling'!$L136,'Export - bowling'!F136+VLOOKUP('Export - bowling'!$A136,'Season - bowl'!$A:$K,6,FALSE),'Export - bowling'!F136)</f>
        <v>31</v>
      </c>
      <c r="G136" s="30">
        <f t="shared" si="6"/>
        <v>24.806451612903224</v>
      </c>
      <c r="H136" s="30">
        <f t="shared" si="7"/>
        <v>5.5244252873563227</v>
      </c>
      <c r="I136" s="30">
        <f t="shared" si="8"/>
        <v>26.941935483870967</v>
      </c>
      <c r="J136">
        <f>IF('Export - bowling'!$L136,'Export - bowling'!G136+VLOOKUP('Export - bowling'!$A136,'Season - bowl'!$A:$K,9,FALSE),'Export - bowling'!G136)</f>
        <v>2</v>
      </c>
      <c r="K136">
        <f>IF('Export - bowling'!$L136,'Export - bowling'!H136+VLOOKUP('Export - bowling'!$A136,'Season - bowl'!$A:$K,10,FALSE),'Export - bowling'!H136)</f>
        <v>66</v>
      </c>
      <c r="L136">
        <f>IF('Export - bowling'!$L136,'Export - bowling'!I136+VLOOKUP('Export - bowling'!$A136,'Season - bowl'!$A:$K,11,FALSE),'Export - bowling'!I136)</f>
        <v>6</v>
      </c>
      <c r="M136">
        <f>'Export - bowling'!J136</f>
        <v>5</v>
      </c>
      <c r="N136">
        <f>'Export - bowling'!K136</f>
        <v>33</v>
      </c>
    </row>
    <row r="137" spans="1:14" x14ac:dyDescent="0.25">
      <c r="A137" t="str">
        <f>'Export - bowling'!A137</f>
        <v>J Lloyd</v>
      </c>
      <c r="B137">
        <f>IF('Export - bowling'!$L137,'Export - bowling'!B137+VLOOKUP('Export - bowling'!$A137,'Season - bowl'!$A:$K,2,FALSE),'Export - bowling'!B137)</f>
        <v>20</v>
      </c>
      <c r="C137">
        <f>IF('Export - bowling'!$L137,'Export - bowling'!C137+VLOOKUP('Export - bowling'!$A137,'Season - bowl'!$A:$K,3,FALSE),'Export - bowling'!C137)</f>
        <v>0</v>
      </c>
      <c r="D137">
        <f>IF('Export - bowling'!$L137,'Export - bowling'!D137+VLOOKUP('Export - bowling'!$A137,'Season - bowl'!$A:$K,4,FALSE),'Export - bowling'!D137)</f>
        <v>0</v>
      </c>
      <c r="E137">
        <f>IF('Export - bowling'!$L137,'Export - bowling'!E137+VLOOKUP('Export - bowling'!$A137,'Season - bowl'!$A:$K,5,FALSE),'Export - bowling'!E137)</f>
        <v>0</v>
      </c>
      <c r="F137">
        <f>IF('Export - bowling'!$L137,'Export - bowling'!F137+VLOOKUP('Export - bowling'!$A137,'Season - bowl'!$A:$K,6,FALSE),'Export - bowling'!F137)</f>
        <v>0</v>
      </c>
      <c r="G137" s="30" t="str">
        <f t="shared" si="6"/>
        <v>-</v>
      </c>
      <c r="H137" s="30" t="str">
        <f t="shared" si="7"/>
        <v>-</v>
      </c>
      <c r="I137" s="30" t="str">
        <f t="shared" si="8"/>
        <v>-</v>
      </c>
      <c r="J137">
        <f>IF('Export - bowling'!$L137,'Export - bowling'!G137+VLOOKUP('Export - bowling'!$A137,'Season - bowl'!$A:$K,9,FALSE),'Export - bowling'!G137)</f>
        <v>0</v>
      </c>
      <c r="K137">
        <f>IF('Export - bowling'!$L137,'Export - bowling'!H137+VLOOKUP('Export - bowling'!$A137,'Season - bowl'!$A:$K,10,FALSE),'Export - bowling'!H137)</f>
        <v>0</v>
      </c>
      <c r="L137">
        <f>IF('Export - bowling'!$L137,'Export - bowling'!I137+VLOOKUP('Export - bowling'!$A137,'Season - bowl'!$A:$K,11,FALSE),'Export - bowling'!I137)</f>
        <v>0</v>
      </c>
      <c r="M137">
        <f>'Export - bowling'!J137</f>
        <v>0</v>
      </c>
      <c r="N137">
        <f>'Export - bowling'!K137</f>
        <v>0</v>
      </c>
    </row>
    <row r="138" spans="1:14" x14ac:dyDescent="0.25">
      <c r="A138" t="str">
        <f>'Export - bowling'!A138</f>
        <v>Tom Lockhart</v>
      </c>
      <c r="B138">
        <f>IF('Export - bowling'!$L138,'Export - bowling'!B138+VLOOKUP('Export - bowling'!$A138,'Season - bowl'!$A:$K,2,FALSE),'Export - bowling'!B138)</f>
        <v>139</v>
      </c>
      <c r="C138">
        <f>IF('Export - bowling'!$L138,'Export - bowling'!C138+VLOOKUP('Export - bowling'!$A138,'Season - bowl'!$A:$K,3,FALSE),'Export - bowling'!C138)</f>
        <v>34.1</v>
      </c>
      <c r="D138">
        <f>IF('Export - bowling'!$L138,'Export - bowling'!D138+VLOOKUP('Export - bowling'!$A138,'Season - bowl'!$A:$K,4,FALSE),'Export - bowling'!D138)</f>
        <v>0</v>
      </c>
      <c r="E138">
        <f>IF('Export - bowling'!$L138,'Export - bowling'!E138+VLOOKUP('Export - bowling'!$A138,'Season - bowl'!$A:$K,5,FALSE),'Export - bowling'!E138)</f>
        <v>221</v>
      </c>
      <c r="F138">
        <f>IF('Export - bowling'!$L138,'Export - bowling'!F138+VLOOKUP('Export - bowling'!$A138,'Season - bowl'!$A:$K,6,FALSE),'Export - bowling'!F138)</f>
        <v>8</v>
      </c>
      <c r="G138" s="30">
        <f t="shared" si="6"/>
        <v>27.625</v>
      </c>
      <c r="H138" s="30">
        <f t="shared" si="7"/>
        <v>6.480938416422287</v>
      </c>
      <c r="I138" s="30">
        <f t="shared" si="8"/>
        <v>25.575000000000003</v>
      </c>
      <c r="J138">
        <f>IF('Export - bowling'!$L138,'Export - bowling'!G138+VLOOKUP('Export - bowling'!$A138,'Season - bowl'!$A:$K,9,FALSE),'Export - bowling'!G138)</f>
        <v>0</v>
      </c>
      <c r="K138">
        <f>IF('Export - bowling'!$L138,'Export - bowling'!H138+VLOOKUP('Export - bowling'!$A138,'Season - bowl'!$A:$K,10,FALSE),'Export - bowling'!H138)</f>
        <v>12</v>
      </c>
      <c r="L138">
        <f>IF('Export - bowling'!$L138,'Export - bowling'!I138+VLOOKUP('Export - bowling'!$A138,'Season - bowl'!$A:$K,11,FALSE),'Export - bowling'!I138)</f>
        <v>0</v>
      </c>
      <c r="M138">
        <f>'Export - bowling'!J138</f>
        <v>4</v>
      </c>
      <c r="N138">
        <f>'Export - bowling'!K138</f>
        <v>23</v>
      </c>
    </row>
    <row r="139" spans="1:14" x14ac:dyDescent="0.25">
      <c r="A139" t="str">
        <f>'Export - bowling'!A139</f>
        <v>Tom Lonnen</v>
      </c>
      <c r="B139">
        <f>IF('Export - bowling'!$L139,'Export - bowling'!B139+VLOOKUP('Export - bowling'!$A139,'Season - bowl'!$A:$K,2,FALSE),'Export - bowling'!B139)</f>
        <v>373</v>
      </c>
      <c r="C139">
        <f>IF('Export - bowling'!$L139,'Export - bowling'!C139+VLOOKUP('Export - bowling'!$A139,'Season - bowl'!$A:$K,3,FALSE),'Export - bowling'!C139)</f>
        <v>2835.1</v>
      </c>
      <c r="D139">
        <f>IF('Export - bowling'!$L139,'Export - bowling'!D139+VLOOKUP('Export - bowling'!$A139,'Season - bowl'!$A:$K,4,FALSE),'Export - bowling'!D139)</f>
        <v>348</v>
      </c>
      <c r="E139">
        <f>IF('Export - bowling'!$L139,'Export - bowling'!E139+VLOOKUP('Export - bowling'!$A139,'Season - bowl'!$A:$K,5,FALSE),'Export - bowling'!E139)</f>
        <v>10036</v>
      </c>
      <c r="F139">
        <f>IF('Export - bowling'!$L139,'Export - bowling'!F139+VLOOKUP('Export - bowling'!$A139,'Season - bowl'!$A:$K,6,FALSE),'Export - bowling'!F139)</f>
        <v>632</v>
      </c>
      <c r="G139" s="30">
        <f t="shared" si="6"/>
        <v>15.879746835443038</v>
      </c>
      <c r="H139" s="30">
        <f t="shared" si="7"/>
        <v>3.5399104088039222</v>
      </c>
      <c r="I139" s="30">
        <f t="shared" si="8"/>
        <v>26.915506329113921</v>
      </c>
      <c r="J139">
        <f>IF('Export - bowling'!$L139,'Export - bowling'!G139+VLOOKUP('Export - bowling'!$A139,'Season - bowl'!$A:$K,9,FALSE),'Export - bowling'!G139)</f>
        <v>18</v>
      </c>
      <c r="K139">
        <f>IF('Export - bowling'!$L139,'Export - bowling'!H139+VLOOKUP('Export - bowling'!$A139,'Season - bowl'!$A:$K,10,FALSE),'Export - bowling'!H139)</f>
        <v>1</v>
      </c>
      <c r="L139">
        <f>IF('Export - bowling'!$L139,'Export - bowling'!I139+VLOOKUP('Export - bowling'!$A139,'Season - bowl'!$A:$K,11,FALSE),'Export - bowling'!I139)</f>
        <v>1</v>
      </c>
      <c r="M139">
        <f>'Export - bowling'!J139</f>
        <v>7</v>
      </c>
      <c r="N139">
        <f>'Export - bowling'!K139</f>
        <v>43</v>
      </c>
    </row>
    <row r="140" spans="1:14" x14ac:dyDescent="0.25">
      <c r="A140" t="str">
        <f>'Export - bowling'!A140</f>
        <v>Ross Lonsdale</v>
      </c>
      <c r="B140">
        <f>IF('Export - bowling'!$L140,'Export - bowling'!B140+VLOOKUP('Export - bowling'!$A140,'Season - bowl'!$A:$K,2,FALSE),'Export - bowling'!B140)</f>
        <v>15</v>
      </c>
      <c r="C140">
        <f>IF('Export - bowling'!$L140,'Export - bowling'!C140+VLOOKUP('Export - bowling'!$A140,'Season - bowl'!$A:$K,3,FALSE),'Export - bowling'!C140)</f>
        <v>97</v>
      </c>
      <c r="D140">
        <f>IF('Export - bowling'!$L140,'Export - bowling'!D140+VLOOKUP('Export - bowling'!$A140,'Season - bowl'!$A:$K,4,FALSE),'Export - bowling'!D140)</f>
        <v>9</v>
      </c>
      <c r="E140">
        <f>IF('Export - bowling'!$L140,'Export - bowling'!E140+VLOOKUP('Export - bowling'!$A140,'Season - bowl'!$A:$K,5,FALSE),'Export - bowling'!E140)</f>
        <v>387</v>
      </c>
      <c r="F140">
        <f>IF('Export - bowling'!$L140,'Export - bowling'!F140+VLOOKUP('Export - bowling'!$A140,'Season - bowl'!$A:$K,6,FALSE),'Export - bowling'!F140)</f>
        <v>22</v>
      </c>
      <c r="G140" s="30">
        <f t="shared" si="6"/>
        <v>17.59090909090909</v>
      </c>
      <c r="H140" s="30">
        <f t="shared" si="7"/>
        <v>3.9896907216494846</v>
      </c>
      <c r="I140" s="30">
        <f t="shared" si="8"/>
        <v>26.454545454545453</v>
      </c>
      <c r="J140">
        <f>IF('Export - bowling'!$L140,'Export - bowling'!G140+VLOOKUP('Export - bowling'!$A140,'Season - bowl'!$A:$K,9,FALSE),'Export - bowling'!G140)</f>
        <v>0</v>
      </c>
      <c r="K140">
        <f>IF('Export - bowling'!$L140,'Export - bowling'!H140+VLOOKUP('Export - bowling'!$A140,'Season - bowl'!$A:$K,10,FALSE),'Export - bowling'!H140)</f>
        <v>50</v>
      </c>
      <c r="L140">
        <f>IF('Export - bowling'!$L140,'Export - bowling'!I140+VLOOKUP('Export - bowling'!$A140,'Season - bowl'!$A:$K,11,FALSE),'Export - bowling'!I140)</f>
        <v>19</v>
      </c>
      <c r="M140">
        <f>'Export - bowling'!J140</f>
        <v>3</v>
      </c>
      <c r="N140">
        <f>'Export - bowling'!K140</f>
        <v>36</v>
      </c>
    </row>
    <row r="141" spans="1:14" x14ac:dyDescent="0.25">
      <c r="A141" t="str">
        <f>'Export - bowling'!A141</f>
        <v>D Machine</v>
      </c>
      <c r="B141">
        <f>IF('Export - bowling'!$L141,'Export - bowling'!B141+VLOOKUP('Export - bowling'!$A141,'Season - bowl'!$A:$K,2,FALSE),'Export - bowling'!B141)</f>
        <v>1</v>
      </c>
      <c r="C141">
        <f>IF('Export - bowling'!$L141,'Export - bowling'!C141+VLOOKUP('Export - bowling'!$A141,'Season - bowl'!$A:$K,3,FALSE),'Export - bowling'!C141)</f>
        <v>0</v>
      </c>
      <c r="D141">
        <f>IF('Export - bowling'!$L141,'Export - bowling'!D141+VLOOKUP('Export - bowling'!$A141,'Season - bowl'!$A:$K,4,FALSE),'Export - bowling'!D141)</f>
        <v>0</v>
      </c>
      <c r="E141">
        <f>IF('Export - bowling'!$L141,'Export - bowling'!E141+VLOOKUP('Export - bowling'!$A141,'Season - bowl'!$A:$K,5,FALSE),'Export - bowling'!E141)</f>
        <v>0</v>
      </c>
      <c r="F141">
        <f>IF('Export - bowling'!$L141,'Export - bowling'!F141+VLOOKUP('Export - bowling'!$A141,'Season - bowl'!$A:$K,6,FALSE),'Export - bowling'!F141)</f>
        <v>0</v>
      </c>
      <c r="G141" s="30" t="str">
        <f t="shared" si="6"/>
        <v>-</v>
      </c>
      <c r="H141" s="30" t="str">
        <f t="shared" si="7"/>
        <v>-</v>
      </c>
      <c r="I141" s="30" t="str">
        <f t="shared" si="8"/>
        <v>-</v>
      </c>
      <c r="J141">
        <f>IF('Export - bowling'!$L141,'Export - bowling'!G141+VLOOKUP('Export - bowling'!$A141,'Season - bowl'!$A:$K,9,FALSE),'Export - bowling'!G141)</f>
        <v>0</v>
      </c>
      <c r="K141">
        <f>IF('Export - bowling'!$L141,'Export - bowling'!H141+VLOOKUP('Export - bowling'!$A141,'Season - bowl'!$A:$K,10,FALSE),'Export - bowling'!H141)</f>
        <v>0</v>
      </c>
      <c r="L141">
        <f>IF('Export - bowling'!$L141,'Export - bowling'!I141+VLOOKUP('Export - bowling'!$A141,'Season - bowl'!$A:$K,11,FALSE),'Export - bowling'!I141)</f>
        <v>0</v>
      </c>
      <c r="M141">
        <f>'Export - bowling'!J141</f>
        <v>0</v>
      </c>
      <c r="N141">
        <f>'Export - bowling'!K141</f>
        <v>0</v>
      </c>
    </row>
    <row r="142" spans="1:14" x14ac:dyDescent="0.25">
      <c r="A142" t="str">
        <f>'Export - bowling'!A142</f>
        <v>Christian Maclaren</v>
      </c>
      <c r="B142">
        <f>IF('Export - bowling'!$L142,'Export - bowling'!B142+VLOOKUP('Export - bowling'!$A142,'Season - bowl'!$A:$K,2,FALSE),'Export - bowling'!B142)</f>
        <v>3</v>
      </c>
      <c r="C142">
        <f>IF('Export - bowling'!$L142,'Export - bowling'!C142+VLOOKUP('Export - bowling'!$A142,'Season - bowl'!$A:$K,3,FALSE),'Export - bowling'!C142)</f>
        <v>2</v>
      </c>
      <c r="D142">
        <f>IF('Export - bowling'!$L142,'Export - bowling'!D142+VLOOKUP('Export - bowling'!$A142,'Season - bowl'!$A:$K,4,FALSE),'Export - bowling'!D142)</f>
        <v>0</v>
      </c>
      <c r="E142">
        <f>IF('Export - bowling'!$L142,'Export - bowling'!E142+VLOOKUP('Export - bowling'!$A142,'Season - bowl'!$A:$K,5,FALSE),'Export - bowling'!E142)</f>
        <v>11</v>
      </c>
      <c r="F142">
        <f>IF('Export - bowling'!$L142,'Export - bowling'!F142+VLOOKUP('Export - bowling'!$A142,'Season - bowl'!$A:$K,6,FALSE),'Export - bowling'!F142)</f>
        <v>0</v>
      </c>
      <c r="G142" s="30" t="str">
        <f t="shared" si="6"/>
        <v>-</v>
      </c>
      <c r="H142" s="30">
        <f t="shared" si="7"/>
        <v>5.5</v>
      </c>
      <c r="I142" s="30" t="str">
        <f t="shared" si="8"/>
        <v>-</v>
      </c>
      <c r="J142">
        <f>IF('Export - bowling'!$L142,'Export - bowling'!G142+VLOOKUP('Export - bowling'!$A142,'Season - bowl'!$A:$K,9,FALSE),'Export - bowling'!G142)</f>
        <v>0</v>
      </c>
      <c r="K142">
        <f>IF('Export - bowling'!$L142,'Export - bowling'!H142+VLOOKUP('Export - bowling'!$A142,'Season - bowl'!$A:$K,10,FALSE),'Export - bowling'!H142)</f>
        <v>0</v>
      </c>
      <c r="L142">
        <f>IF('Export - bowling'!$L142,'Export - bowling'!I142+VLOOKUP('Export - bowling'!$A142,'Season - bowl'!$A:$K,11,FALSE),'Export - bowling'!I142)</f>
        <v>0</v>
      </c>
      <c r="M142">
        <f>'Export - bowling'!J142</f>
        <v>0</v>
      </c>
      <c r="N142">
        <f>'Export - bowling'!K142</f>
        <v>11</v>
      </c>
    </row>
    <row r="143" spans="1:14" x14ac:dyDescent="0.25">
      <c r="A143" t="str">
        <f>'Export - bowling'!A143</f>
        <v>N Macrides</v>
      </c>
      <c r="B143">
        <f>IF('Export - bowling'!$L143,'Export - bowling'!B143+VLOOKUP('Export - bowling'!$A143,'Season - bowl'!$A:$K,2,FALSE),'Export - bowling'!B143)</f>
        <v>3</v>
      </c>
      <c r="C143">
        <f>IF('Export - bowling'!$L143,'Export - bowling'!C143+VLOOKUP('Export - bowling'!$A143,'Season - bowl'!$A:$K,3,FALSE),'Export - bowling'!C143)</f>
        <v>0</v>
      </c>
      <c r="D143">
        <f>IF('Export - bowling'!$L143,'Export - bowling'!D143+VLOOKUP('Export - bowling'!$A143,'Season - bowl'!$A:$K,4,FALSE),'Export - bowling'!D143)</f>
        <v>0</v>
      </c>
      <c r="E143">
        <f>IF('Export - bowling'!$L143,'Export - bowling'!E143+VLOOKUP('Export - bowling'!$A143,'Season - bowl'!$A:$K,5,FALSE),'Export - bowling'!E143)</f>
        <v>0</v>
      </c>
      <c r="F143">
        <f>IF('Export - bowling'!$L143,'Export - bowling'!F143+VLOOKUP('Export - bowling'!$A143,'Season - bowl'!$A:$K,6,FALSE),'Export - bowling'!F143)</f>
        <v>0</v>
      </c>
      <c r="G143" s="30" t="str">
        <f t="shared" si="6"/>
        <v>-</v>
      </c>
      <c r="H143" s="30" t="str">
        <f t="shared" si="7"/>
        <v>-</v>
      </c>
      <c r="I143" s="30" t="str">
        <f t="shared" si="8"/>
        <v>-</v>
      </c>
      <c r="J143">
        <f>IF('Export - bowling'!$L143,'Export - bowling'!G143+VLOOKUP('Export - bowling'!$A143,'Season - bowl'!$A:$K,9,FALSE),'Export - bowling'!G143)</f>
        <v>0</v>
      </c>
      <c r="K143">
        <f>IF('Export - bowling'!$L143,'Export - bowling'!H143+VLOOKUP('Export - bowling'!$A143,'Season - bowl'!$A:$K,10,FALSE),'Export - bowling'!H143)</f>
        <v>0</v>
      </c>
      <c r="L143">
        <f>IF('Export - bowling'!$L143,'Export - bowling'!I143+VLOOKUP('Export - bowling'!$A143,'Season - bowl'!$A:$K,11,FALSE),'Export - bowling'!I143)</f>
        <v>0</v>
      </c>
      <c r="M143">
        <f>'Export - bowling'!J143</f>
        <v>0</v>
      </c>
      <c r="N143">
        <f>'Export - bowling'!K143</f>
        <v>0</v>
      </c>
    </row>
    <row r="144" spans="1:14" x14ac:dyDescent="0.25">
      <c r="A144" t="str">
        <f>'Export - bowling'!A144</f>
        <v>R Madabushi</v>
      </c>
      <c r="B144">
        <f>IF('Export - bowling'!$L144,'Export - bowling'!B144+VLOOKUP('Export - bowling'!$A144,'Season - bowl'!$A:$K,2,FALSE),'Export - bowling'!B144)</f>
        <v>27</v>
      </c>
      <c r="C144">
        <f>IF('Export - bowling'!$L144,'Export - bowling'!C144+VLOOKUP('Export - bowling'!$A144,'Season - bowl'!$A:$K,3,FALSE),'Export - bowling'!C144)</f>
        <v>186</v>
      </c>
      <c r="D144">
        <f>IF('Export - bowling'!$L144,'Export - bowling'!D144+VLOOKUP('Export - bowling'!$A144,'Season - bowl'!$A:$K,4,FALSE),'Export - bowling'!D144)</f>
        <v>30</v>
      </c>
      <c r="E144">
        <f>IF('Export - bowling'!$L144,'Export - bowling'!E144+VLOOKUP('Export - bowling'!$A144,'Season - bowl'!$A:$K,5,FALSE),'Export - bowling'!E144)</f>
        <v>677</v>
      </c>
      <c r="F144">
        <f>IF('Export - bowling'!$L144,'Export - bowling'!F144+VLOOKUP('Export - bowling'!$A144,'Season - bowl'!$A:$K,6,FALSE),'Export - bowling'!F144)</f>
        <v>29</v>
      </c>
      <c r="G144" s="30">
        <f t="shared" si="6"/>
        <v>23.344827586206897</v>
      </c>
      <c r="H144" s="30">
        <f t="shared" si="7"/>
        <v>3.639784946236559</v>
      </c>
      <c r="I144" s="30">
        <f t="shared" si="8"/>
        <v>38.482758620689658</v>
      </c>
      <c r="J144">
        <f>IF('Export - bowling'!$L144,'Export - bowling'!G144+VLOOKUP('Export - bowling'!$A144,'Season - bowl'!$A:$K,9,FALSE),'Export - bowling'!G144)</f>
        <v>1</v>
      </c>
      <c r="K144">
        <f>IF('Export - bowling'!$L144,'Export - bowling'!H144+VLOOKUP('Export - bowling'!$A144,'Season - bowl'!$A:$K,10,FALSE),'Export - bowling'!H144)</f>
        <v>0</v>
      </c>
      <c r="L144">
        <f>IF('Export - bowling'!$L144,'Export - bowling'!I144+VLOOKUP('Export - bowling'!$A144,'Season - bowl'!$A:$K,11,FALSE),'Export - bowling'!I144)</f>
        <v>0</v>
      </c>
      <c r="M144">
        <f>'Export - bowling'!J144</f>
        <v>5</v>
      </c>
      <c r="N144">
        <f>'Export - bowling'!K144</f>
        <v>28</v>
      </c>
    </row>
    <row r="145" spans="1:14" x14ac:dyDescent="0.25">
      <c r="A145" t="str">
        <f>'Export - bowling'!A145</f>
        <v>Harry Madley</v>
      </c>
      <c r="B145">
        <f>IF('Export - bowling'!$L145,'Export - bowling'!B145+VLOOKUP('Export - bowling'!$A145,'Season - bowl'!$A:$K,2,FALSE),'Export - bowling'!B145)</f>
        <v>4</v>
      </c>
      <c r="C145">
        <f>IF('Export - bowling'!$L145,'Export - bowling'!C145+VLOOKUP('Export - bowling'!$A145,'Season - bowl'!$A:$K,3,FALSE),'Export - bowling'!C145)</f>
        <v>15</v>
      </c>
      <c r="D145">
        <f>IF('Export - bowling'!$L145,'Export - bowling'!D145+VLOOKUP('Export - bowling'!$A145,'Season - bowl'!$A:$K,4,FALSE),'Export - bowling'!D145)</f>
        <v>1</v>
      </c>
      <c r="E145">
        <f>IF('Export - bowling'!$L145,'Export - bowling'!E145+VLOOKUP('Export - bowling'!$A145,'Season - bowl'!$A:$K,5,FALSE),'Export - bowling'!E145)</f>
        <v>65</v>
      </c>
      <c r="F145">
        <f>IF('Export - bowling'!$L145,'Export - bowling'!F145+VLOOKUP('Export - bowling'!$A145,'Season - bowl'!$A:$K,6,FALSE),'Export - bowling'!F145)</f>
        <v>2</v>
      </c>
      <c r="G145" s="30">
        <f t="shared" si="6"/>
        <v>32.5</v>
      </c>
      <c r="H145" s="30">
        <f t="shared" si="7"/>
        <v>4.333333333333333</v>
      </c>
      <c r="I145" s="30">
        <f t="shared" si="8"/>
        <v>45</v>
      </c>
      <c r="J145">
        <f>IF('Export - bowling'!$L145,'Export - bowling'!G145+VLOOKUP('Export - bowling'!$A145,'Season - bowl'!$A:$K,9,FALSE),'Export - bowling'!G145)</f>
        <v>0</v>
      </c>
      <c r="K145">
        <f>IF('Export - bowling'!$L145,'Export - bowling'!H145+VLOOKUP('Export - bowling'!$A145,'Season - bowl'!$A:$K,10,FALSE),'Export - bowling'!H145)</f>
        <v>0</v>
      </c>
      <c r="L145">
        <f>IF('Export - bowling'!$L145,'Export - bowling'!I145+VLOOKUP('Export - bowling'!$A145,'Season - bowl'!$A:$K,11,FALSE),'Export - bowling'!I145)</f>
        <v>0</v>
      </c>
      <c r="M145">
        <f>'Export - bowling'!J145</f>
        <v>1</v>
      </c>
      <c r="N145">
        <f>'Export - bowling'!K145</f>
        <v>5</v>
      </c>
    </row>
    <row r="146" spans="1:14" x14ac:dyDescent="0.25">
      <c r="A146" t="str">
        <f>'Export - bowling'!A146</f>
        <v>M Magill</v>
      </c>
      <c r="B146">
        <f>IF('Export - bowling'!$L146,'Export - bowling'!B146+VLOOKUP('Export - bowling'!$A146,'Season - bowl'!$A:$K,2,FALSE),'Export - bowling'!B146)</f>
        <v>33</v>
      </c>
      <c r="C146">
        <f>IF('Export - bowling'!$L146,'Export - bowling'!C146+VLOOKUP('Export - bowling'!$A146,'Season - bowl'!$A:$K,3,FALSE),'Export - bowling'!C146)</f>
        <v>206</v>
      </c>
      <c r="D146">
        <f>IF('Export - bowling'!$L146,'Export - bowling'!D146+VLOOKUP('Export - bowling'!$A146,'Season - bowl'!$A:$K,4,FALSE),'Export - bowling'!D146)</f>
        <v>23</v>
      </c>
      <c r="E146">
        <f>IF('Export - bowling'!$L146,'Export - bowling'!E146+VLOOKUP('Export - bowling'!$A146,'Season - bowl'!$A:$K,5,FALSE),'Export - bowling'!E146)</f>
        <v>849</v>
      </c>
      <c r="F146">
        <f>IF('Export - bowling'!$L146,'Export - bowling'!F146+VLOOKUP('Export - bowling'!$A146,'Season - bowl'!$A:$K,6,FALSE),'Export - bowling'!F146)</f>
        <v>40</v>
      </c>
      <c r="G146" s="30">
        <f t="shared" si="6"/>
        <v>21.225000000000001</v>
      </c>
      <c r="H146" s="30">
        <f t="shared" si="7"/>
        <v>4.1213592233009706</v>
      </c>
      <c r="I146" s="30">
        <f t="shared" si="8"/>
        <v>30.9</v>
      </c>
      <c r="J146">
        <f>IF('Export - bowling'!$L146,'Export - bowling'!G146+VLOOKUP('Export - bowling'!$A146,'Season - bowl'!$A:$K,9,FALSE),'Export - bowling'!G146)</f>
        <v>0</v>
      </c>
      <c r="K146">
        <f>IF('Export - bowling'!$L146,'Export - bowling'!H146+VLOOKUP('Export - bowling'!$A146,'Season - bowl'!$A:$K,10,FALSE),'Export - bowling'!H146)</f>
        <v>0</v>
      </c>
      <c r="L146">
        <f>IF('Export - bowling'!$L146,'Export - bowling'!I146+VLOOKUP('Export - bowling'!$A146,'Season - bowl'!$A:$K,11,FALSE),'Export - bowling'!I146)</f>
        <v>0</v>
      </c>
      <c r="M146">
        <f>'Export - bowling'!J146</f>
        <v>4</v>
      </c>
      <c r="N146">
        <f>'Export - bowling'!K146</f>
        <v>5</v>
      </c>
    </row>
    <row r="147" spans="1:14" x14ac:dyDescent="0.25">
      <c r="A147" t="str">
        <f>'Export - bowling'!A147</f>
        <v>C Maharaj</v>
      </c>
      <c r="B147">
        <f>IF('Export - bowling'!$L147,'Export - bowling'!B147+VLOOKUP('Export - bowling'!$A147,'Season - bowl'!$A:$K,2,FALSE),'Export - bowling'!B147)</f>
        <v>6</v>
      </c>
      <c r="C147">
        <f>IF('Export - bowling'!$L147,'Export - bowling'!C147+VLOOKUP('Export - bowling'!$A147,'Season - bowl'!$A:$K,3,FALSE),'Export - bowling'!C147)</f>
        <v>6</v>
      </c>
      <c r="D147">
        <f>IF('Export - bowling'!$L147,'Export - bowling'!D147+VLOOKUP('Export - bowling'!$A147,'Season - bowl'!$A:$K,4,FALSE),'Export - bowling'!D147)</f>
        <v>0</v>
      </c>
      <c r="E147">
        <f>IF('Export - bowling'!$L147,'Export - bowling'!E147+VLOOKUP('Export - bowling'!$A147,'Season - bowl'!$A:$K,5,FALSE),'Export - bowling'!E147)</f>
        <v>30</v>
      </c>
      <c r="F147">
        <f>IF('Export - bowling'!$L147,'Export - bowling'!F147+VLOOKUP('Export - bowling'!$A147,'Season - bowl'!$A:$K,6,FALSE),'Export - bowling'!F147)</f>
        <v>1</v>
      </c>
      <c r="G147" s="30">
        <f t="shared" si="6"/>
        <v>30</v>
      </c>
      <c r="H147" s="30">
        <f t="shared" si="7"/>
        <v>5</v>
      </c>
      <c r="I147" s="30">
        <f t="shared" si="8"/>
        <v>36</v>
      </c>
      <c r="J147">
        <f>IF('Export - bowling'!$L147,'Export - bowling'!G147+VLOOKUP('Export - bowling'!$A147,'Season - bowl'!$A:$K,9,FALSE),'Export - bowling'!G147)</f>
        <v>0</v>
      </c>
      <c r="K147">
        <f>IF('Export - bowling'!$L147,'Export - bowling'!H147+VLOOKUP('Export - bowling'!$A147,'Season - bowl'!$A:$K,10,FALSE),'Export - bowling'!H147)</f>
        <v>0</v>
      </c>
      <c r="L147">
        <f>IF('Export - bowling'!$L147,'Export - bowling'!I147+VLOOKUP('Export - bowling'!$A147,'Season - bowl'!$A:$K,11,FALSE),'Export - bowling'!I147)</f>
        <v>0</v>
      </c>
      <c r="M147">
        <f>'Export - bowling'!J147</f>
        <v>1</v>
      </c>
      <c r="N147">
        <f>'Export - bowling'!K147</f>
        <v>14</v>
      </c>
    </row>
    <row r="148" spans="1:14" x14ac:dyDescent="0.25">
      <c r="A148" t="str">
        <f>'Export - bowling'!A148</f>
        <v>B Marshall</v>
      </c>
      <c r="B148">
        <f>IF('Export - bowling'!$L148,'Export - bowling'!B148+VLOOKUP('Export - bowling'!$A148,'Season - bowl'!$A:$K,2,FALSE),'Export - bowling'!B148)</f>
        <v>10</v>
      </c>
      <c r="C148">
        <f>IF('Export - bowling'!$L148,'Export - bowling'!C148+VLOOKUP('Export - bowling'!$A148,'Season - bowl'!$A:$K,3,FALSE),'Export - bowling'!C148)</f>
        <v>27</v>
      </c>
      <c r="D148">
        <f>IF('Export - bowling'!$L148,'Export - bowling'!D148+VLOOKUP('Export - bowling'!$A148,'Season - bowl'!$A:$K,4,FALSE),'Export - bowling'!D148)</f>
        <v>0</v>
      </c>
      <c r="E148">
        <f>IF('Export - bowling'!$L148,'Export - bowling'!E148+VLOOKUP('Export - bowling'!$A148,'Season - bowl'!$A:$K,5,FALSE),'Export - bowling'!E148)</f>
        <v>239</v>
      </c>
      <c r="F148">
        <f>IF('Export - bowling'!$L148,'Export - bowling'!F148+VLOOKUP('Export - bowling'!$A148,'Season - bowl'!$A:$K,6,FALSE),'Export - bowling'!F148)</f>
        <v>6</v>
      </c>
      <c r="G148" s="30">
        <f t="shared" si="6"/>
        <v>39.833333333333336</v>
      </c>
      <c r="H148" s="30">
        <f t="shared" si="7"/>
        <v>8.8518518518518512</v>
      </c>
      <c r="I148" s="30">
        <f t="shared" si="8"/>
        <v>27</v>
      </c>
      <c r="J148">
        <f>IF('Export - bowling'!$L148,'Export - bowling'!G148+VLOOKUP('Export - bowling'!$A148,'Season - bowl'!$A:$K,9,FALSE),'Export - bowling'!G148)</f>
        <v>0</v>
      </c>
      <c r="K148">
        <f>IF('Export - bowling'!$L148,'Export - bowling'!H148+VLOOKUP('Export - bowling'!$A148,'Season - bowl'!$A:$K,10,FALSE),'Export - bowling'!H148)</f>
        <v>0</v>
      </c>
      <c r="L148">
        <f>IF('Export - bowling'!$L148,'Export - bowling'!I148+VLOOKUP('Export - bowling'!$A148,'Season - bowl'!$A:$K,11,FALSE),'Export - bowling'!I148)</f>
        <v>0</v>
      </c>
      <c r="M148">
        <f>'Export - bowling'!J148</f>
        <v>2</v>
      </c>
      <c r="N148">
        <f>'Export - bowling'!K148</f>
        <v>16</v>
      </c>
    </row>
    <row r="149" spans="1:14" x14ac:dyDescent="0.25">
      <c r="A149" t="str">
        <f>'Export - bowling'!A149</f>
        <v>K McEvoy</v>
      </c>
      <c r="B149">
        <f>IF('Export - bowling'!$L149,'Export - bowling'!B149+VLOOKUP('Export - bowling'!$A149,'Season - bowl'!$A:$K,2,FALSE),'Export - bowling'!B149)</f>
        <v>33</v>
      </c>
      <c r="C149">
        <f>IF('Export - bowling'!$L149,'Export - bowling'!C149+VLOOKUP('Export - bowling'!$A149,'Season - bowl'!$A:$K,3,FALSE),'Export - bowling'!C149)</f>
        <v>71</v>
      </c>
      <c r="D149">
        <f>IF('Export - bowling'!$L149,'Export - bowling'!D149+VLOOKUP('Export - bowling'!$A149,'Season - bowl'!$A:$K,4,FALSE),'Export - bowling'!D149)</f>
        <v>0</v>
      </c>
      <c r="E149">
        <f>IF('Export - bowling'!$L149,'Export - bowling'!E149+VLOOKUP('Export - bowling'!$A149,'Season - bowl'!$A:$K,5,FALSE),'Export - bowling'!E149)</f>
        <v>393</v>
      </c>
      <c r="F149">
        <f>IF('Export - bowling'!$L149,'Export - bowling'!F149+VLOOKUP('Export - bowling'!$A149,'Season - bowl'!$A:$K,6,FALSE),'Export - bowling'!F149)</f>
        <v>11</v>
      </c>
      <c r="G149" s="30">
        <f t="shared" si="6"/>
        <v>35.727272727272727</v>
      </c>
      <c r="H149" s="30">
        <f t="shared" si="7"/>
        <v>5.535211267605634</v>
      </c>
      <c r="I149" s="30">
        <f t="shared" si="8"/>
        <v>38.727272727272727</v>
      </c>
      <c r="J149">
        <f>IF('Export - bowling'!$L149,'Export - bowling'!G149+VLOOKUP('Export - bowling'!$A149,'Season - bowl'!$A:$K,9,FALSE),'Export - bowling'!G149)</f>
        <v>0</v>
      </c>
      <c r="K149">
        <f>IF('Export - bowling'!$L149,'Export - bowling'!H149+VLOOKUP('Export - bowling'!$A149,'Season - bowl'!$A:$K,10,FALSE),'Export - bowling'!H149)</f>
        <v>0</v>
      </c>
      <c r="L149">
        <f>IF('Export - bowling'!$L149,'Export - bowling'!I149+VLOOKUP('Export - bowling'!$A149,'Season - bowl'!$A:$K,11,FALSE),'Export - bowling'!I149)</f>
        <v>0</v>
      </c>
      <c r="M149">
        <f>'Export - bowling'!J149</f>
        <v>3</v>
      </c>
      <c r="N149">
        <f>'Export - bowling'!K149</f>
        <v>25</v>
      </c>
    </row>
    <row r="150" spans="1:14" x14ac:dyDescent="0.25">
      <c r="A150" t="str">
        <f>'Export - bowling'!A150</f>
        <v>B McGhee</v>
      </c>
      <c r="B150">
        <f>IF('Export - bowling'!$L150,'Export - bowling'!B150+VLOOKUP('Export - bowling'!$A150,'Season - bowl'!$A:$K,2,FALSE),'Export - bowling'!B150)</f>
        <v>6</v>
      </c>
      <c r="C150">
        <f>IF('Export - bowling'!$L150,'Export - bowling'!C150+VLOOKUP('Export - bowling'!$A150,'Season - bowl'!$A:$K,3,FALSE),'Export - bowling'!C150)</f>
        <v>29</v>
      </c>
      <c r="D150">
        <f>IF('Export - bowling'!$L150,'Export - bowling'!D150+VLOOKUP('Export - bowling'!$A150,'Season - bowl'!$A:$K,4,FALSE),'Export - bowling'!D150)</f>
        <v>3</v>
      </c>
      <c r="E150">
        <f>IF('Export - bowling'!$L150,'Export - bowling'!E150+VLOOKUP('Export - bowling'!$A150,'Season - bowl'!$A:$K,5,FALSE),'Export - bowling'!E150)</f>
        <v>155</v>
      </c>
      <c r="F150">
        <f>IF('Export - bowling'!$L150,'Export - bowling'!F150+VLOOKUP('Export - bowling'!$A150,'Season - bowl'!$A:$K,6,FALSE),'Export - bowling'!F150)</f>
        <v>4</v>
      </c>
      <c r="G150" s="30">
        <f t="shared" si="6"/>
        <v>38.75</v>
      </c>
      <c r="H150" s="30">
        <f t="shared" si="7"/>
        <v>5.3448275862068968</v>
      </c>
      <c r="I150" s="30">
        <f t="shared" si="8"/>
        <v>43.5</v>
      </c>
      <c r="J150">
        <f>IF('Export - bowling'!$L150,'Export - bowling'!G150+VLOOKUP('Export - bowling'!$A150,'Season - bowl'!$A:$K,9,FALSE),'Export - bowling'!G150)</f>
        <v>0</v>
      </c>
      <c r="K150">
        <f>IF('Export - bowling'!$L150,'Export - bowling'!H150+VLOOKUP('Export - bowling'!$A150,'Season - bowl'!$A:$K,10,FALSE),'Export - bowling'!H150)</f>
        <v>0</v>
      </c>
      <c r="L150">
        <f>IF('Export - bowling'!$L150,'Export - bowling'!I150+VLOOKUP('Export - bowling'!$A150,'Season - bowl'!$A:$K,11,FALSE),'Export - bowling'!I150)</f>
        <v>0</v>
      </c>
      <c r="M150">
        <f>'Export - bowling'!J150</f>
        <v>1</v>
      </c>
      <c r="N150" t="str">
        <f>'Export - bowling'!K150</f>
        <v>check</v>
      </c>
    </row>
    <row r="151" spans="1:14" x14ac:dyDescent="0.25">
      <c r="A151" t="str">
        <f>'Export - bowling'!A151</f>
        <v>R McHarg</v>
      </c>
      <c r="B151">
        <f>IF('Export - bowling'!$L151,'Export - bowling'!B151+VLOOKUP('Export - bowling'!$A151,'Season - bowl'!$A:$K,2,FALSE),'Export - bowling'!B151)</f>
        <v>28</v>
      </c>
      <c r="C151">
        <f>IF('Export - bowling'!$L151,'Export - bowling'!C151+VLOOKUP('Export - bowling'!$A151,'Season - bowl'!$A:$K,3,FALSE),'Export - bowling'!C151)</f>
        <v>57</v>
      </c>
      <c r="D151">
        <f>IF('Export - bowling'!$L151,'Export - bowling'!D151+VLOOKUP('Export - bowling'!$A151,'Season - bowl'!$A:$K,4,FALSE),'Export - bowling'!D151)</f>
        <v>2</v>
      </c>
      <c r="E151">
        <f>IF('Export - bowling'!$L151,'Export - bowling'!E151+VLOOKUP('Export - bowling'!$A151,'Season - bowl'!$A:$K,5,FALSE),'Export - bowling'!E151)</f>
        <v>321</v>
      </c>
      <c r="F151">
        <f>IF('Export - bowling'!$L151,'Export - bowling'!F151+VLOOKUP('Export - bowling'!$A151,'Season - bowl'!$A:$K,6,FALSE),'Export - bowling'!F151)</f>
        <v>10</v>
      </c>
      <c r="G151" s="30">
        <f t="shared" si="6"/>
        <v>32.1</v>
      </c>
      <c r="H151" s="30">
        <f t="shared" si="7"/>
        <v>5.6315789473684212</v>
      </c>
      <c r="I151" s="30">
        <f t="shared" si="8"/>
        <v>34.200000000000003</v>
      </c>
      <c r="J151">
        <f>IF('Export - bowling'!$L151,'Export - bowling'!G151+VLOOKUP('Export - bowling'!$A151,'Season - bowl'!$A:$K,9,FALSE),'Export - bowling'!G151)</f>
        <v>0</v>
      </c>
      <c r="K151">
        <f>IF('Export - bowling'!$L151,'Export - bowling'!H151+VLOOKUP('Export - bowling'!$A151,'Season - bowl'!$A:$K,10,FALSE),'Export - bowling'!H151)</f>
        <v>0</v>
      </c>
      <c r="L151">
        <f>IF('Export - bowling'!$L151,'Export - bowling'!I151+VLOOKUP('Export - bowling'!$A151,'Season - bowl'!$A:$K,11,FALSE),'Export - bowling'!I151)</f>
        <v>0</v>
      </c>
      <c r="M151">
        <f>'Export - bowling'!J151</f>
        <v>3</v>
      </c>
      <c r="N151">
        <f>'Export - bowling'!K151</f>
        <v>16</v>
      </c>
    </row>
    <row r="152" spans="1:14" x14ac:dyDescent="0.25">
      <c r="A152" t="str">
        <f>'Export - bowling'!A152</f>
        <v>J McHugh</v>
      </c>
      <c r="B152">
        <f>IF('Export - bowling'!$L152,'Export - bowling'!B152+VLOOKUP('Export - bowling'!$A152,'Season - bowl'!$A:$K,2,FALSE),'Export - bowling'!B152)</f>
        <v>2</v>
      </c>
      <c r="C152">
        <f>IF('Export - bowling'!$L152,'Export - bowling'!C152+VLOOKUP('Export - bowling'!$A152,'Season - bowl'!$A:$K,3,FALSE),'Export - bowling'!C152)</f>
        <v>0</v>
      </c>
      <c r="D152">
        <f>IF('Export - bowling'!$L152,'Export - bowling'!D152+VLOOKUP('Export - bowling'!$A152,'Season - bowl'!$A:$K,4,FALSE),'Export - bowling'!D152)</f>
        <v>0</v>
      </c>
      <c r="E152">
        <f>IF('Export - bowling'!$L152,'Export - bowling'!E152+VLOOKUP('Export - bowling'!$A152,'Season - bowl'!$A:$K,5,FALSE),'Export - bowling'!E152)</f>
        <v>0</v>
      </c>
      <c r="F152">
        <f>IF('Export - bowling'!$L152,'Export - bowling'!F152+VLOOKUP('Export - bowling'!$A152,'Season - bowl'!$A:$K,6,FALSE),'Export - bowling'!F152)</f>
        <v>0</v>
      </c>
      <c r="G152" s="30" t="str">
        <f t="shared" si="6"/>
        <v>-</v>
      </c>
      <c r="H152" s="30" t="str">
        <f t="shared" si="7"/>
        <v>-</v>
      </c>
      <c r="I152" s="30" t="str">
        <f t="shared" si="8"/>
        <v>-</v>
      </c>
      <c r="J152">
        <f>IF('Export - bowling'!$L152,'Export - bowling'!G152+VLOOKUP('Export - bowling'!$A152,'Season - bowl'!$A:$K,9,FALSE),'Export - bowling'!G152)</f>
        <v>0</v>
      </c>
      <c r="K152">
        <f>IF('Export - bowling'!$L152,'Export - bowling'!H152+VLOOKUP('Export - bowling'!$A152,'Season - bowl'!$A:$K,10,FALSE),'Export - bowling'!H152)</f>
        <v>0</v>
      </c>
      <c r="L152">
        <f>IF('Export - bowling'!$L152,'Export - bowling'!I152+VLOOKUP('Export - bowling'!$A152,'Season - bowl'!$A:$K,11,FALSE),'Export - bowling'!I152)</f>
        <v>0</v>
      </c>
      <c r="M152">
        <f>'Export - bowling'!J152</f>
        <v>0</v>
      </c>
      <c r="N152">
        <f>'Export - bowling'!K152</f>
        <v>0</v>
      </c>
    </row>
    <row r="153" spans="1:14" x14ac:dyDescent="0.25">
      <c r="A153" t="str">
        <f>'Export - bowling'!A153</f>
        <v>C McNee</v>
      </c>
      <c r="B153">
        <f>IF('Export - bowling'!$L153,'Export - bowling'!B153+VLOOKUP('Export - bowling'!$A153,'Season - bowl'!$A:$K,2,FALSE),'Export - bowling'!B153)</f>
        <v>37</v>
      </c>
      <c r="C153">
        <f>IF('Export - bowling'!$L153,'Export - bowling'!C153+VLOOKUP('Export - bowling'!$A153,'Season - bowl'!$A:$K,3,FALSE),'Export - bowling'!C153)</f>
        <v>172</v>
      </c>
      <c r="D153">
        <f>IF('Export - bowling'!$L153,'Export - bowling'!D153+VLOOKUP('Export - bowling'!$A153,'Season - bowl'!$A:$K,4,FALSE),'Export - bowling'!D153)</f>
        <v>18</v>
      </c>
      <c r="E153">
        <f>IF('Export - bowling'!$L153,'Export - bowling'!E153+VLOOKUP('Export - bowling'!$A153,'Season - bowl'!$A:$K,5,FALSE),'Export - bowling'!E153)</f>
        <v>732</v>
      </c>
      <c r="F153">
        <f>IF('Export - bowling'!$L153,'Export - bowling'!F153+VLOOKUP('Export - bowling'!$A153,'Season - bowl'!$A:$K,6,FALSE),'Export - bowling'!F153)</f>
        <v>27</v>
      </c>
      <c r="G153" s="30">
        <f t="shared" si="6"/>
        <v>27.111111111111111</v>
      </c>
      <c r="H153" s="30">
        <f t="shared" si="7"/>
        <v>4.2558139534883717</v>
      </c>
      <c r="I153" s="30">
        <f t="shared" si="8"/>
        <v>38.222222222222221</v>
      </c>
      <c r="J153">
        <f>IF('Export - bowling'!$L153,'Export - bowling'!G153+VLOOKUP('Export - bowling'!$A153,'Season - bowl'!$A:$K,9,FALSE),'Export - bowling'!G153)</f>
        <v>1</v>
      </c>
      <c r="K153">
        <f>IF('Export - bowling'!$L153,'Export - bowling'!H153+VLOOKUP('Export - bowling'!$A153,'Season - bowl'!$A:$K,10,FALSE),'Export - bowling'!H153)</f>
        <v>0</v>
      </c>
      <c r="L153">
        <f>IF('Export - bowling'!$L153,'Export - bowling'!I153+VLOOKUP('Export - bowling'!$A153,'Season - bowl'!$A:$K,11,FALSE),'Export - bowling'!I153)</f>
        <v>0</v>
      </c>
      <c r="M153">
        <f>'Export - bowling'!J153</f>
        <v>5</v>
      </c>
      <c r="N153">
        <f>'Export - bowling'!K153</f>
        <v>50</v>
      </c>
    </row>
    <row r="154" spans="1:14" x14ac:dyDescent="0.25">
      <c r="A154" t="str">
        <f>'Export - bowling'!A154</f>
        <v>J Meade</v>
      </c>
      <c r="B154">
        <f>IF('Export - bowling'!$L154,'Export - bowling'!B154+VLOOKUP('Export - bowling'!$A154,'Season - bowl'!$A:$K,2,FALSE),'Export - bowling'!B154)</f>
        <v>92</v>
      </c>
      <c r="C154">
        <f>IF('Export - bowling'!$L154,'Export - bowling'!C154+VLOOKUP('Export - bowling'!$A154,'Season - bowl'!$A:$K,3,FALSE),'Export - bowling'!C154)</f>
        <v>15</v>
      </c>
      <c r="D154">
        <f>IF('Export - bowling'!$L154,'Export - bowling'!D154+VLOOKUP('Export - bowling'!$A154,'Season - bowl'!$A:$K,4,FALSE),'Export - bowling'!D154)</f>
        <v>0</v>
      </c>
      <c r="E154">
        <f>IF('Export - bowling'!$L154,'Export - bowling'!E154+VLOOKUP('Export - bowling'!$A154,'Season - bowl'!$A:$K,5,FALSE),'Export - bowling'!E154)</f>
        <v>115</v>
      </c>
      <c r="F154">
        <f>IF('Export - bowling'!$L154,'Export - bowling'!F154+VLOOKUP('Export - bowling'!$A154,'Season - bowl'!$A:$K,6,FALSE),'Export - bowling'!F154)</f>
        <v>5</v>
      </c>
      <c r="G154" s="30">
        <f t="shared" si="6"/>
        <v>23</v>
      </c>
      <c r="H154" s="30">
        <f t="shared" si="7"/>
        <v>7.666666666666667</v>
      </c>
      <c r="I154" s="30">
        <f t="shared" si="8"/>
        <v>18</v>
      </c>
      <c r="J154">
        <f>IF('Export - bowling'!$L154,'Export - bowling'!G154+VLOOKUP('Export - bowling'!$A154,'Season - bowl'!$A:$K,9,FALSE),'Export - bowling'!G154)</f>
        <v>0</v>
      </c>
      <c r="K154">
        <f>IF('Export - bowling'!$L154,'Export - bowling'!H154+VLOOKUP('Export - bowling'!$A154,'Season - bowl'!$A:$K,10,FALSE),'Export - bowling'!H154)</f>
        <v>0</v>
      </c>
      <c r="L154">
        <f>IF('Export - bowling'!$L154,'Export - bowling'!I154+VLOOKUP('Export - bowling'!$A154,'Season - bowl'!$A:$K,11,FALSE),'Export - bowling'!I154)</f>
        <v>0</v>
      </c>
      <c r="M154">
        <f>'Export - bowling'!J154</f>
        <v>4</v>
      </c>
      <c r="N154">
        <f>'Export - bowling'!K154</f>
        <v>1</v>
      </c>
    </row>
    <row r="155" spans="1:14" x14ac:dyDescent="0.25">
      <c r="A155" t="str">
        <f>'Export - bowling'!A155</f>
        <v>? Meager</v>
      </c>
      <c r="B155">
        <f>IF('Export - bowling'!$L155,'Export - bowling'!B155+VLOOKUP('Export - bowling'!$A155,'Season - bowl'!$A:$K,2,FALSE),'Export - bowling'!B155)</f>
        <v>1</v>
      </c>
      <c r="C155">
        <f>IF('Export - bowling'!$L155,'Export - bowling'!C155+VLOOKUP('Export - bowling'!$A155,'Season - bowl'!$A:$K,3,FALSE),'Export - bowling'!C155)</f>
        <v>0</v>
      </c>
      <c r="D155">
        <f>IF('Export - bowling'!$L155,'Export - bowling'!D155+VLOOKUP('Export - bowling'!$A155,'Season - bowl'!$A:$K,4,FALSE),'Export - bowling'!D155)</f>
        <v>0</v>
      </c>
      <c r="E155">
        <f>IF('Export - bowling'!$L155,'Export - bowling'!E155+VLOOKUP('Export - bowling'!$A155,'Season - bowl'!$A:$K,5,FALSE),'Export - bowling'!E155)</f>
        <v>0</v>
      </c>
      <c r="F155">
        <f>IF('Export - bowling'!$L155,'Export - bowling'!F155+VLOOKUP('Export - bowling'!$A155,'Season - bowl'!$A:$K,6,FALSE),'Export - bowling'!F155)</f>
        <v>0</v>
      </c>
      <c r="G155" s="30" t="str">
        <f t="shared" si="6"/>
        <v>-</v>
      </c>
      <c r="H155" s="30" t="str">
        <f t="shared" si="7"/>
        <v>-</v>
      </c>
      <c r="I155" s="30" t="str">
        <f t="shared" si="8"/>
        <v>-</v>
      </c>
      <c r="J155">
        <f>IF('Export - bowling'!$L155,'Export - bowling'!G155+VLOOKUP('Export - bowling'!$A155,'Season - bowl'!$A:$K,9,FALSE),'Export - bowling'!G155)</f>
        <v>0</v>
      </c>
      <c r="K155">
        <f>IF('Export - bowling'!$L155,'Export - bowling'!H155+VLOOKUP('Export - bowling'!$A155,'Season - bowl'!$A:$K,10,FALSE),'Export - bowling'!H155)</f>
        <v>0</v>
      </c>
      <c r="L155">
        <f>IF('Export - bowling'!$L155,'Export - bowling'!I155+VLOOKUP('Export - bowling'!$A155,'Season - bowl'!$A:$K,11,FALSE),'Export - bowling'!I155)</f>
        <v>0</v>
      </c>
      <c r="M155">
        <f>'Export - bowling'!J155</f>
        <v>0</v>
      </c>
      <c r="N155">
        <f>'Export - bowling'!K155</f>
        <v>0</v>
      </c>
    </row>
    <row r="156" spans="1:14" x14ac:dyDescent="0.25">
      <c r="A156" t="str">
        <f>'Export - bowling'!A156</f>
        <v>Dan Meek</v>
      </c>
      <c r="B156">
        <f>IF('Export - bowling'!$L156,'Export - bowling'!B156+VLOOKUP('Export - bowling'!$A156,'Season - bowl'!$A:$K,2,FALSE),'Export - bowling'!B156)</f>
        <v>1</v>
      </c>
      <c r="C156">
        <f>IF('Export - bowling'!$L156,'Export - bowling'!C156+VLOOKUP('Export - bowling'!$A156,'Season - bowl'!$A:$K,3,FALSE),'Export - bowling'!C156)</f>
        <v>9</v>
      </c>
      <c r="D156">
        <f>IF('Export - bowling'!$L156,'Export - bowling'!D156+VLOOKUP('Export - bowling'!$A156,'Season - bowl'!$A:$K,4,FALSE),'Export - bowling'!D156)</f>
        <v>2</v>
      </c>
      <c r="E156">
        <f>IF('Export - bowling'!$L156,'Export - bowling'!E156+VLOOKUP('Export - bowling'!$A156,'Season - bowl'!$A:$K,5,FALSE),'Export - bowling'!E156)</f>
        <v>37</v>
      </c>
      <c r="F156">
        <f>IF('Export - bowling'!$L156,'Export - bowling'!F156+VLOOKUP('Export - bowling'!$A156,'Season - bowl'!$A:$K,6,FALSE),'Export - bowling'!F156)</f>
        <v>2</v>
      </c>
      <c r="G156" s="30">
        <f t="shared" si="6"/>
        <v>18.5</v>
      </c>
      <c r="H156" s="30">
        <f t="shared" si="7"/>
        <v>4.1111111111111107</v>
      </c>
      <c r="I156" s="30">
        <f t="shared" si="8"/>
        <v>27</v>
      </c>
      <c r="J156">
        <f>IF('Export - bowling'!$L156,'Export - bowling'!G156+VLOOKUP('Export - bowling'!$A156,'Season - bowl'!$A:$K,9,FALSE),'Export - bowling'!G156)</f>
        <v>0</v>
      </c>
      <c r="K156">
        <f>IF('Export - bowling'!$L156,'Export - bowling'!H156+VLOOKUP('Export - bowling'!$A156,'Season - bowl'!$A:$K,10,FALSE),'Export - bowling'!H156)</f>
        <v>6</v>
      </c>
      <c r="L156">
        <f>IF('Export - bowling'!$L156,'Export - bowling'!I156+VLOOKUP('Export - bowling'!$A156,'Season - bowl'!$A:$K,11,FALSE),'Export - bowling'!I156)</f>
        <v>0</v>
      </c>
      <c r="M156">
        <f>'Export - bowling'!J156</f>
        <v>2</v>
      </c>
      <c r="N156">
        <f>'Export - bowling'!K156</f>
        <v>37</v>
      </c>
    </row>
    <row r="157" spans="1:14" x14ac:dyDescent="0.25">
      <c r="A157" t="str">
        <f>'Export - bowling'!A157</f>
        <v>Freddie Mills</v>
      </c>
      <c r="B157">
        <f>IF('Export - bowling'!$L157,'Export - bowling'!B157+VLOOKUP('Export - bowling'!$A157,'Season - bowl'!$A:$K,2,FALSE),'Export - bowling'!B157)</f>
        <v>95</v>
      </c>
      <c r="C157">
        <f>IF('Export - bowling'!$L157,'Export - bowling'!C157+VLOOKUP('Export - bowling'!$A157,'Season - bowl'!$A:$K,3,FALSE),'Export - bowling'!C157)</f>
        <v>248.2</v>
      </c>
      <c r="D157">
        <f>IF('Export - bowling'!$L157,'Export - bowling'!D157+VLOOKUP('Export - bowling'!$A157,'Season - bowl'!$A:$K,4,FALSE),'Export - bowling'!D157)</f>
        <v>17</v>
      </c>
      <c r="E157">
        <f>IF('Export - bowling'!$L157,'Export - bowling'!E157+VLOOKUP('Export - bowling'!$A157,'Season - bowl'!$A:$K,5,FALSE),'Export - bowling'!E157)</f>
        <v>1120</v>
      </c>
      <c r="F157">
        <f>IF('Export - bowling'!$L157,'Export - bowling'!F157+VLOOKUP('Export - bowling'!$A157,'Season - bowl'!$A:$K,6,FALSE),'Export - bowling'!F157)</f>
        <v>57</v>
      </c>
      <c r="G157" s="30">
        <f t="shared" si="6"/>
        <v>19.649122807017545</v>
      </c>
      <c r="H157" s="30">
        <f t="shared" si="7"/>
        <v>4.5124899274778407</v>
      </c>
      <c r="I157" s="30">
        <f t="shared" si="8"/>
        <v>26.126315789473679</v>
      </c>
      <c r="J157">
        <f>IF('Export - bowling'!$L157,'Export - bowling'!G157+VLOOKUP('Export - bowling'!$A157,'Season - bowl'!$A:$K,9,FALSE),'Export - bowling'!G157)</f>
        <v>1</v>
      </c>
      <c r="K157">
        <f>IF('Export - bowling'!$L157,'Export - bowling'!H157+VLOOKUP('Export - bowling'!$A157,'Season - bowl'!$A:$K,10,FALSE),'Export - bowling'!H157)</f>
        <v>1</v>
      </c>
      <c r="L157">
        <f>IF('Export - bowling'!$L157,'Export - bowling'!I157+VLOOKUP('Export - bowling'!$A157,'Season - bowl'!$A:$K,11,FALSE),'Export - bowling'!I157)</f>
        <v>1</v>
      </c>
      <c r="M157">
        <f>'Export - bowling'!J157</f>
        <v>5</v>
      </c>
      <c r="N157">
        <f>'Export - bowling'!K157</f>
        <v>61</v>
      </c>
    </row>
    <row r="158" spans="1:14" x14ac:dyDescent="0.25">
      <c r="A158" t="str">
        <f>'Export - bowling'!A158</f>
        <v>M Mittal</v>
      </c>
      <c r="B158">
        <f>IF('Export - bowling'!$L158,'Export - bowling'!B158+VLOOKUP('Export - bowling'!$A158,'Season - bowl'!$A:$K,2,FALSE),'Export - bowling'!B158)</f>
        <v>10</v>
      </c>
      <c r="C158">
        <f>IF('Export - bowling'!$L158,'Export - bowling'!C158+VLOOKUP('Export - bowling'!$A158,'Season - bowl'!$A:$K,3,FALSE),'Export - bowling'!C158)</f>
        <v>0</v>
      </c>
      <c r="D158">
        <f>IF('Export - bowling'!$L158,'Export - bowling'!D158+VLOOKUP('Export - bowling'!$A158,'Season - bowl'!$A:$K,4,FALSE),'Export - bowling'!D158)</f>
        <v>0</v>
      </c>
      <c r="E158">
        <f>IF('Export - bowling'!$L158,'Export - bowling'!E158+VLOOKUP('Export - bowling'!$A158,'Season - bowl'!$A:$K,5,FALSE),'Export - bowling'!E158)</f>
        <v>0</v>
      </c>
      <c r="F158">
        <f>IF('Export - bowling'!$L158,'Export - bowling'!F158+VLOOKUP('Export - bowling'!$A158,'Season - bowl'!$A:$K,6,FALSE),'Export - bowling'!F158)</f>
        <v>0</v>
      </c>
      <c r="G158" s="30" t="str">
        <f t="shared" si="6"/>
        <v>-</v>
      </c>
      <c r="H158" s="30" t="str">
        <f t="shared" si="7"/>
        <v>-</v>
      </c>
      <c r="I158" s="30" t="str">
        <f t="shared" si="8"/>
        <v>-</v>
      </c>
      <c r="J158">
        <f>IF('Export - bowling'!$L158,'Export - bowling'!G158+VLOOKUP('Export - bowling'!$A158,'Season - bowl'!$A:$K,9,FALSE),'Export - bowling'!G158)</f>
        <v>0</v>
      </c>
      <c r="K158">
        <f>IF('Export - bowling'!$L158,'Export - bowling'!H158+VLOOKUP('Export - bowling'!$A158,'Season - bowl'!$A:$K,10,FALSE),'Export - bowling'!H158)</f>
        <v>0</v>
      </c>
      <c r="L158">
        <f>IF('Export - bowling'!$L158,'Export - bowling'!I158+VLOOKUP('Export - bowling'!$A158,'Season - bowl'!$A:$K,11,FALSE),'Export - bowling'!I158)</f>
        <v>0</v>
      </c>
      <c r="M158">
        <f>'Export - bowling'!J158</f>
        <v>0</v>
      </c>
      <c r="N158">
        <f>'Export - bowling'!K158</f>
        <v>0</v>
      </c>
    </row>
    <row r="159" spans="1:14" x14ac:dyDescent="0.25">
      <c r="A159" t="str">
        <f>'Export - bowling'!A159</f>
        <v>Aruran Morgan</v>
      </c>
      <c r="B159">
        <f>IF('Export - bowling'!$L159,'Export - bowling'!B159+VLOOKUP('Export - bowling'!$A159,'Season - bowl'!$A:$K,2,FALSE),'Export - bowling'!B159)</f>
        <v>34</v>
      </c>
      <c r="C159">
        <f>IF('Export - bowling'!$L159,'Export - bowling'!C159+VLOOKUP('Export - bowling'!$A159,'Season - bowl'!$A:$K,3,FALSE),'Export - bowling'!C159)</f>
        <v>189.4</v>
      </c>
      <c r="D159">
        <f>IF('Export - bowling'!$L159,'Export - bowling'!D159+VLOOKUP('Export - bowling'!$A159,'Season - bowl'!$A:$K,4,FALSE),'Export - bowling'!D159)</f>
        <v>12</v>
      </c>
      <c r="E159">
        <f>IF('Export - bowling'!$L159,'Export - bowling'!E159+VLOOKUP('Export - bowling'!$A159,'Season - bowl'!$A:$K,5,FALSE),'Export - bowling'!E159)</f>
        <v>833</v>
      </c>
      <c r="F159">
        <f>IF('Export - bowling'!$L159,'Export - bowling'!F159+VLOOKUP('Export - bowling'!$A159,'Season - bowl'!$A:$K,6,FALSE),'Export - bowling'!F159)</f>
        <v>31</v>
      </c>
      <c r="G159" s="30">
        <f t="shared" si="6"/>
        <v>26.870967741935484</v>
      </c>
      <c r="H159" s="30">
        <f t="shared" si="7"/>
        <v>4.3980992608236535</v>
      </c>
      <c r="I159" s="30">
        <f t="shared" si="8"/>
        <v>36.658064516129038</v>
      </c>
      <c r="J159">
        <f>IF('Export - bowling'!$L159,'Export - bowling'!G159+VLOOKUP('Export - bowling'!$A159,'Season - bowl'!$A:$K,9,FALSE),'Export - bowling'!G159)</f>
        <v>0</v>
      </c>
      <c r="K159">
        <f>IF('Export - bowling'!$L159,'Export - bowling'!H159+VLOOKUP('Export - bowling'!$A159,'Season - bowl'!$A:$K,10,FALSE),'Export - bowling'!H159)</f>
        <v>2</v>
      </c>
      <c r="L159">
        <f>IF('Export - bowling'!$L159,'Export - bowling'!I159+VLOOKUP('Export - bowling'!$A159,'Season - bowl'!$A:$K,11,FALSE),'Export - bowling'!I159)</f>
        <v>0</v>
      </c>
      <c r="M159">
        <f>'Export - bowling'!J159</f>
        <v>3</v>
      </c>
      <c r="N159">
        <f>'Export - bowling'!K159</f>
        <v>24</v>
      </c>
    </row>
    <row r="160" spans="1:14" x14ac:dyDescent="0.25">
      <c r="A160" t="str">
        <f>'Export - bowling'!A160</f>
        <v>? Murphy</v>
      </c>
      <c r="B160">
        <f>IF('Export - bowling'!$L160,'Export - bowling'!B160+VLOOKUP('Export - bowling'!$A160,'Season - bowl'!$A:$K,2,FALSE),'Export - bowling'!B160)</f>
        <v>1</v>
      </c>
      <c r="C160">
        <f>IF('Export - bowling'!$L160,'Export - bowling'!C160+VLOOKUP('Export - bowling'!$A160,'Season - bowl'!$A:$K,3,FALSE),'Export - bowling'!C160)</f>
        <v>5</v>
      </c>
      <c r="D160">
        <f>IF('Export - bowling'!$L160,'Export - bowling'!D160+VLOOKUP('Export - bowling'!$A160,'Season - bowl'!$A:$K,4,FALSE),'Export - bowling'!D160)</f>
        <v>0</v>
      </c>
      <c r="E160">
        <f>IF('Export - bowling'!$L160,'Export - bowling'!E160+VLOOKUP('Export - bowling'!$A160,'Season - bowl'!$A:$K,5,FALSE),'Export - bowling'!E160)</f>
        <v>30</v>
      </c>
      <c r="F160">
        <f>IF('Export - bowling'!$L160,'Export - bowling'!F160+VLOOKUP('Export - bowling'!$A160,'Season - bowl'!$A:$K,6,FALSE),'Export - bowling'!F160)</f>
        <v>1</v>
      </c>
      <c r="G160" s="30">
        <f t="shared" si="6"/>
        <v>30</v>
      </c>
      <c r="H160" s="30">
        <f t="shared" si="7"/>
        <v>6</v>
      </c>
      <c r="I160" s="30">
        <f t="shared" si="8"/>
        <v>30</v>
      </c>
      <c r="J160">
        <f>IF('Export - bowling'!$L160,'Export - bowling'!G160+VLOOKUP('Export - bowling'!$A160,'Season - bowl'!$A:$K,9,FALSE),'Export - bowling'!G160)</f>
        <v>0</v>
      </c>
      <c r="K160">
        <f>IF('Export - bowling'!$L160,'Export - bowling'!H160+VLOOKUP('Export - bowling'!$A160,'Season - bowl'!$A:$K,10,FALSE),'Export - bowling'!H160)</f>
        <v>0</v>
      </c>
      <c r="L160">
        <f>IF('Export - bowling'!$L160,'Export - bowling'!I160+VLOOKUP('Export - bowling'!$A160,'Season - bowl'!$A:$K,11,FALSE),'Export - bowling'!I160)</f>
        <v>0</v>
      </c>
      <c r="M160">
        <f>'Export - bowling'!J160</f>
        <v>1</v>
      </c>
      <c r="N160">
        <f>'Export - bowling'!K160</f>
        <v>30</v>
      </c>
    </row>
    <row r="161" spans="1:14" x14ac:dyDescent="0.25">
      <c r="A161" t="str">
        <f>'Export - bowling'!A161</f>
        <v>J Murphy</v>
      </c>
      <c r="B161">
        <f>IF('Export - bowling'!$L161,'Export - bowling'!B161+VLOOKUP('Export - bowling'!$A161,'Season - bowl'!$A:$K,2,FALSE),'Export - bowling'!B161)</f>
        <v>3</v>
      </c>
      <c r="C161">
        <f>IF('Export - bowling'!$L161,'Export - bowling'!C161+VLOOKUP('Export - bowling'!$A161,'Season - bowl'!$A:$K,3,FALSE),'Export - bowling'!C161)</f>
        <v>11</v>
      </c>
      <c r="D161">
        <f>IF('Export - bowling'!$L161,'Export - bowling'!D161+VLOOKUP('Export - bowling'!$A161,'Season - bowl'!$A:$K,4,FALSE),'Export - bowling'!D161)</f>
        <v>2</v>
      </c>
      <c r="E161">
        <f>IF('Export - bowling'!$L161,'Export - bowling'!E161+VLOOKUP('Export - bowling'!$A161,'Season - bowl'!$A:$K,5,FALSE),'Export - bowling'!E161)</f>
        <v>27</v>
      </c>
      <c r="F161">
        <f>IF('Export - bowling'!$L161,'Export - bowling'!F161+VLOOKUP('Export - bowling'!$A161,'Season - bowl'!$A:$K,6,FALSE),'Export - bowling'!F161)</f>
        <v>2</v>
      </c>
      <c r="G161" s="30">
        <f t="shared" si="6"/>
        <v>13.5</v>
      </c>
      <c r="H161" s="30">
        <f t="shared" si="7"/>
        <v>2.4545454545454546</v>
      </c>
      <c r="I161" s="30">
        <f t="shared" si="8"/>
        <v>33</v>
      </c>
      <c r="J161">
        <f>IF('Export - bowling'!$L161,'Export - bowling'!G161+VLOOKUP('Export - bowling'!$A161,'Season - bowl'!$A:$K,9,FALSE),'Export - bowling'!G161)</f>
        <v>0</v>
      </c>
      <c r="K161">
        <f>IF('Export - bowling'!$L161,'Export - bowling'!H161+VLOOKUP('Export - bowling'!$A161,'Season - bowl'!$A:$K,10,FALSE),'Export - bowling'!H161)</f>
        <v>0</v>
      </c>
      <c r="L161">
        <f>IF('Export - bowling'!$L161,'Export - bowling'!I161+VLOOKUP('Export - bowling'!$A161,'Season - bowl'!$A:$K,11,FALSE),'Export - bowling'!I161)</f>
        <v>0</v>
      </c>
      <c r="M161">
        <f>'Export - bowling'!J161</f>
        <v>2</v>
      </c>
      <c r="N161">
        <f>'Export - bowling'!K161</f>
        <v>12</v>
      </c>
    </row>
    <row r="162" spans="1:14" x14ac:dyDescent="0.25">
      <c r="A162" t="str">
        <f>'Export - bowling'!A162</f>
        <v>N Murphy</v>
      </c>
      <c r="B162">
        <f>IF('Export - bowling'!$L162,'Export - bowling'!B162+VLOOKUP('Export - bowling'!$A162,'Season - bowl'!$A:$K,2,FALSE),'Export - bowling'!B162)</f>
        <v>4</v>
      </c>
      <c r="C162">
        <f>IF('Export - bowling'!$L162,'Export - bowling'!C162+VLOOKUP('Export - bowling'!$A162,'Season - bowl'!$A:$K,3,FALSE),'Export - bowling'!C162)</f>
        <v>5</v>
      </c>
      <c r="D162">
        <f>IF('Export - bowling'!$L162,'Export - bowling'!D162+VLOOKUP('Export - bowling'!$A162,'Season - bowl'!$A:$K,4,FALSE),'Export - bowling'!D162)</f>
        <v>0</v>
      </c>
      <c r="E162">
        <f>IF('Export - bowling'!$L162,'Export - bowling'!E162+VLOOKUP('Export - bowling'!$A162,'Season - bowl'!$A:$K,5,FALSE),'Export - bowling'!E162)</f>
        <v>34</v>
      </c>
      <c r="F162">
        <f>IF('Export - bowling'!$L162,'Export - bowling'!F162+VLOOKUP('Export - bowling'!$A162,'Season - bowl'!$A:$K,6,FALSE),'Export - bowling'!F162)</f>
        <v>0</v>
      </c>
      <c r="G162" s="30" t="str">
        <f t="shared" si="6"/>
        <v>-</v>
      </c>
      <c r="H162" s="30">
        <f t="shared" si="7"/>
        <v>6.8</v>
      </c>
      <c r="I162" s="30" t="str">
        <f t="shared" si="8"/>
        <v>-</v>
      </c>
      <c r="J162">
        <f>IF('Export - bowling'!$L162,'Export - bowling'!G162+VLOOKUP('Export - bowling'!$A162,'Season - bowl'!$A:$K,9,FALSE),'Export - bowling'!G162)</f>
        <v>0</v>
      </c>
      <c r="K162">
        <f>IF('Export - bowling'!$L162,'Export - bowling'!H162+VLOOKUP('Export - bowling'!$A162,'Season - bowl'!$A:$K,10,FALSE),'Export - bowling'!H162)</f>
        <v>0</v>
      </c>
      <c r="L162">
        <f>IF('Export - bowling'!$L162,'Export - bowling'!I162+VLOOKUP('Export - bowling'!$A162,'Season - bowl'!$A:$K,11,FALSE),'Export - bowling'!I162)</f>
        <v>0</v>
      </c>
      <c r="M162">
        <f>'Export - bowling'!J162</f>
        <v>0</v>
      </c>
      <c r="N162">
        <f>'Export - bowling'!K162</f>
        <v>0</v>
      </c>
    </row>
    <row r="163" spans="1:14" x14ac:dyDescent="0.25">
      <c r="A163" t="str">
        <f>'Export - bowling'!A163</f>
        <v>D Murray</v>
      </c>
      <c r="B163">
        <f>IF('Export - bowling'!$L163,'Export - bowling'!B163+VLOOKUP('Export - bowling'!$A163,'Season - bowl'!$A:$K,2,FALSE),'Export - bowling'!B163)</f>
        <v>14</v>
      </c>
      <c r="C163">
        <f>IF('Export - bowling'!$L163,'Export - bowling'!C163+VLOOKUP('Export - bowling'!$A163,'Season - bowl'!$A:$K,3,FALSE),'Export - bowling'!C163)</f>
        <v>0</v>
      </c>
      <c r="D163">
        <f>IF('Export - bowling'!$L163,'Export - bowling'!D163+VLOOKUP('Export - bowling'!$A163,'Season - bowl'!$A:$K,4,FALSE),'Export - bowling'!D163)</f>
        <v>0</v>
      </c>
      <c r="E163">
        <f>IF('Export - bowling'!$L163,'Export - bowling'!E163+VLOOKUP('Export - bowling'!$A163,'Season - bowl'!$A:$K,5,FALSE),'Export - bowling'!E163)</f>
        <v>0</v>
      </c>
      <c r="F163">
        <f>IF('Export - bowling'!$L163,'Export - bowling'!F163+VLOOKUP('Export - bowling'!$A163,'Season - bowl'!$A:$K,6,FALSE),'Export - bowling'!F163)</f>
        <v>0</v>
      </c>
      <c r="G163" s="30" t="str">
        <f t="shared" si="6"/>
        <v>-</v>
      </c>
      <c r="H163" s="30" t="str">
        <f t="shared" si="7"/>
        <v>-</v>
      </c>
      <c r="I163" s="30" t="str">
        <f t="shared" si="8"/>
        <v>-</v>
      </c>
      <c r="J163">
        <f>IF('Export - bowling'!$L163,'Export - bowling'!G163+VLOOKUP('Export - bowling'!$A163,'Season - bowl'!$A:$K,9,FALSE),'Export - bowling'!G163)</f>
        <v>0</v>
      </c>
      <c r="K163">
        <f>IF('Export - bowling'!$L163,'Export - bowling'!H163+VLOOKUP('Export - bowling'!$A163,'Season - bowl'!$A:$K,10,FALSE),'Export - bowling'!H163)</f>
        <v>0</v>
      </c>
      <c r="L163">
        <f>IF('Export - bowling'!$L163,'Export - bowling'!I163+VLOOKUP('Export - bowling'!$A163,'Season - bowl'!$A:$K,11,FALSE),'Export - bowling'!I163)</f>
        <v>0</v>
      </c>
      <c r="M163">
        <f>'Export - bowling'!J163</f>
        <v>0</v>
      </c>
      <c r="N163">
        <f>'Export - bowling'!K163</f>
        <v>0</v>
      </c>
    </row>
    <row r="164" spans="1:14" x14ac:dyDescent="0.25">
      <c r="A164" t="str">
        <f>'Export - bowling'!A164</f>
        <v>R Nair</v>
      </c>
      <c r="B164">
        <f>IF('Export - bowling'!$L164,'Export - bowling'!B164+VLOOKUP('Export - bowling'!$A164,'Season - bowl'!$A:$K,2,FALSE),'Export - bowling'!B164)</f>
        <v>2</v>
      </c>
      <c r="C164">
        <f>IF('Export - bowling'!$L164,'Export - bowling'!C164+VLOOKUP('Export - bowling'!$A164,'Season - bowl'!$A:$K,3,FALSE),'Export - bowling'!C164)</f>
        <v>13</v>
      </c>
      <c r="D164">
        <f>IF('Export - bowling'!$L164,'Export - bowling'!D164+VLOOKUP('Export - bowling'!$A164,'Season - bowl'!$A:$K,4,FALSE),'Export - bowling'!D164)</f>
        <v>1</v>
      </c>
      <c r="E164">
        <f>IF('Export - bowling'!$L164,'Export - bowling'!E164+VLOOKUP('Export - bowling'!$A164,'Season - bowl'!$A:$K,5,FALSE),'Export - bowling'!E164)</f>
        <v>56</v>
      </c>
      <c r="F164">
        <f>IF('Export - bowling'!$L164,'Export - bowling'!F164+VLOOKUP('Export - bowling'!$A164,'Season - bowl'!$A:$K,6,FALSE),'Export - bowling'!F164)</f>
        <v>4</v>
      </c>
      <c r="G164" s="30">
        <f t="shared" si="6"/>
        <v>14</v>
      </c>
      <c r="H164" s="30">
        <f t="shared" si="7"/>
        <v>4.3076923076923075</v>
      </c>
      <c r="I164" s="30">
        <f t="shared" si="8"/>
        <v>19.5</v>
      </c>
      <c r="J164">
        <f>IF('Export - bowling'!$L164,'Export - bowling'!G164+VLOOKUP('Export - bowling'!$A164,'Season - bowl'!$A:$K,9,FALSE),'Export - bowling'!G164)</f>
        <v>0</v>
      </c>
      <c r="K164">
        <f>IF('Export - bowling'!$L164,'Export - bowling'!H164+VLOOKUP('Export - bowling'!$A164,'Season - bowl'!$A:$K,10,FALSE),'Export - bowling'!H164)</f>
        <v>0</v>
      </c>
      <c r="L164">
        <f>IF('Export - bowling'!$L164,'Export - bowling'!I164+VLOOKUP('Export - bowling'!$A164,'Season - bowl'!$A:$K,11,FALSE),'Export - bowling'!I164)</f>
        <v>0</v>
      </c>
      <c r="M164">
        <f>'Export - bowling'!J164</f>
        <v>2</v>
      </c>
      <c r="N164">
        <f>'Export - bowling'!K164</f>
        <v>28</v>
      </c>
    </row>
    <row r="165" spans="1:14" x14ac:dyDescent="0.25">
      <c r="A165" t="str">
        <f>'Export - bowling'!A165</f>
        <v>K Nasir</v>
      </c>
      <c r="B165">
        <f>IF('Export - bowling'!$L165,'Export - bowling'!B165+VLOOKUP('Export - bowling'!$A165,'Season - bowl'!$A:$K,2,FALSE),'Export - bowling'!B165)</f>
        <v>1</v>
      </c>
      <c r="C165">
        <f>IF('Export - bowling'!$L165,'Export - bowling'!C165+VLOOKUP('Export - bowling'!$A165,'Season - bowl'!$A:$K,3,FALSE),'Export - bowling'!C165)</f>
        <v>1</v>
      </c>
      <c r="D165">
        <f>IF('Export - bowling'!$L165,'Export - bowling'!D165+VLOOKUP('Export - bowling'!$A165,'Season - bowl'!$A:$K,4,FALSE),'Export - bowling'!D165)</f>
        <v>0</v>
      </c>
      <c r="E165">
        <f>IF('Export - bowling'!$L165,'Export - bowling'!E165+VLOOKUP('Export - bowling'!$A165,'Season - bowl'!$A:$K,5,FALSE),'Export - bowling'!E165)</f>
        <v>13</v>
      </c>
      <c r="F165">
        <f>IF('Export - bowling'!$L165,'Export - bowling'!F165+VLOOKUP('Export - bowling'!$A165,'Season - bowl'!$A:$K,6,FALSE),'Export - bowling'!F165)</f>
        <v>0</v>
      </c>
      <c r="G165" s="30" t="str">
        <f t="shared" si="6"/>
        <v>-</v>
      </c>
      <c r="H165" s="30">
        <f t="shared" si="7"/>
        <v>13</v>
      </c>
      <c r="I165" s="30" t="str">
        <f t="shared" si="8"/>
        <v>-</v>
      </c>
      <c r="J165">
        <f>IF('Export - bowling'!$L165,'Export - bowling'!G165+VLOOKUP('Export - bowling'!$A165,'Season - bowl'!$A:$K,9,FALSE),'Export - bowling'!G165)</f>
        <v>0</v>
      </c>
      <c r="K165">
        <f>IF('Export - bowling'!$L165,'Export - bowling'!H165+VLOOKUP('Export - bowling'!$A165,'Season - bowl'!$A:$K,10,FALSE),'Export - bowling'!H165)</f>
        <v>3</v>
      </c>
      <c r="L165">
        <f>IF('Export - bowling'!$L165,'Export - bowling'!I165+VLOOKUP('Export - bowling'!$A165,'Season - bowl'!$A:$K,11,FALSE),'Export - bowling'!I165)</f>
        <v>4</v>
      </c>
      <c r="M165">
        <f>'Export - bowling'!J165</f>
        <v>0</v>
      </c>
      <c r="N165">
        <f>'Export - bowling'!K165</f>
        <v>13</v>
      </c>
    </row>
    <row r="166" spans="1:14" x14ac:dyDescent="0.25">
      <c r="A166" t="str">
        <f>'Export - bowling'!A166</f>
        <v>R Nataraju</v>
      </c>
      <c r="B166">
        <f>IF('Export - bowling'!$L166,'Export - bowling'!B166+VLOOKUP('Export - bowling'!$A166,'Season - bowl'!$A:$K,2,FALSE),'Export - bowling'!B166)</f>
        <v>21</v>
      </c>
      <c r="C166">
        <f>IF('Export - bowling'!$L166,'Export - bowling'!C166+VLOOKUP('Export - bowling'!$A166,'Season - bowl'!$A:$K,3,FALSE),'Export - bowling'!C166)</f>
        <v>93</v>
      </c>
      <c r="D166">
        <f>IF('Export - bowling'!$L166,'Export - bowling'!D166+VLOOKUP('Export - bowling'!$A166,'Season - bowl'!$A:$K,4,FALSE),'Export - bowling'!D166)</f>
        <v>7</v>
      </c>
      <c r="E166">
        <f>IF('Export - bowling'!$L166,'Export - bowling'!E166+VLOOKUP('Export - bowling'!$A166,'Season - bowl'!$A:$K,5,FALSE),'Export - bowling'!E166)</f>
        <v>421</v>
      </c>
      <c r="F166">
        <f>IF('Export - bowling'!$L166,'Export - bowling'!F166+VLOOKUP('Export - bowling'!$A166,'Season - bowl'!$A:$K,6,FALSE),'Export - bowling'!F166)</f>
        <v>17</v>
      </c>
      <c r="G166" s="30">
        <f t="shared" si="6"/>
        <v>24.764705882352942</v>
      </c>
      <c r="H166" s="30">
        <f t="shared" si="7"/>
        <v>4.5268817204301079</v>
      </c>
      <c r="I166" s="30">
        <f t="shared" si="8"/>
        <v>32.823529411764703</v>
      </c>
      <c r="J166">
        <f>IF('Export - bowling'!$L166,'Export - bowling'!G166+VLOOKUP('Export - bowling'!$A166,'Season - bowl'!$A:$K,9,FALSE),'Export - bowling'!G166)</f>
        <v>0</v>
      </c>
      <c r="K166">
        <f>IF('Export - bowling'!$L166,'Export - bowling'!H166+VLOOKUP('Export - bowling'!$A166,'Season - bowl'!$A:$K,10,FALSE),'Export - bowling'!H166)</f>
        <v>0</v>
      </c>
      <c r="L166">
        <f>IF('Export - bowling'!$L166,'Export - bowling'!I166+VLOOKUP('Export - bowling'!$A166,'Season - bowl'!$A:$K,11,FALSE),'Export - bowling'!I166)</f>
        <v>0</v>
      </c>
      <c r="M166">
        <f>'Export - bowling'!J166</f>
        <v>3</v>
      </c>
      <c r="N166">
        <f>'Export - bowling'!K166</f>
        <v>20</v>
      </c>
    </row>
    <row r="167" spans="1:14" x14ac:dyDescent="0.25">
      <c r="A167" t="str">
        <f>'Export - bowling'!A167</f>
        <v>A Nicholls</v>
      </c>
      <c r="B167">
        <f>IF('Export - bowling'!$L167,'Export - bowling'!B167+VLOOKUP('Export - bowling'!$A167,'Season - bowl'!$A:$K,2,FALSE),'Export - bowling'!B167)</f>
        <v>1</v>
      </c>
      <c r="C167">
        <f>IF('Export - bowling'!$L167,'Export - bowling'!C167+VLOOKUP('Export - bowling'!$A167,'Season - bowl'!$A:$K,3,FALSE),'Export - bowling'!C167)</f>
        <v>0</v>
      </c>
      <c r="D167">
        <f>IF('Export - bowling'!$L167,'Export - bowling'!D167+VLOOKUP('Export - bowling'!$A167,'Season - bowl'!$A:$K,4,FALSE),'Export - bowling'!D167)</f>
        <v>0</v>
      </c>
      <c r="E167">
        <f>IF('Export - bowling'!$L167,'Export - bowling'!E167+VLOOKUP('Export - bowling'!$A167,'Season - bowl'!$A:$K,5,FALSE),'Export - bowling'!E167)</f>
        <v>0</v>
      </c>
      <c r="F167">
        <f>IF('Export - bowling'!$L167,'Export - bowling'!F167+VLOOKUP('Export - bowling'!$A167,'Season - bowl'!$A:$K,6,FALSE),'Export - bowling'!F167)</f>
        <v>0</v>
      </c>
      <c r="G167" s="30" t="str">
        <f t="shared" si="6"/>
        <v>-</v>
      </c>
      <c r="H167" s="30" t="str">
        <f t="shared" si="7"/>
        <v>-</v>
      </c>
      <c r="I167" s="30" t="str">
        <f t="shared" si="8"/>
        <v>-</v>
      </c>
      <c r="J167">
        <f>IF('Export - bowling'!$L167,'Export - bowling'!G167+VLOOKUP('Export - bowling'!$A167,'Season - bowl'!$A:$K,9,FALSE),'Export - bowling'!G167)</f>
        <v>0</v>
      </c>
      <c r="K167">
        <f>IF('Export - bowling'!$L167,'Export - bowling'!H167+VLOOKUP('Export - bowling'!$A167,'Season - bowl'!$A:$K,10,FALSE),'Export - bowling'!H167)</f>
        <v>0</v>
      </c>
      <c r="L167">
        <f>IF('Export - bowling'!$L167,'Export - bowling'!I167+VLOOKUP('Export - bowling'!$A167,'Season - bowl'!$A:$K,11,FALSE),'Export - bowling'!I167)</f>
        <v>0</v>
      </c>
      <c r="M167">
        <f>'Export - bowling'!J167</f>
        <v>0</v>
      </c>
      <c r="N167">
        <f>'Export - bowling'!K167</f>
        <v>0</v>
      </c>
    </row>
    <row r="168" spans="1:14" x14ac:dyDescent="0.25">
      <c r="A168" t="str">
        <f>'Export - bowling'!A168</f>
        <v>B Nicholls</v>
      </c>
      <c r="B168">
        <f>IF('Export - bowling'!$L168,'Export - bowling'!B168+VLOOKUP('Export - bowling'!$A168,'Season - bowl'!$A:$K,2,FALSE),'Export - bowling'!B168)</f>
        <v>16</v>
      </c>
      <c r="C168">
        <f>IF('Export - bowling'!$L168,'Export - bowling'!C168+VLOOKUP('Export - bowling'!$A168,'Season - bowl'!$A:$K,3,FALSE),'Export - bowling'!C168)</f>
        <v>3</v>
      </c>
      <c r="D168">
        <f>IF('Export - bowling'!$L168,'Export - bowling'!D168+VLOOKUP('Export - bowling'!$A168,'Season - bowl'!$A:$K,4,FALSE),'Export - bowling'!D168)</f>
        <v>0</v>
      </c>
      <c r="E168">
        <f>IF('Export - bowling'!$L168,'Export - bowling'!E168+VLOOKUP('Export - bowling'!$A168,'Season - bowl'!$A:$K,5,FALSE),'Export - bowling'!E168)</f>
        <v>9</v>
      </c>
      <c r="F168">
        <f>IF('Export - bowling'!$L168,'Export - bowling'!F168+VLOOKUP('Export - bowling'!$A168,'Season - bowl'!$A:$K,6,FALSE),'Export - bowling'!F168)</f>
        <v>0</v>
      </c>
      <c r="G168" s="30" t="str">
        <f t="shared" si="6"/>
        <v>-</v>
      </c>
      <c r="H168" s="30">
        <f t="shared" si="7"/>
        <v>3</v>
      </c>
      <c r="I168" s="30" t="str">
        <f t="shared" si="8"/>
        <v>-</v>
      </c>
      <c r="J168">
        <f>IF('Export - bowling'!$L168,'Export - bowling'!G168+VLOOKUP('Export - bowling'!$A168,'Season - bowl'!$A:$K,9,FALSE),'Export - bowling'!G168)</f>
        <v>0</v>
      </c>
      <c r="K168">
        <f>IF('Export - bowling'!$L168,'Export - bowling'!H168+VLOOKUP('Export - bowling'!$A168,'Season - bowl'!$A:$K,10,FALSE),'Export - bowling'!H168)</f>
        <v>0</v>
      </c>
      <c r="L168">
        <f>IF('Export - bowling'!$L168,'Export - bowling'!I168+VLOOKUP('Export - bowling'!$A168,'Season - bowl'!$A:$K,11,FALSE),'Export - bowling'!I168)</f>
        <v>0</v>
      </c>
      <c r="M168">
        <f>'Export - bowling'!J168</f>
        <v>0</v>
      </c>
      <c r="N168">
        <f>'Export - bowling'!K168</f>
        <v>9</v>
      </c>
    </row>
    <row r="169" spans="1:14" x14ac:dyDescent="0.25">
      <c r="A169" t="str">
        <f>'Export - bowling'!A169</f>
        <v>J O'Hara</v>
      </c>
      <c r="B169">
        <f>IF('Export - bowling'!$L169,'Export - bowling'!B169+VLOOKUP('Export - bowling'!$A169,'Season - bowl'!$A:$K,2,FALSE),'Export - bowling'!B169)</f>
        <v>17</v>
      </c>
      <c r="C169">
        <f>IF('Export - bowling'!$L169,'Export - bowling'!C169+VLOOKUP('Export - bowling'!$A169,'Season - bowl'!$A:$K,3,FALSE),'Export - bowling'!C169)</f>
        <v>0</v>
      </c>
      <c r="D169">
        <f>IF('Export - bowling'!$L169,'Export - bowling'!D169+VLOOKUP('Export - bowling'!$A169,'Season - bowl'!$A:$K,4,FALSE),'Export - bowling'!D169)</f>
        <v>0</v>
      </c>
      <c r="E169">
        <f>IF('Export - bowling'!$L169,'Export - bowling'!E169+VLOOKUP('Export - bowling'!$A169,'Season - bowl'!$A:$K,5,FALSE),'Export - bowling'!E169)</f>
        <v>0</v>
      </c>
      <c r="F169">
        <f>IF('Export - bowling'!$L169,'Export - bowling'!F169+VLOOKUP('Export - bowling'!$A169,'Season - bowl'!$A:$K,6,FALSE),'Export - bowling'!F169)</f>
        <v>0</v>
      </c>
      <c r="G169" s="30" t="str">
        <f t="shared" si="6"/>
        <v>-</v>
      </c>
      <c r="H169" s="30" t="str">
        <f t="shared" si="7"/>
        <v>-</v>
      </c>
      <c r="I169" s="30" t="str">
        <f t="shared" si="8"/>
        <v>-</v>
      </c>
      <c r="J169">
        <f>IF('Export - bowling'!$L169,'Export - bowling'!G169+VLOOKUP('Export - bowling'!$A169,'Season - bowl'!$A:$K,9,FALSE),'Export - bowling'!G169)</f>
        <v>0</v>
      </c>
      <c r="K169">
        <f>IF('Export - bowling'!$L169,'Export - bowling'!H169+VLOOKUP('Export - bowling'!$A169,'Season - bowl'!$A:$K,10,FALSE),'Export - bowling'!H169)</f>
        <v>0</v>
      </c>
      <c r="L169">
        <f>IF('Export - bowling'!$L169,'Export - bowling'!I169+VLOOKUP('Export - bowling'!$A169,'Season - bowl'!$A:$K,11,FALSE),'Export - bowling'!I169)</f>
        <v>0</v>
      </c>
      <c r="M169">
        <f>'Export - bowling'!J169</f>
        <v>0</v>
      </c>
      <c r="N169">
        <f>'Export - bowling'!K169</f>
        <v>0</v>
      </c>
    </row>
    <row r="170" spans="1:14" x14ac:dyDescent="0.25">
      <c r="A170" t="str">
        <f>'Export - bowling'!A170</f>
        <v>T Orr</v>
      </c>
      <c r="B170">
        <f>IF('Export - bowling'!$L170,'Export - bowling'!B170+VLOOKUP('Export - bowling'!$A170,'Season - bowl'!$A:$K,2,FALSE),'Export - bowling'!B170)</f>
        <v>33</v>
      </c>
      <c r="C170">
        <f>IF('Export - bowling'!$L170,'Export - bowling'!C170+VLOOKUP('Export - bowling'!$A170,'Season - bowl'!$A:$K,3,FALSE),'Export - bowling'!C170)</f>
        <v>147</v>
      </c>
      <c r="D170">
        <f>IF('Export - bowling'!$L170,'Export - bowling'!D170+VLOOKUP('Export - bowling'!$A170,'Season - bowl'!$A:$K,4,FALSE),'Export - bowling'!D170)</f>
        <v>11</v>
      </c>
      <c r="E170">
        <f>IF('Export - bowling'!$L170,'Export - bowling'!E170+VLOOKUP('Export - bowling'!$A170,'Season - bowl'!$A:$K,5,FALSE),'Export - bowling'!E170)</f>
        <v>684</v>
      </c>
      <c r="F170">
        <f>IF('Export - bowling'!$L170,'Export - bowling'!F170+VLOOKUP('Export - bowling'!$A170,'Season - bowl'!$A:$K,6,FALSE),'Export - bowling'!F170)</f>
        <v>30</v>
      </c>
      <c r="G170" s="30">
        <f t="shared" si="6"/>
        <v>22.8</v>
      </c>
      <c r="H170" s="30">
        <f t="shared" si="7"/>
        <v>4.6530612244897958</v>
      </c>
      <c r="I170" s="30">
        <f t="shared" si="8"/>
        <v>29.4</v>
      </c>
      <c r="J170">
        <f>IF('Export - bowling'!$L170,'Export - bowling'!G170+VLOOKUP('Export - bowling'!$A170,'Season - bowl'!$A:$K,9,FALSE),'Export - bowling'!G170)</f>
        <v>1</v>
      </c>
      <c r="K170">
        <f>IF('Export - bowling'!$L170,'Export - bowling'!H170+VLOOKUP('Export - bowling'!$A170,'Season - bowl'!$A:$K,10,FALSE),'Export - bowling'!H170)</f>
        <v>0</v>
      </c>
      <c r="L170">
        <f>IF('Export - bowling'!$L170,'Export - bowling'!I170+VLOOKUP('Export - bowling'!$A170,'Season - bowl'!$A:$K,11,FALSE),'Export - bowling'!I170)</f>
        <v>0</v>
      </c>
      <c r="M170">
        <f>'Export - bowling'!J170</f>
        <v>5</v>
      </c>
      <c r="N170">
        <f>'Export - bowling'!K170</f>
        <v>11</v>
      </c>
    </row>
    <row r="171" spans="1:14" x14ac:dyDescent="0.25">
      <c r="A171" t="str">
        <f>'Export - bowling'!A171</f>
        <v>Zain O'Sullivan</v>
      </c>
      <c r="B171">
        <f>IF('Export - bowling'!$L171,'Export - bowling'!B171+VLOOKUP('Export - bowling'!$A171,'Season - bowl'!$A:$K,2,FALSE),'Export - bowling'!B171)</f>
        <v>1</v>
      </c>
      <c r="C171">
        <f>IF('Export - bowling'!$L171,'Export - bowling'!C171+VLOOKUP('Export - bowling'!$A171,'Season - bowl'!$A:$K,3,FALSE),'Export - bowling'!C171)</f>
        <v>8</v>
      </c>
      <c r="D171">
        <f>IF('Export - bowling'!$L171,'Export - bowling'!D171+VLOOKUP('Export - bowling'!$A171,'Season - bowl'!$A:$K,4,FALSE),'Export - bowling'!D171)</f>
        <v>1</v>
      </c>
      <c r="E171">
        <f>IF('Export - bowling'!$L171,'Export - bowling'!E171+VLOOKUP('Export - bowling'!$A171,'Season - bowl'!$A:$K,5,FALSE),'Export - bowling'!E171)</f>
        <v>33</v>
      </c>
      <c r="F171">
        <f>IF('Export - bowling'!$L171,'Export - bowling'!F171+VLOOKUP('Export - bowling'!$A171,'Season - bowl'!$A:$K,6,FALSE),'Export - bowling'!F171)</f>
        <v>0</v>
      </c>
      <c r="G171" s="30" t="str">
        <f t="shared" si="6"/>
        <v>-</v>
      </c>
      <c r="H171" s="30">
        <f t="shared" si="7"/>
        <v>4.125</v>
      </c>
      <c r="I171" s="30" t="str">
        <f t="shared" si="8"/>
        <v>-</v>
      </c>
      <c r="J171">
        <f>IF('Export - bowling'!$L171,'Export - bowling'!G171+VLOOKUP('Export - bowling'!$A171,'Season - bowl'!$A:$K,9,FALSE),'Export - bowling'!G171)</f>
        <v>0</v>
      </c>
      <c r="K171">
        <f>IF('Export - bowling'!$L171,'Export - bowling'!H171+VLOOKUP('Export - bowling'!$A171,'Season - bowl'!$A:$K,10,FALSE),'Export - bowling'!H171)</f>
        <v>0</v>
      </c>
      <c r="L171">
        <f>IF('Export - bowling'!$L171,'Export - bowling'!I171+VLOOKUP('Export - bowling'!$A171,'Season - bowl'!$A:$K,11,FALSE),'Export - bowling'!I171)</f>
        <v>0</v>
      </c>
      <c r="M171">
        <f>'Export - bowling'!J171</f>
        <v>0</v>
      </c>
      <c r="N171">
        <f>'Export - bowling'!K171</f>
        <v>0</v>
      </c>
    </row>
    <row r="172" spans="1:14" x14ac:dyDescent="0.25">
      <c r="A172" t="str">
        <f>'Export - bowling'!A172</f>
        <v>Chris Ovens</v>
      </c>
      <c r="B172">
        <f>IF('Export - bowling'!$L172,'Export - bowling'!B172+VLOOKUP('Export - bowling'!$A172,'Season - bowl'!$A:$K,2,FALSE),'Export - bowling'!B172)</f>
        <v>33</v>
      </c>
      <c r="C172">
        <f>IF('Export - bowling'!$L172,'Export - bowling'!C172+VLOOKUP('Export - bowling'!$A172,'Season - bowl'!$A:$K,3,FALSE),'Export - bowling'!C172)</f>
        <v>13.5</v>
      </c>
      <c r="D172">
        <f>IF('Export - bowling'!$L172,'Export - bowling'!D172+VLOOKUP('Export - bowling'!$A172,'Season - bowl'!$A:$K,4,FALSE),'Export - bowling'!D172)</f>
        <v>2</v>
      </c>
      <c r="E172">
        <f>IF('Export - bowling'!$L172,'Export - bowling'!E172+VLOOKUP('Export - bowling'!$A172,'Season - bowl'!$A:$K,5,FALSE),'Export - bowling'!E172)</f>
        <v>75</v>
      </c>
      <c r="F172">
        <f>IF('Export - bowling'!$L172,'Export - bowling'!F172+VLOOKUP('Export - bowling'!$A172,'Season - bowl'!$A:$K,6,FALSE),'Export - bowling'!F172)</f>
        <v>5</v>
      </c>
      <c r="G172" s="30">
        <f t="shared" si="6"/>
        <v>15</v>
      </c>
      <c r="H172" s="30">
        <f t="shared" si="7"/>
        <v>5.5555555555555554</v>
      </c>
      <c r="I172" s="30">
        <f t="shared" si="8"/>
        <v>16.2</v>
      </c>
      <c r="J172">
        <f>IF('Export - bowling'!$L172,'Export - bowling'!G172+VLOOKUP('Export - bowling'!$A172,'Season - bowl'!$A:$K,9,FALSE),'Export - bowling'!G172)</f>
        <v>0</v>
      </c>
      <c r="K172">
        <f>IF('Export - bowling'!$L172,'Export - bowling'!H172+VLOOKUP('Export - bowling'!$A172,'Season - bowl'!$A:$K,10,FALSE),'Export - bowling'!H172)</f>
        <v>5</v>
      </c>
      <c r="L172">
        <f>IF('Export - bowling'!$L172,'Export - bowling'!I172+VLOOKUP('Export - bowling'!$A172,'Season - bowl'!$A:$K,11,FALSE),'Export - bowling'!I172)</f>
        <v>2</v>
      </c>
      <c r="M172">
        <f>'Export - bowling'!J172</f>
        <v>3</v>
      </c>
      <c r="N172">
        <f>'Export - bowling'!K172</f>
        <v>9</v>
      </c>
    </row>
    <row r="173" spans="1:14" x14ac:dyDescent="0.25">
      <c r="A173" t="str">
        <f>'Export - bowling'!A173</f>
        <v>M Owen</v>
      </c>
      <c r="B173">
        <f>IF('Export - bowling'!$L173,'Export - bowling'!B173+VLOOKUP('Export - bowling'!$A173,'Season - bowl'!$A:$K,2,FALSE),'Export - bowling'!B173)</f>
        <v>6</v>
      </c>
      <c r="C173">
        <f>IF('Export - bowling'!$L173,'Export - bowling'!C173+VLOOKUP('Export - bowling'!$A173,'Season - bowl'!$A:$K,3,FALSE),'Export - bowling'!C173)</f>
        <v>0</v>
      </c>
      <c r="D173">
        <f>IF('Export - bowling'!$L173,'Export - bowling'!D173+VLOOKUP('Export - bowling'!$A173,'Season - bowl'!$A:$K,4,FALSE),'Export - bowling'!D173)</f>
        <v>0</v>
      </c>
      <c r="E173">
        <f>IF('Export - bowling'!$L173,'Export - bowling'!E173+VLOOKUP('Export - bowling'!$A173,'Season - bowl'!$A:$K,5,FALSE),'Export - bowling'!E173)</f>
        <v>0</v>
      </c>
      <c r="F173">
        <f>IF('Export - bowling'!$L173,'Export - bowling'!F173+VLOOKUP('Export - bowling'!$A173,'Season - bowl'!$A:$K,6,FALSE),'Export - bowling'!F173)</f>
        <v>0</v>
      </c>
      <c r="G173" s="30" t="str">
        <f t="shared" si="6"/>
        <v>-</v>
      </c>
      <c r="H173" s="30" t="str">
        <f t="shared" si="7"/>
        <v>-</v>
      </c>
      <c r="I173" s="30" t="str">
        <f t="shared" si="8"/>
        <v>-</v>
      </c>
      <c r="J173">
        <f>IF('Export - bowling'!$L173,'Export - bowling'!G173+VLOOKUP('Export - bowling'!$A173,'Season - bowl'!$A:$K,9,FALSE),'Export - bowling'!G173)</f>
        <v>0</v>
      </c>
      <c r="K173">
        <f>IF('Export - bowling'!$L173,'Export - bowling'!H173+VLOOKUP('Export - bowling'!$A173,'Season - bowl'!$A:$K,10,FALSE),'Export - bowling'!H173)</f>
        <v>0</v>
      </c>
      <c r="L173">
        <f>IF('Export - bowling'!$L173,'Export - bowling'!I173+VLOOKUP('Export - bowling'!$A173,'Season - bowl'!$A:$K,11,FALSE),'Export - bowling'!I173)</f>
        <v>0</v>
      </c>
      <c r="M173">
        <f>'Export - bowling'!J173</f>
        <v>0</v>
      </c>
      <c r="N173">
        <f>'Export - bowling'!K173</f>
        <v>0</v>
      </c>
    </row>
    <row r="174" spans="1:14" x14ac:dyDescent="0.25">
      <c r="A174" t="str">
        <f>'Export - bowling'!A174</f>
        <v>T Oxenham</v>
      </c>
      <c r="B174">
        <f>IF('Export - bowling'!$L174,'Export - bowling'!B174+VLOOKUP('Export - bowling'!$A174,'Season - bowl'!$A:$K,2,FALSE),'Export - bowling'!B174)</f>
        <v>1</v>
      </c>
      <c r="C174">
        <f>IF('Export - bowling'!$L174,'Export - bowling'!C174+VLOOKUP('Export - bowling'!$A174,'Season - bowl'!$A:$K,3,FALSE),'Export - bowling'!C174)</f>
        <v>0</v>
      </c>
      <c r="D174">
        <f>IF('Export - bowling'!$L174,'Export - bowling'!D174+VLOOKUP('Export - bowling'!$A174,'Season - bowl'!$A:$K,4,FALSE),'Export - bowling'!D174)</f>
        <v>0</v>
      </c>
      <c r="E174">
        <f>IF('Export - bowling'!$L174,'Export - bowling'!E174+VLOOKUP('Export - bowling'!$A174,'Season - bowl'!$A:$K,5,FALSE),'Export - bowling'!E174)</f>
        <v>0</v>
      </c>
      <c r="F174">
        <f>IF('Export - bowling'!$L174,'Export - bowling'!F174+VLOOKUP('Export - bowling'!$A174,'Season - bowl'!$A:$K,6,FALSE),'Export - bowling'!F174)</f>
        <v>0</v>
      </c>
      <c r="G174" s="30" t="str">
        <f t="shared" si="6"/>
        <v>-</v>
      </c>
      <c r="H174" s="30" t="str">
        <f t="shared" si="7"/>
        <v>-</v>
      </c>
      <c r="I174" s="30" t="str">
        <f t="shared" si="8"/>
        <v>-</v>
      </c>
      <c r="J174">
        <f>IF('Export - bowling'!$L174,'Export - bowling'!G174+VLOOKUP('Export - bowling'!$A174,'Season - bowl'!$A:$K,9,FALSE),'Export - bowling'!G174)</f>
        <v>0</v>
      </c>
      <c r="K174">
        <f>IF('Export - bowling'!$L174,'Export - bowling'!H174+VLOOKUP('Export - bowling'!$A174,'Season - bowl'!$A:$K,10,FALSE),'Export - bowling'!H174)</f>
        <v>0</v>
      </c>
      <c r="L174">
        <f>IF('Export - bowling'!$L174,'Export - bowling'!I174+VLOOKUP('Export - bowling'!$A174,'Season - bowl'!$A:$K,11,FALSE),'Export - bowling'!I174)</f>
        <v>0</v>
      </c>
      <c r="M174">
        <f>'Export - bowling'!J174</f>
        <v>0</v>
      </c>
      <c r="N174">
        <f>'Export - bowling'!K174</f>
        <v>0</v>
      </c>
    </row>
    <row r="175" spans="1:14" x14ac:dyDescent="0.25">
      <c r="A175" t="str">
        <f>'Export - bowling'!A175</f>
        <v>N Palmer</v>
      </c>
      <c r="B175">
        <f>IF('Export - bowling'!$L175,'Export - bowling'!B175+VLOOKUP('Export - bowling'!$A175,'Season - bowl'!$A:$K,2,FALSE),'Export - bowling'!B175)</f>
        <v>10</v>
      </c>
      <c r="C175">
        <f>IF('Export - bowling'!$L175,'Export - bowling'!C175+VLOOKUP('Export - bowling'!$A175,'Season - bowl'!$A:$K,3,FALSE),'Export - bowling'!C175)</f>
        <v>51</v>
      </c>
      <c r="D175">
        <f>IF('Export - bowling'!$L175,'Export - bowling'!D175+VLOOKUP('Export - bowling'!$A175,'Season - bowl'!$A:$K,4,FALSE),'Export - bowling'!D175)</f>
        <v>2</v>
      </c>
      <c r="E175">
        <f>IF('Export - bowling'!$L175,'Export - bowling'!E175+VLOOKUP('Export - bowling'!$A175,'Season - bowl'!$A:$K,5,FALSE),'Export - bowling'!E175)</f>
        <v>267</v>
      </c>
      <c r="F175">
        <f>IF('Export - bowling'!$L175,'Export - bowling'!F175+VLOOKUP('Export - bowling'!$A175,'Season - bowl'!$A:$K,6,FALSE),'Export - bowling'!F175)</f>
        <v>8</v>
      </c>
      <c r="G175" s="30">
        <f t="shared" si="6"/>
        <v>33.375</v>
      </c>
      <c r="H175" s="30">
        <f t="shared" si="7"/>
        <v>5.2352941176470589</v>
      </c>
      <c r="I175" s="30">
        <f t="shared" si="8"/>
        <v>38.25</v>
      </c>
      <c r="J175">
        <f>IF('Export - bowling'!$L175,'Export - bowling'!G175+VLOOKUP('Export - bowling'!$A175,'Season - bowl'!$A:$K,9,FALSE),'Export - bowling'!G175)</f>
        <v>0</v>
      </c>
      <c r="K175">
        <f>IF('Export - bowling'!$L175,'Export - bowling'!H175+VLOOKUP('Export - bowling'!$A175,'Season - bowl'!$A:$K,10,FALSE),'Export - bowling'!H175)</f>
        <v>0</v>
      </c>
      <c r="L175">
        <f>IF('Export - bowling'!$L175,'Export - bowling'!I175+VLOOKUP('Export - bowling'!$A175,'Season - bowl'!$A:$K,11,FALSE),'Export - bowling'!I175)</f>
        <v>0</v>
      </c>
      <c r="M175">
        <f>'Export - bowling'!J175</f>
        <v>2</v>
      </c>
      <c r="N175">
        <f>'Export - bowling'!K175</f>
        <v>22</v>
      </c>
    </row>
    <row r="176" spans="1:14" x14ac:dyDescent="0.25">
      <c r="A176" t="str">
        <f>'Export - bowling'!A176</f>
        <v>S Pande</v>
      </c>
      <c r="B176">
        <f>IF('Export - bowling'!$L176,'Export - bowling'!B176+VLOOKUP('Export - bowling'!$A176,'Season - bowl'!$A:$K,2,FALSE),'Export - bowling'!B176)</f>
        <v>1</v>
      </c>
      <c r="C176">
        <f>IF('Export - bowling'!$L176,'Export - bowling'!C176+VLOOKUP('Export - bowling'!$A176,'Season - bowl'!$A:$K,3,FALSE),'Export - bowling'!C176)</f>
        <v>0</v>
      </c>
      <c r="D176">
        <f>IF('Export - bowling'!$L176,'Export - bowling'!D176+VLOOKUP('Export - bowling'!$A176,'Season - bowl'!$A:$K,4,FALSE),'Export - bowling'!D176)</f>
        <v>0</v>
      </c>
      <c r="E176">
        <f>IF('Export - bowling'!$L176,'Export - bowling'!E176+VLOOKUP('Export - bowling'!$A176,'Season - bowl'!$A:$K,5,FALSE),'Export - bowling'!E176)</f>
        <v>0</v>
      </c>
      <c r="F176">
        <f>IF('Export - bowling'!$L176,'Export - bowling'!F176+VLOOKUP('Export - bowling'!$A176,'Season - bowl'!$A:$K,6,FALSE),'Export - bowling'!F176)</f>
        <v>0</v>
      </c>
      <c r="G176" s="30" t="str">
        <f t="shared" si="6"/>
        <v>-</v>
      </c>
      <c r="H176" s="30" t="str">
        <f t="shared" si="7"/>
        <v>-</v>
      </c>
      <c r="I176" s="30" t="str">
        <f t="shared" si="8"/>
        <v>-</v>
      </c>
      <c r="J176">
        <f>IF('Export - bowling'!$L176,'Export - bowling'!G176+VLOOKUP('Export - bowling'!$A176,'Season - bowl'!$A:$K,9,FALSE),'Export - bowling'!G176)</f>
        <v>0</v>
      </c>
      <c r="K176">
        <f>IF('Export - bowling'!$L176,'Export - bowling'!H176+VLOOKUP('Export - bowling'!$A176,'Season - bowl'!$A:$K,10,FALSE),'Export - bowling'!H176)</f>
        <v>0</v>
      </c>
      <c r="L176">
        <f>IF('Export - bowling'!$L176,'Export - bowling'!I176+VLOOKUP('Export - bowling'!$A176,'Season - bowl'!$A:$K,11,FALSE),'Export - bowling'!I176)</f>
        <v>0</v>
      </c>
      <c r="M176">
        <f>'Export - bowling'!J176</f>
        <v>0</v>
      </c>
      <c r="N176">
        <f>'Export - bowling'!K176</f>
        <v>0</v>
      </c>
    </row>
    <row r="177" spans="1:14" x14ac:dyDescent="0.25">
      <c r="A177" t="str">
        <f>'Export - bowling'!A177</f>
        <v>R Paramo</v>
      </c>
      <c r="B177">
        <f>IF('Export - bowling'!$L177,'Export - bowling'!B177+VLOOKUP('Export - bowling'!$A177,'Season - bowl'!$A:$K,2,FALSE),'Export - bowling'!B177)</f>
        <v>15</v>
      </c>
      <c r="C177">
        <f>IF('Export - bowling'!$L177,'Export - bowling'!C177+VLOOKUP('Export - bowling'!$A177,'Season - bowl'!$A:$K,3,FALSE),'Export - bowling'!C177)</f>
        <v>0</v>
      </c>
      <c r="D177">
        <f>IF('Export - bowling'!$L177,'Export - bowling'!D177+VLOOKUP('Export - bowling'!$A177,'Season - bowl'!$A:$K,4,FALSE),'Export - bowling'!D177)</f>
        <v>0</v>
      </c>
      <c r="E177">
        <f>IF('Export - bowling'!$L177,'Export - bowling'!E177+VLOOKUP('Export - bowling'!$A177,'Season - bowl'!$A:$K,5,FALSE),'Export - bowling'!E177)</f>
        <v>0</v>
      </c>
      <c r="F177">
        <f>IF('Export - bowling'!$L177,'Export - bowling'!F177+VLOOKUP('Export - bowling'!$A177,'Season - bowl'!$A:$K,6,FALSE),'Export - bowling'!F177)</f>
        <v>0</v>
      </c>
      <c r="G177" s="30" t="str">
        <f t="shared" si="6"/>
        <v>-</v>
      </c>
      <c r="H177" s="30" t="str">
        <f t="shared" si="7"/>
        <v>-</v>
      </c>
      <c r="I177" s="30" t="str">
        <f t="shared" si="8"/>
        <v>-</v>
      </c>
      <c r="J177">
        <f>IF('Export - bowling'!$L177,'Export - bowling'!G177+VLOOKUP('Export - bowling'!$A177,'Season - bowl'!$A:$K,9,FALSE),'Export - bowling'!G177)</f>
        <v>0</v>
      </c>
      <c r="K177">
        <f>IF('Export - bowling'!$L177,'Export - bowling'!H177+VLOOKUP('Export - bowling'!$A177,'Season - bowl'!$A:$K,10,FALSE),'Export - bowling'!H177)</f>
        <v>0</v>
      </c>
      <c r="L177">
        <f>IF('Export - bowling'!$L177,'Export - bowling'!I177+VLOOKUP('Export - bowling'!$A177,'Season - bowl'!$A:$K,11,FALSE),'Export - bowling'!I177)</f>
        <v>0</v>
      </c>
      <c r="M177">
        <f>'Export - bowling'!J177</f>
        <v>0</v>
      </c>
      <c r="N177">
        <f>'Export - bowling'!K177</f>
        <v>0</v>
      </c>
    </row>
    <row r="178" spans="1:14" x14ac:dyDescent="0.25">
      <c r="A178" t="str">
        <f>'Export - bowling'!A178</f>
        <v>Leon Parks</v>
      </c>
      <c r="B178">
        <f>IF('Export - bowling'!$L178,'Export - bowling'!B178+VLOOKUP('Export - bowling'!$A178,'Season - bowl'!$A:$K,2,FALSE),'Export - bowling'!B178)</f>
        <v>273</v>
      </c>
      <c r="C178">
        <f>IF('Export - bowling'!$L178,'Export - bowling'!C178+VLOOKUP('Export - bowling'!$A178,'Season - bowl'!$A:$K,3,FALSE),'Export - bowling'!C178)</f>
        <v>62</v>
      </c>
      <c r="D178">
        <f>IF('Export - bowling'!$L178,'Export - bowling'!D178+VLOOKUP('Export - bowling'!$A178,'Season - bowl'!$A:$K,4,FALSE),'Export - bowling'!D178)</f>
        <v>3</v>
      </c>
      <c r="E178">
        <f>IF('Export - bowling'!$L178,'Export - bowling'!E178+VLOOKUP('Export - bowling'!$A178,'Season - bowl'!$A:$K,5,FALSE),'Export - bowling'!E178)</f>
        <v>429</v>
      </c>
      <c r="F178">
        <f>IF('Export - bowling'!$L178,'Export - bowling'!F178+VLOOKUP('Export - bowling'!$A178,'Season - bowl'!$A:$K,6,FALSE),'Export - bowling'!F178)</f>
        <v>19</v>
      </c>
      <c r="G178" s="30">
        <f t="shared" si="6"/>
        <v>22.578947368421051</v>
      </c>
      <c r="H178" s="30">
        <f t="shared" si="7"/>
        <v>6.919354838709677</v>
      </c>
      <c r="I178" s="30">
        <f t="shared" si="8"/>
        <v>19.578947368421051</v>
      </c>
      <c r="J178">
        <f>IF('Export - bowling'!$L178,'Export - bowling'!G178+VLOOKUP('Export - bowling'!$A178,'Season - bowl'!$A:$K,9,FALSE),'Export - bowling'!G178)</f>
        <v>0</v>
      </c>
      <c r="K178">
        <f>IF('Export - bowling'!$L178,'Export - bowling'!H178+VLOOKUP('Export - bowling'!$A178,'Season - bowl'!$A:$K,10,FALSE),'Export - bowling'!H178)</f>
        <v>3</v>
      </c>
      <c r="L178">
        <f>IF('Export - bowling'!$L178,'Export - bowling'!I178+VLOOKUP('Export - bowling'!$A178,'Season - bowl'!$A:$K,11,FALSE),'Export - bowling'!I178)</f>
        <v>2</v>
      </c>
      <c r="M178">
        <f>'Export - bowling'!J178</f>
        <v>3</v>
      </c>
      <c r="N178">
        <f>'Export - bowling'!K178</f>
        <v>15</v>
      </c>
    </row>
    <row r="179" spans="1:14" x14ac:dyDescent="0.25">
      <c r="A179" t="str">
        <f>'Export - bowling'!A179</f>
        <v>H Parnell</v>
      </c>
      <c r="B179">
        <f>IF('Export - bowling'!$L179,'Export - bowling'!B179+VLOOKUP('Export - bowling'!$A179,'Season - bowl'!$A:$K,2,FALSE),'Export - bowling'!B179)</f>
        <v>16</v>
      </c>
      <c r="C179">
        <f>IF('Export - bowling'!$L179,'Export - bowling'!C179+VLOOKUP('Export - bowling'!$A179,'Season - bowl'!$A:$K,3,FALSE),'Export - bowling'!C179)</f>
        <v>96</v>
      </c>
      <c r="D179">
        <f>IF('Export - bowling'!$L179,'Export - bowling'!D179+VLOOKUP('Export - bowling'!$A179,'Season - bowl'!$A:$K,4,FALSE),'Export - bowling'!D179)</f>
        <v>11</v>
      </c>
      <c r="E179">
        <f>IF('Export - bowling'!$L179,'Export - bowling'!E179+VLOOKUP('Export - bowling'!$A179,'Season - bowl'!$A:$K,5,FALSE),'Export - bowling'!E179)</f>
        <v>393</v>
      </c>
      <c r="F179">
        <f>IF('Export - bowling'!$L179,'Export - bowling'!F179+VLOOKUP('Export - bowling'!$A179,'Season - bowl'!$A:$K,6,FALSE),'Export - bowling'!F179)</f>
        <v>26</v>
      </c>
      <c r="G179" s="30">
        <f t="shared" si="6"/>
        <v>15.115384615384615</v>
      </c>
      <c r="H179" s="30">
        <f t="shared" si="7"/>
        <v>4.09375</v>
      </c>
      <c r="I179" s="30">
        <f t="shared" si="8"/>
        <v>22.153846153846153</v>
      </c>
      <c r="J179">
        <f>IF('Export - bowling'!$L179,'Export - bowling'!G179+VLOOKUP('Export - bowling'!$A179,'Season - bowl'!$A:$K,9,FALSE),'Export - bowling'!G179)</f>
        <v>0</v>
      </c>
      <c r="K179">
        <f>IF('Export - bowling'!$L179,'Export - bowling'!H179+VLOOKUP('Export - bowling'!$A179,'Season - bowl'!$A:$K,10,FALSE),'Export - bowling'!H179)</f>
        <v>8</v>
      </c>
      <c r="L179">
        <f>IF('Export - bowling'!$L179,'Export - bowling'!I179+VLOOKUP('Export - bowling'!$A179,'Season - bowl'!$A:$K,11,FALSE),'Export - bowling'!I179)</f>
        <v>1</v>
      </c>
      <c r="M179">
        <f>'Export - bowling'!J179</f>
        <v>4</v>
      </c>
      <c r="N179">
        <f>'Export - bowling'!K179</f>
        <v>23</v>
      </c>
    </row>
    <row r="180" spans="1:14" x14ac:dyDescent="0.25">
      <c r="A180" t="str">
        <f>'Export - bowling'!A180</f>
        <v>N Paropkari</v>
      </c>
      <c r="B180">
        <f>IF('Export - bowling'!$L180,'Export - bowling'!B180+VLOOKUP('Export - bowling'!$A180,'Season - bowl'!$A:$K,2,FALSE),'Export - bowling'!B180)</f>
        <v>2</v>
      </c>
      <c r="C180">
        <f>IF('Export - bowling'!$L180,'Export - bowling'!C180+VLOOKUP('Export - bowling'!$A180,'Season - bowl'!$A:$K,3,FALSE),'Export - bowling'!C180)</f>
        <v>0</v>
      </c>
      <c r="D180">
        <f>IF('Export - bowling'!$L180,'Export - bowling'!D180+VLOOKUP('Export - bowling'!$A180,'Season - bowl'!$A:$K,4,FALSE),'Export - bowling'!D180)</f>
        <v>0</v>
      </c>
      <c r="E180">
        <f>IF('Export - bowling'!$L180,'Export - bowling'!E180+VLOOKUP('Export - bowling'!$A180,'Season - bowl'!$A:$K,5,FALSE),'Export - bowling'!E180)</f>
        <v>0</v>
      </c>
      <c r="F180">
        <f>IF('Export - bowling'!$L180,'Export - bowling'!F180+VLOOKUP('Export - bowling'!$A180,'Season - bowl'!$A:$K,6,FALSE),'Export - bowling'!F180)</f>
        <v>0</v>
      </c>
      <c r="G180" s="30" t="str">
        <f t="shared" si="6"/>
        <v>-</v>
      </c>
      <c r="H180" s="30" t="str">
        <f t="shared" si="7"/>
        <v>-</v>
      </c>
      <c r="I180" s="30" t="str">
        <f t="shared" si="8"/>
        <v>-</v>
      </c>
      <c r="J180">
        <f>IF('Export - bowling'!$L180,'Export - bowling'!G180+VLOOKUP('Export - bowling'!$A180,'Season - bowl'!$A:$K,9,FALSE),'Export - bowling'!G180)</f>
        <v>0</v>
      </c>
      <c r="K180">
        <f>IF('Export - bowling'!$L180,'Export - bowling'!H180+VLOOKUP('Export - bowling'!$A180,'Season - bowl'!$A:$K,10,FALSE),'Export - bowling'!H180)</f>
        <v>0</v>
      </c>
      <c r="L180">
        <f>IF('Export - bowling'!$L180,'Export - bowling'!I180+VLOOKUP('Export - bowling'!$A180,'Season - bowl'!$A:$K,11,FALSE),'Export - bowling'!I180)</f>
        <v>0</v>
      </c>
      <c r="M180">
        <f>'Export - bowling'!J180</f>
        <v>0</v>
      </c>
      <c r="N180">
        <f>'Export - bowling'!K180</f>
        <v>0</v>
      </c>
    </row>
    <row r="181" spans="1:14" x14ac:dyDescent="0.25">
      <c r="A181" t="str">
        <f>'Export - bowling'!A181</f>
        <v>L Patel</v>
      </c>
      <c r="B181">
        <f>IF('Export - bowling'!$L181,'Export - bowling'!B181+VLOOKUP('Export - bowling'!$A181,'Season - bowl'!$A:$K,2,FALSE),'Export - bowling'!B181)</f>
        <v>90</v>
      </c>
      <c r="C181">
        <f>IF('Export - bowling'!$L181,'Export - bowling'!C181+VLOOKUP('Export - bowling'!$A181,'Season - bowl'!$A:$K,3,FALSE),'Export - bowling'!C181)</f>
        <v>91</v>
      </c>
      <c r="D181">
        <f>IF('Export - bowling'!$L181,'Export - bowling'!D181+VLOOKUP('Export - bowling'!$A181,'Season - bowl'!$A:$K,4,FALSE),'Export - bowling'!D181)</f>
        <v>1</v>
      </c>
      <c r="E181">
        <f>IF('Export - bowling'!$L181,'Export - bowling'!E181+VLOOKUP('Export - bowling'!$A181,'Season - bowl'!$A:$K,5,FALSE),'Export - bowling'!E181)</f>
        <v>483</v>
      </c>
      <c r="F181">
        <f>IF('Export - bowling'!$L181,'Export - bowling'!F181+VLOOKUP('Export - bowling'!$A181,'Season - bowl'!$A:$K,6,FALSE),'Export - bowling'!F181)</f>
        <v>17</v>
      </c>
      <c r="G181" s="30">
        <f t="shared" si="6"/>
        <v>28.411764705882351</v>
      </c>
      <c r="H181" s="30">
        <f t="shared" si="7"/>
        <v>5.3076923076923075</v>
      </c>
      <c r="I181" s="30">
        <f t="shared" si="8"/>
        <v>32.117647058823529</v>
      </c>
      <c r="J181">
        <f>IF('Export - bowling'!$L181,'Export - bowling'!G181+VLOOKUP('Export - bowling'!$A181,'Season - bowl'!$A:$K,9,FALSE),'Export - bowling'!G181)</f>
        <v>0</v>
      </c>
      <c r="K181">
        <f>IF('Export - bowling'!$L181,'Export - bowling'!H181+VLOOKUP('Export - bowling'!$A181,'Season - bowl'!$A:$K,10,FALSE),'Export - bowling'!H181)</f>
        <v>0</v>
      </c>
      <c r="L181">
        <f>IF('Export - bowling'!$L181,'Export - bowling'!I181+VLOOKUP('Export - bowling'!$A181,'Season - bowl'!$A:$K,11,FALSE),'Export - bowling'!I181)</f>
        <v>0</v>
      </c>
      <c r="M181">
        <f>'Export - bowling'!J181</f>
        <v>4</v>
      </c>
      <c r="N181">
        <f>'Export - bowling'!K181</f>
        <v>37</v>
      </c>
    </row>
    <row r="182" spans="1:14" x14ac:dyDescent="0.25">
      <c r="A182" t="str">
        <f>'Export - bowling'!A182</f>
        <v>N Patel</v>
      </c>
      <c r="B182">
        <f>IF('Export - bowling'!$L182,'Export - bowling'!B182+VLOOKUP('Export - bowling'!$A182,'Season - bowl'!$A:$K,2,FALSE),'Export - bowling'!B182)</f>
        <v>1</v>
      </c>
      <c r="C182">
        <f>IF('Export - bowling'!$L182,'Export - bowling'!C182+VLOOKUP('Export - bowling'!$A182,'Season - bowl'!$A:$K,3,FALSE),'Export - bowling'!C182)</f>
        <v>1</v>
      </c>
      <c r="D182">
        <f>IF('Export - bowling'!$L182,'Export - bowling'!D182+VLOOKUP('Export - bowling'!$A182,'Season - bowl'!$A:$K,4,FALSE),'Export - bowling'!D182)</f>
        <v>0</v>
      </c>
      <c r="E182">
        <f>IF('Export - bowling'!$L182,'Export - bowling'!E182+VLOOKUP('Export - bowling'!$A182,'Season - bowl'!$A:$K,5,FALSE),'Export - bowling'!E182)</f>
        <v>9</v>
      </c>
      <c r="F182">
        <f>IF('Export - bowling'!$L182,'Export - bowling'!F182+VLOOKUP('Export - bowling'!$A182,'Season - bowl'!$A:$K,6,FALSE),'Export - bowling'!F182)</f>
        <v>0</v>
      </c>
      <c r="G182" s="30" t="str">
        <f t="shared" si="6"/>
        <v>-</v>
      </c>
      <c r="H182" s="30">
        <f t="shared" si="7"/>
        <v>9</v>
      </c>
      <c r="I182" s="30" t="str">
        <f t="shared" si="8"/>
        <v>-</v>
      </c>
      <c r="J182">
        <f>IF('Export - bowling'!$L182,'Export - bowling'!G182+VLOOKUP('Export - bowling'!$A182,'Season - bowl'!$A:$K,9,FALSE),'Export - bowling'!G182)</f>
        <v>0</v>
      </c>
      <c r="K182">
        <f>IF('Export - bowling'!$L182,'Export - bowling'!H182+VLOOKUP('Export - bowling'!$A182,'Season - bowl'!$A:$K,10,FALSE),'Export - bowling'!H182)</f>
        <v>0</v>
      </c>
      <c r="L182">
        <f>IF('Export - bowling'!$L182,'Export - bowling'!I182+VLOOKUP('Export - bowling'!$A182,'Season - bowl'!$A:$K,11,FALSE),'Export - bowling'!I182)</f>
        <v>0</v>
      </c>
      <c r="M182">
        <f>'Export - bowling'!J182</f>
        <v>0</v>
      </c>
      <c r="N182">
        <f>'Export - bowling'!K182</f>
        <v>9</v>
      </c>
    </row>
    <row r="183" spans="1:14" x14ac:dyDescent="0.25">
      <c r="A183" t="str">
        <f>'Export - bowling'!A183</f>
        <v>S Patel</v>
      </c>
      <c r="B183">
        <f>IF('Export - bowling'!$L183,'Export - bowling'!B183+VLOOKUP('Export - bowling'!$A183,'Season - bowl'!$A:$K,2,FALSE),'Export - bowling'!B183)</f>
        <v>2</v>
      </c>
      <c r="C183">
        <f>IF('Export - bowling'!$L183,'Export - bowling'!C183+VLOOKUP('Export - bowling'!$A183,'Season - bowl'!$A:$K,3,FALSE),'Export - bowling'!C183)</f>
        <v>5</v>
      </c>
      <c r="D183">
        <f>IF('Export - bowling'!$L183,'Export - bowling'!D183+VLOOKUP('Export - bowling'!$A183,'Season - bowl'!$A:$K,4,FALSE),'Export - bowling'!D183)</f>
        <v>0</v>
      </c>
      <c r="E183">
        <f>IF('Export - bowling'!$L183,'Export - bowling'!E183+VLOOKUP('Export - bowling'!$A183,'Season - bowl'!$A:$K,5,FALSE),'Export - bowling'!E183)</f>
        <v>15</v>
      </c>
      <c r="F183">
        <f>IF('Export - bowling'!$L183,'Export - bowling'!F183+VLOOKUP('Export - bowling'!$A183,'Season - bowl'!$A:$K,6,FALSE),'Export - bowling'!F183)</f>
        <v>3</v>
      </c>
      <c r="G183" s="30">
        <f t="shared" si="6"/>
        <v>5</v>
      </c>
      <c r="H183" s="30">
        <f t="shared" si="7"/>
        <v>3</v>
      </c>
      <c r="I183" s="30">
        <f t="shared" si="8"/>
        <v>10</v>
      </c>
      <c r="J183">
        <f>IF('Export - bowling'!$L183,'Export - bowling'!G183+VLOOKUP('Export - bowling'!$A183,'Season - bowl'!$A:$K,9,FALSE),'Export - bowling'!G183)</f>
        <v>0</v>
      </c>
      <c r="K183">
        <f>IF('Export - bowling'!$L183,'Export - bowling'!H183+VLOOKUP('Export - bowling'!$A183,'Season - bowl'!$A:$K,10,FALSE),'Export - bowling'!H183)</f>
        <v>0</v>
      </c>
      <c r="L183">
        <f>IF('Export - bowling'!$L183,'Export - bowling'!I183+VLOOKUP('Export - bowling'!$A183,'Season - bowl'!$A:$K,11,FALSE),'Export - bowling'!I183)</f>
        <v>0</v>
      </c>
      <c r="M183">
        <f>'Export - bowling'!J183</f>
        <v>2</v>
      </c>
      <c r="N183">
        <f>'Export - bowling'!K183</f>
        <v>10</v>
      </c>
    </row>
    <row r="184" spans="1:14" x14ac:dyDescent="0.25">
      <c r="A184" t="str">
        <f>'Export - bowling'!A184</f>
        <v>Ashish Paul</v>
      </c>
      <c r="B184">
        <f>IF('Export - bowling'!$L184,'Export - bowling'!B184+VLOOKUP('Export - bowling'!$A184,'Season - bowl'!$A:$K,2,FALSE),'Export - bowling'!B184)</f>
        <v>121</v>
      </c>
      <c r="C184">
        <f>IF('Export - bowling'!$L184,'Export - bowling'!C184+VLOOKUP('Export - bowling'!$A184,'Season - bowl'!$A:$K,3,FALSE),'Export - bowling'!C184)</f>
        <v>946</v>
      </c>
      <c r="D184">
        <f>IF('Export - bowling'!$L184,'Export - bowling'!D184+VLOOKUP('Export - bowling'!$A184,'Season - bowl'!$A:$K,4,FALSE),'Export - bowling'!D184)</f>
        <v>160</v>
      </c>
      <c r="E184">
        <f>IF('Export - bowling'!$L184,'Export - bowling'!E184+VLOOKUP('Export - bowling'!$A184,'Season - bowl'!$A:$K,5,FALSE),'Export - bowling'!E184)</f>
        <v>3223</v>
      </c>
      <c r="F184">
        <f>IF('Export - bowling'!$L184,'Export - bowling'!F184+VLOOKUP('Export - bowling'!$A184,'Season - bowl'!$A:$K,6,FALSE),'Export - bowling'!F184)</f>
        <v>192</v>
      </c>
      <c r="G184" s="30">
        <f t="shared" si="6"/>
        <v>16.786458333333332</v>
      </c>
      <c r="H184" s="30">
        <f t="shared" si="7"/>
        <v>3.4069767441860463</v>
      </c>
      <c r="I184" s="30">
        <f t="shared" si="8"/>
        <v>29.5625</v>
      </c>
      <c r="J184">
        <f>IF('Export - bowling'!$L184,'Export - bowling'!G184+VLOOKUP('Export - bowling'!$A184,'Season - bowl'!$A:$K,9,FALSE),'Export - bowling'!G184)</f>
        <v>4</v>
      </c>
      <c r="K184">
        <f>IF('Export - bowling'!$L184,'Export - bowling'!H184+VLOOKUP('Export - bowling'!$A184,'Season - bowl'!$A:$K,10,FALSE),'Export - bowling'!H184)</f>
        <v>5</v>
      </c>
      <c r="L184">
        <f>IF('Export - bowling'!$L184,'Export - bowling'!I184+VLOOKUP('Export - bowling'!$A184,'Season - bowl'!$A:$K,11,FALSE),'Export - bowling'!I184)</f>
        <v>3</v>
      </c>
      <c r="M184">
        <f>'Export - bowling'!J184</f>
        <v>6</v>
      </c>
      <c r="N184">
        <f>'Export - bowling'!K184</f>
        <v>24</v>
      </c>
    </row>
    <row r="185" spans="1:14" x14ac:dyDescent="0.25">
      <c r="A185" t="str">
        <f>'Export - bowling'!A185</f>
        <v>C Penton</v>
      </c>
      <c r="B185">
        <f>IF('Export - bowling'!$L185,'Export - bowling'!B185+VLOOKUP('Export - bowling'!$A185,'Season - bowl'!$A:$K,2,FALSE),'Export - bowling'!B185)</f>
        <v>1</v>
      </c>
      <c r="C185">
        <f>IF('Export - bowling'!$L185,'Export - bowling'!C185+VLOOKUP('Export - bowling'!$A185,'Season - bowl'!$A:$K,3,FALSE),'Export - bowling'!C185)</f>
        <v>2</v>
      </c>
      <c r="D185">
        <f>IF('Export - bowling'!$L185,'Export - bowling'!D185+VLOOKUP('Export - bowling'!$A185,'Season - bowl'!$A:$K,4,FALSE),'Export - bowling'!D185)</f>
        <v>0</v>
      </c>
      <c r="E185">
        <f>IF('Export - bowling'!$L185,'Export - bowling'!E185+VLOOKUP('Export - bowling'!$A185,'Season - bowl'!$A:$K,5,FALSE),'Export - bowling'!E185)</f>
        <v>15</v>
      </c>
      <c r="F185">
        <f>IF('Export - bowling'!$L185,'Export - bowling'!F185+VLOOKUP('Export - bowling'!$A185,'Season - bowl'!$A:$K,6,FALSE),'Export - bowling'!F185)</f>
        <v>0</v>
      </c>
      <c r="G185" s="30" t="str">
        <f t="shared" si="6"/>
        <v>-</v>
      </c>
      <c r="H185" s="30">
        <f t="shared" si="7"/>
        <v>7.5</v>
      </c>
      <c r="I185" s="30" t="str">
        <f t="shared" si="8"/>
        <v>-</v>
      </c>
      <c r="J185">
        <f>IF('Export - bowling'!$L185,'Export - bowling'!G185+VLOOKUP('Export - bowling'!$A185,'Season - bowl'!$A:$K,9,FALSE),'Export - bowling'!G185)</f>
        <v>0</v>
      </c>
      <c r="K185">
        <f>IF('Export - bowling'!$L185,'Export - bowling'!H185+VLOOKUP('Export - bowling'!$A185,'Season - bowl'!$A:$K,10,FALSE),'Export - bowling'!H185)</f>
        <v>3</v>
      </c>
      <c r="L185">
        <f>IF('Export - bowling'!$L185,'Export - bowling'!I185+VLOOKUP('Export - bowling'!$A185,'Season - bowl'!$A:$K,11,FALSE),'Export - bowling'!I185)</f>
        <v>0</v>
      </c>
      <c r="M185">
        <f>'Export - bowling'!J185</f>
        <v>0</v>
      </c>
      <c r="N185">
        <f>'Export - bowling'!K185</f>
        <v>15</v>
      </c>
    </row>
    <row r="186" spans="1:14" x14ac:dyDescent="0.25">
      <c r="A186" t="str">
        <f>'Export - bowling'!A186</f>
        <v>E Perry</v>
      </c>
      <c r="B186">
        <f>IF('Export - bowling'!$L186,'Export - bowling'!B186+VLOOKUP('Export - bowling'!$A186,'Season - bowl'!$A:$K,2,FALSE),'Export - bowling'!B186)</f>
        <v>11</v>
      </c>
      <c r="C186">
        <f>IF('Export - bowling'!$L186,'Export - bowling'!C186+VLOOKUP('Export - bowling'!$A186,'Season - bowl'!$A:$K,3,FALSE),'Export - bowling'!C186)</f>
        <v>15</v>
      </c>
      <c r="D186">
        <f>IF('Export - bowling'!$L186,'Export - bowling'!D186+VLOOKUP('Export - bowling'!$A186,'Season - bowl'!$A:$K,4,FALSE),'Export - bowling'!D186)</f>
        <v>0</v>
      </c>
      <c r="E186">
        <f>IF('Export - bowling'!$L186,'Export - bowling'!E186+VLOOKUP('Export - bowling'!$A186,'Season - bowl'!$A:$K,5,FALSE),'Export - bowling'!E186)</f>
        <v>52</v>
      </c>
      <c r="F186">
        <f>IF('Export - bowling'!$L186,'Export - bowling'!F186+VLOOKUP('Export - bowling'!$A186,'Season - bowl'!$A:$K,6,FALSE),'Export - bowling'!F186)</f>
        <v>5</v>
      </c>
      <c r="G186" s="30">
        <f t="shared" si="6"/>
        <v>10.4</v>
      </c>
      <c r="H186" s="30">
        <f t="shared" si="7"/>
        <v>3.4666666666666668</v>
      </c>
      <c r="I186" s="30">
        <f t="shared" si="8"/>
        <v>18</v>
      </c>
      <c r="J186">
        <f>IF('Export - bowling'!$L186,'Export - bowling'!G186+VLOOKUP('Export - bowling'!$A186,'Season - bowl'!$A:$K,9,FALSE),'Export - bowling'!G186)</f>
        <v>1</v>
      </c>
      <c r="K186">
        <f>IF('Export - bowling'!$L186,'Export - bowling'!H186+VLOOKUP('Export - bowling'!$A186,'Season - bowl'!$A:$K,10,FALSE),'Export - bowling'!H186)</f>
        <v>0</v>
      </c>
      <c r="L186">
        <f>IF('Export - bowling'!$L186,'Export - bowling'!I186+VLOOKUP('Export - bowling'!$A186,'Season - bowl'!$A:$K,11,FALSE),'Export - bowling'!I186)</f>
        <v>0</v>
      </c>
      <c r="M186">
        <f>'Export - bowling'!J186</f>
        <v>5</v>
      </c>
      <c r="N186">
        <f>'Export - bowling'!K186</f>
        <v>52</v>
      </c>
    </row>
    <row r="187" spans="1:14" x14ac:dyDescent="0.25">
      <c r="A187" t="str">
        <f>'Export - bowling'!A187</f>
        <v>P Peters</v>
      </c>
      <c r="B187">
        <f>IF('Export - bowling'!$L187,'Export - bowling'!B187+VLOOKUP('Export - bowling'!$A187,'Season - bowl'!$A:$K,2,FALSE),'Export - bowling'!B187)</f>
        <v>170</v>
      </c>
      <c r="C187">
        <f>IF('Export - bowling'!$L187,'Export - bowling'!C187+VLOOKUP('Export - bowling'!$A187,'Season - bowl'!$A:$K,3,FALSE),'Export - bowling'!C187)</f>
        <v>556</v>
      </c>
      <c r="D187">
        <f>IF('Export - bowling'!$L187,'Export - bowling'!D187+VLOOKUP('Export - bowling'!$A187,'Season - bowl'!$A:$K,4,FALSE),'Export - bowling'!D187)</f>
        <v>13</v>
      </c>
      <c r="E187">
        <f>IF('Export - bowling'!$L187,'Export - bowling'!E187+VLOOKUP('Export - bowling'!$A187,'Season - bowl'!$A:$K,5,FALSE),'Export - bowling'!E187)</f>
        <v>2758</v>
      </c>
      <c r="F187">
        <f>IF('Export - bowling'!$L187,'Export - bowling'!F187+VLOOKUP('Export - bowling'!$A187,'Season - bowl'!$A:$K,6,FALSE),'Export - bowling'!F187)</f>
        <v>151</v>
      </c>
      <c r="G187" s="30">
        <f t="shared" si="6"/>
        <v>18.264900662251655</v>
      </c>
      <c r="H187" s="30">
        <f t="shared" si="7"/>
        <v>4.9604316546762588</v>
      </c>
      <c r="I187" s="30">
        <f t="shared" si="8"/>
        <v>22.09271523178808</v>
      </c>
      <c r="J187">
        <f>IF('Export - bowling'!$L187,'Export - bowling'!G187+VLOOKUP('Export - bowling'!$A187,'Season - bowl'!$A:$K,9,FALSE),'Export - bowling'!G187)</f>
        <v>3</v>
      </c>
      <c r="K187">
        <f>IF('Export - bowling'!$L187,'Export - bowling'!H187+VLOOKUP('Export - bowling'!$A187,'Season - bowl'!$A:$K,10,FALSE),'Export - bowling'!H187)</f>
        <v>0</v>
      </c>
      <c r="L187">
        <f>IF('Export - bowling'!$L187,'Export - bowling'!I187+VLOOKUP('Export - bowling'!$A187,'Season - bowl'!$A:$K,11,FALSE),'Export - bowling'!I187)</f>
        <v>0</v>
      </c>
      <c r="M187">
        <f>'Export - bowling'!J187</f>
        <v>5</v>
      </c>
      <c r="N187">
        <f>'Export - bowling'!K187</f>
        <v>27</v>
      </c>
    </row>
    <row r="188" spans="1:14" x14ac:dyDescent="0.25">
      <c r="A188" t="str">
        <f>'Export - bowling'!A188</f>
        <v>R Phillips</v>
      </c>
      <c r="B188">
        <f>IF('Export - bowling'!$L188,'Export - bowling'!B188+VLOOKUP('Export - bowling'!$A188,'Season - bowl'!$A:$K,2,FALSE),'Export - bowling'!B188)</f>
        <v>41</v>
      </c>
      <c r="C188">
        <f>IF('Export - bowling'!$L188,'Export - bowling'!C188+VLOOKUP('Export - bowling'!$A188,'Season - bowl'!$A:$K,3,FALSE),'Export - bowling'!C188)</f>
        <v>231</v>
      </c>
      <c r="D188">
        <f>IF('Export - bowling'!$L188,'Export - bowling'!D188+VLOOKUP('Export - bowling'!$A188,'Season - bowl'!$A:$K,4,FALSE),'Export - bowling'!D188)</f>
        <v>32</v>
      </c>
      <c r="E188">
        <f>IF('Export - bowling'!$L188,'Export - bowling'!E188+VLOOKUP('Export - bowling'!$A188,'Season - bowl'!$A:$K,5,FALSE),'Export - bowling'!E188)</f>
        <v>911</v>
      </c>
      <c r="F188">
        <f>IF('Export - bowling'!$L188,'Export - bowling'!F188+VLOOKUP('Export - bowling'!$A188,'Season - bowl'!$A:$K,6,FALSE),'Export - bowling'!F188)</f>
        <v>45</v>
      </c>
      <c r="G188" s="30">
        <f t="shared" si="6"/>
        <v>20.244444444444444</v>
      </c>
      <c r="H188" s="30">
        <f t="shared" si="7"/>
        <v>3.9437229437229435</v>
      </c>
      <c r="I188" s="30">
        <f t="shared" si="8"/>
        <v>30.8</v>
      </c>
      <c r="J188">
        <f>IF('Export - bowling'!$L188,'Export - bowling'!G188+VLOOKUP('Export - bowling'!$A188,'Season - bowl'!$A:$K,9,FALSE),'Export - bowling'!G188)</f>
        <v>1</v>
      </c>
      <c r="K188">
        <f>IF('Export - bowling'!$L188,'Export - bowling'!H188+VLOOKUP('Export - bowling'!$A188,'Season - bowl'!$A:$K,10,FALSE),'Export - bowling'!H188)</f>
        <v>0</v>
      </c>
      <c r="L188">
        <f>IF('Export - bowling'!$L188,'Export - bowling'!I188+VLOOKUP('Export - bowling'!$A188,'Season - bowl'!$A:$K,11,FALSE),'Export - bowling'!I188)</f>
        <v>0</v>
      </c>
      <c r="M188">
        <f>'Export - bowling'!J188</f>
        <v>5</v>
      </c>
      <c r="N188">
        <f>'Export - bowling'!K188</f>
        <v>21</v>
      </c>
    </row>
    <row r="189" spans="1:14" x14ac:dyDescent="0.25">
      <c r="A189" t="str">
        <f>'Export - bowling'!A189</f>
        <v>D Pinnock</v>
      </c>
      <c r="B189">
        <f>IF('Export - bowling'!$L189,'Export - bowling'!B189+VLOOKUP('Export - bowling'!$A189,'Season - bowl'!$A:$K,2,FALSE),'Export - bowling'!B189)</f>
        <v>1</v>
      </c>
      <c r="C189">
        <f>IF('Export - bowling'!$L189,'Export - bowling'!C189+VLOOKUP('Export - bowling'!$A189,'Season - bowl'!$A:$K,3,FALSE),'Export - bowling'!C189)</f>
        <v>0</v>
      </c>
      <c r="D189">
        <f>IF('Export - bowling'!$L189,'Export - bowling'!D189+VLOOKUP('Export - bowling'!$A189,'Season - bowl'!$A:$K,4,FALSE),'Export - bowling'!D189)</f>
        <v>0</v>
      </c>
      <c r="E189">
        <f>IF('Export - bowling'!$L189,'Export - bowling'!E189+VLOOKUP('Export - bowling'!$A189,'Season - bowl'!$A:$K,5,FALSE),'Export - bowling'!E189)</f>
        <v>0</v>
      </c>
      <c r="F189">
        <f>IF('Export - bowling'!$L189,'Export - bowling'!F189+VLOOKUP('Export - bowling'!$A189,'Season - bowl'!$A:$K,6,FALSE),'Export - bowling'!F189)</f>
        <v>0</v>
      </c>
      <c r="G189" s="30" t="str">
        <f t="shared" si="6"/>
        <v>-</v>
      </c>
      <c r="H189" s="30" t="str">
        <f t="shared" si="7"/>
        <v>-</v>
      </c>
      <c r="I189" s="30" t="str">
        <f t="shared" si="8"/>
        <v>-</v>
      </c>
      <c r="J189">
        <f>IF('Export - bowling'!$L189,'Export - bowling'!G189+VLOOKUP('Export - bowling'!$A189,'Season - bowl'!$A:$K,9,FALSE),'Export - bowling'!G189)</f>
        <v>0</v>
      </c>
      <c r="K189">
        <f>IF('Export - bowling'!$L189,'Export - bowling'!H189+VLOOKUP('Export - bowling'!$A189,'Season - bowl'!$A:$K,10,FALSE),'Export - bowling'!H189)</f>
        <v>0</v>
      </c>
      <c r="L189">
        <f>IF('Export - bowling'!$L189,'Export - bowling'!I189+VLOOKUP('Export - bowling'!$A189,'Season - bowl'!$A:$K,11,FALSE),'Export - bowling'!I189)</f>
        <v>0</v>
      </c>
      <c r="M189">
        <f>'Export - bowling'!J189</f>
        <v>0</v>
      </c>
      <c r="N189">
        <f>'Export - bowling'!K189</f>
        <v>0</v>
      </c>
    </row>
    <row r="190" spans="1:14" x14ac:dyDescent="0.25">
      <c r="A190" t="str">
        <f>'Export - bowling'!A190</f>
        <v>Ed Pizii</v>
      </c>
      <c r="B190">
        <f>IF('Export - bowling'!$L190,'Export - bowling'!B190+VLOOKUP('Export - bowling'!$A190,'Season - bowl'!$A:$K,2,FALSE),'Export - bowling'!B190)</f>
        <v>3</v>
      </c>
      <c r="C190">
        <f>IF('Export - bowling'!$L190,'Export - bowling'!C190+VLOOKUP('Export - bowling'!$A190,'Season - bowl'!$A:$K,3,FALSE),'Export - bowling'!C190)</f>
        <v>7</v>
      </c>
      <c r="D190">
        <f>IF('Export - bowling'!$L190,'Export - bowling'!D190+VLOOKUP('Export - bowling'!$A190,'Season - bowl'!$A:$K,4,FALSE),'Export - bowling'!D190)</f>
        <v>0</v>
      </c>
      <c r="E190">
        <f>IF('Export - bowling'!$L190,'Export - bowling'!E190+VLOOKUP('Export - bowling'!$A190,'Season - bowl'!$A:$K,5,FALSE),'Export - bowling'!E190)</f>
        <v>34</v>
      </c>
      <c r="F190">
        <f>IF('Export - bowling'!$L190,'Export - bowling'!F190+VLOOKUP('Export - bowling'!$A190,'Season - bowl'!$A:$K,6,FALSE),'Export - bowling'!F190)</f>
        <v>0</v>
      </c>
      <c r="G190" s="30" t="str">
        <f t="shared" si="6"/>
        <v>-</v>
      </c>
      <c r="H190" s="30">
        <f t="shared" si="7"/>
        <v>4.8571428571428568</v>
      </c>
      <c r="I190" s="30" t="str">
        <f t="shared" si="8"/>
        <v>-</v>
      </c>
      <c r="J190">
        <f>IF('Export - bowling'!$L190,'Export - bowling'!G190+VLOOKUP('Export - bowling'!$A190,'Season - bowl'!$A:$K,9,FALSE),'Export - bowling'!G190)</f>
        <v>0</v>
      </c>
      <c r="K190">
        <f>IF('Export - bowling'!$L190,'Export - bowling'!H190+VLOOKUP('Export - bowling'!$A190,'Season - bowl'!$A:$K,10,FALSE),'Export - bowling'!H190)</f>
        <v>0</v>
      </c>
      <c r="L190">
        <f>IF('Export - bowling'!$L190,'Export - bowling'!I190+VLOOKUP('Export - bowling'!$A190,'Season - bowl'!$A:$K,11,FALSE),'Export - bowling'!I190)</f>
        <v>0</v>
      </c>
      <c r="M190">
        <f>'Export - bowling'!J190</f>
        <v>0</v>
      </c>
      <c r="N190">
        <f>'Export - bowling'!K190</f>
        <v>0</v>
      </c>
    </row>
    <row r="191" spans="1:14" x14ac:dyDescent="0.25">
      <c r="A191" t="str">
        <f>'Export - bowling'!A191</f>
        <v>C Ponnaganti</v>
      </c>
      <c r="B191">
        <f>IF('Export - bowling'!$L191,'Export - bowling'!B191+VLOOKUP('Export - bowling'!$A191,'Season - bowl'!$A:$K,2,FALSE),'Export - bowling'!B191)</f>
        <v>17</v>
      </c>
      <c r="C191">
        <f>IF('Export - bowling'!$L191,'Export - bowling'!C191+VLOOKUP('Export - bowling'!$A191,'Season - bowl'!$A:$K,3,FALSE),'Export - bowling'!C191)</f>
        <v>104</v>
      </c>
      <c r="D191">
        <f>IF('Export - bowling'!$L191,'Export - bowling'!D191+VLOOKUP('Export - bowling'!$A191,'Season - bowl'!$A:$K,4,FALSE),'Export - bowling'!D191)</f>
        <v>15</v>
      </c>
      <c r="E191">
        <f>IF('Export - bowling'!$L191,'Export - bowling'!E191+VLOOKUP('Export - bowling'!$A191,'Season - bowl'!$A:$K,5,FALSE),'Export - bowling'!E191)</f>
        <v>395</v>
      </c>
      <c r="F191">
        <f>IF('Export - bowling'!$L191,'Export - bowling'!F191+VLOOKUP('Export - bowling'!$A191,'Season - bowl'!$A:$K,6,FALSE),'Export - bowling'!F191)</f>
        <v>22</v>
      </c>
      <c r="G191" s="30">
        <f t="shared" si="6"/>
        <v>17.954545454545453</v>
      </c>
      <c r="H191" s="30">
        <f t="shared" si="7"/>
        <v>3.7980769230769229</v>
      </c>
      <c r="I191" s="30">
        <f t="shared" si="8"/>
        <v>28.363636363636363</v>
      </c>
      <c r="J191">
        <f>IF('Export - bowling'!$L191,'Export - bowling'!G191+VLOOKUP('Export - bowling'!$A191,'Season - bowl'!$A:$K,9,FALSE),'Export - bowling'!G191)</f>
        <v>0</v>
      </c>
      <c r="K191">
        <f>IF('Export - bowling'!$L191,'Export - bowling'!H191+VLOOKUP('Export - bowling'!$A191,'Season - bowl'!$A:$K,10,FALSE),'Export - bowling'!H191)</f>
        <v>0</v>
      </c>
      <c r="L191">
        <f>IF('Export - bowling'!$L191,'Export - bowling'!I191+VLOOKUP('Export - bowling'!$A191,'Season - bowl'!$A:$K,11,FALSE),'Export - bowling'!I191)</f>
        <v>0</v>
      </c>
      <c r="M191">
        <f>'Export - bowling'!J191</f>
        <v>4</v>
      </c>
      <c r="N191">
        <f>'Export - bowling'!K191</f>
        <v>24</v>
      </c>
    </row>
    <row r="192" spans="1:14" x14ac:dyDescent="0.25">
      <c r="A192" t="str">
        <f>'Export - bowling'!A192</f>
        <v>S Poole</v>
      </c>
      <c r="B192">
        <f>IF('Export - bowling'!$L192,'Export - bowling'!B192+VLOOKUP('Export - bowling'!$A192,'Season - bowl'!$A:$K,2,FALSE),'Export - bowling'!B192)</f>
        <v>2</v>
      </c>
      <c r="C192">
        <f>IF('Export - bowling'!$L192,'Export - bowling'!C192+VLOOKUP('Export - bowling'!$A192,'Season - bowl'!$A:$K,3,FALSE),'Export - bowling'!C192)</f>
        <v>13</v>
      </c>
      <c r="D192">
        <f>IF('Export - bowling'!$L192,'Export - bowling'!D192+VLOOKUP('Export - bowling'!$A192,'Season - bowl'!$A:$K,4,FALSE),'Export - bowling'!D192)</f>
        <v>1</v>
      </c>
      <c r="E192">
        <f>IF('Export - bowling'!$L192,'Export - bowling'!E192+VLOOKUP('Export - bowling'!$A192,'Season - bowl'!$A:$K,5,FALSE),'Export - bowling'!E192)</f>
        <v>60</v>
      </c>
      <c r="F192">
        <f>IF('Export - bowling'!$L192,'Export - bowling'!F192+VLOOKUP('Export - bowling'!$A192,'Season - bowl'!$A:$K,6,FALSE),'Export - bowling'!F192)</f>
        <v>1</v>
      </c>
      <c r="G192" s="30">
        <f t="shared" si="6"/>
        <v>60</v>
      </c>
      <c r="H192" s="30">
        <f t="shared" si="7"/>
        <v>4.615384615384615</v>
      </c>
      <c r="I192" s="30">
        <f t="shared" si="8"/>
        <v>78</v>
      </c>
      <c r="J192">
        <f>IF('Export - bowling'!$L192,'Export - bowling'!G192+VLOOKUP('Export - bowling'!$A192,'Season - bowl'!$A:$K,9,FALSE),'Export - bowling'!G192)</f>
        <v>0</v>
      </c>
      <c r="K192">
        <f>IF('Export - bowling'!$L192,'Export - bowling'!H192+VLOOKUP('Export - bowling'!$A192,'Season - bowl'!$A:$K,10,FALSE),'Export - bowling'!H192)</f>
        <v>0</v>
      </c>
      <c r="L192">
        <f>IF('Export - bowling'!$L192,'Export - bowling'!I192+VLOOKUP('Export - bowling'!$A192,'Season - bowl'!$A:$K,11,FALSE),'Export - bowling'!I192)</f>
        <v>0</v>
      </c>
      <c r="M192">
        <f>'Export - bowling'!J192</f>
        <v>1</v>
      </c>
      <c r="N192">
        <f>'Export - bowling'!K192</f>
        <v>30</v>
      </c>
    </row>
    <row r="193" spans="1:14" x14ac:dyDescent="0.25">
      <c r="A193" t="str">
        <f>'Export - bowling'!A193</f>
        <v>A Pratten</v>
      </c>
      <c r="B193">
        <f>IF('Export - bowling'!$L193,'Export - bowling'!B193+VLOOKUP('Export - bowling'!$A193,'Season - bowl'!$A:$K,2,FALSE),'Export - bowling'!B193)</f>
        <v>1</v>
      </c>
      <c r="C193">
        <f>IF('Export - bowling'!$L193,'Export - bowling'!C193+VLOOKUP('Export - bowling'!$A193,'Season - bowl'!$A:$K,3,FALSE),'Export - bowling'!C193)</f>
        <v>5</v>
      </c>
      <c r="D193">
        <f>IF('Export - bowling'!$L193,'Export - bowling'!D193+VLOOKUP('Export - bowling'!$A193,'Season - bowl'!$A:$K,4,FALSE),'Export - bowling'!D193)</f>
        <v>0</v>
      </c>
      <c r="E193">
        <f>IF('Export - bowling'!$L193,'Export - bowling'!E193+VLOOKUP('Export - bowling'!$A193,'Season - bowl'!$A:$K,5,FALSE),'Export - bowling'!E193)</f>
        <v>17</v>
      </c>
      <c r="F193">
        <f>IF('Export - bowling'!$L193,'Export - bowling'!F193+VLOOKUP('Export - bowling'!$A193,'Season - bowl'!$A:$K,6,FALSE),'Export - bowling'!F193)</f>
        <v>1</v>
      </c>
      <c r="G193" s="30">
        <f t="shared" si="6"/>
        <v>17</v>
      </c>
      <c r="H193" s="30">
        <f t="shared" si="7"/>
        <v>3.4</v>
      </c>
      <c r="I193" s="30">
        <f t="shared" si="8"/>
        <v>30</v>
      </c>
      <c r="J193">
        <f>IF('Export - bowling'!$L193,'Export - bowling'!G193+VLOOKUP('Export - bowling'!$A193,'Season - bowl'!$A:$K,9,FALSE),'Export - bowling'!G193)</f>
        <v>0</v>
      </c>
      <c r="K193">
        <f>IF('Export - bowling'!$L193,'Export - bowling'!H193+VLOOKUP('Export - bowling'!$A193,'Season - bowl'!$A:$K,10,FALSE),'Export - bowling'!H193)</f>
        <v>0</v>
      </c>
      <c r="L193">
        <f>IF('Export - bowling'!$L193,'Export - bowling'!I193+VLOOKUP('Export - bowling'!$A193,'Season - bowl'!$A:$K,11,FALSE),'Export - bowling'!I193)</f>
        <v>0</v>
      </c>
      <c r="M193">
        <f>'Export - bowling'!J193</f>
        <v>1</v>
      </c>
      <c r="N193">
        <f>'Export - bowling'!K193</f>
        <v>17</v>
      </c>
    </row>
    <row r="194" spans="1:14" x14ac:dyDescent="0.25">
      <c r="A194" t="str">
        <f>'Export - bowling'!A194</f>
        <v>Ajit Prasad</v>
      </c>
      <c r="B194">
        <f>IF('Export - bowling'!$L194,'Export - bowling'!B194+VLOOKUP('Export - bowling'!$A194,'Season - bowl'!$A:$K,2,FALSE),'Export - bowling'!B194)</f>
        <v>18</v>
      </c>
      <c r="C194">
        <f>IF('Export - bowling'!$L194,'Export - bowling'!C194+VLOOKUP('Export - bowling'!$A194,'Season - bowl'!$A:$K,3,FALSE),'Export - bowling'!C194)</f>
        <v>110.3</v>
      </c>
      <c r="D194">
        <f>IF('Export - bowling'!$L194,'Export - bowling'!D194+VLOOKUP('Export - bowling'!$A194,'Season - bowl'!$A:$K,4,FALSE),'Export - bowling'!D194)</f>
        <v>2</v>
      </c>
      <c r="E194">
        <f>IF('Export - bowling'!$L194,'Export - bowling'!E194+VLOOKUP('Export - bowling'!$A194,'Season - bowl'!$A:$K,5,FALSE),'Export - bowling'!E194)</f>
        <v>546</v>
      </c>
      <c r="F194">
        <f>IF('Export - bowling'!$L194,'Export - bowling'!F194+VLOOKUP('Export - bowling'!$A194,'Season - bowl'!$A:$K,6,FALSE),'Export - bowling'!F194)</f>
        <v>26</v>
      </c>
      <c r="G194" s="30">
        <f t="shared" si="6"/>
        <v>21</v>
      </c>
      <c r="H194" s="30">
        <f t="shared" si="7"/>
        <v>4.9501359927470538</v>
      </c>
      <c r="I194" s="30">
        <f t="shared" si="8"/>
        <v>25.45384615384615</v>
      </c>
      <c r="J194">
        <f>IF('Export - bowling'!$L194,'Export - bowling'!G194+VLOOKUP('Export - bowling'!$A194,'Season - bowl'!$A:$K,9,FALSE),'Export - bowling'!G194)</f>
        <v>1</v>
      </c>
      <c r="K194">
        <f>IF('Export - bowling'!$L194,'Export - bowling'!H194+VLOOKUP('Export - bowling'!$A194,'Season - bowl'!$A:$K,10,FALSE),'Export - bowling'!H194)</f>
        <v>28</v>
      </c>
      <c r="L194">
        <f>IF('Export - bowling'!$L194,'Export - bowling'!I194+VLOOKUP('Export - bowling'!$A194,'Season - bowl'!$A:$K,11,FALSE),'Export - bowling'!I194)</f>
        <v>4</v>
      </c>
      <c r="M194">
        <f>'Export - bowling'!J194</f>
        <v>6</v>
      </c>
      <c r="N194">
        <f>'Export - bowling'!K194</f>
        <v>22</v>
      </c>
    </row>
    <row r="195" spans="1:14" x14ac:dyDescent="0.25">
      <c r="A195" t="str">
        <f>'Export - bowling'!A195</f>
        <v>Duray Pretorius</v>
      </c>
      <c r="B195">
        <f>IF('Export - bowling'!$L195,'Export - bowling'!B195+VLOOKUP('Export - bowling'!$A195,'Season - bowl'!$A:$K,2,FALSE),'Export - bowling'!B195)</f>
        <v>80</v>
      </c>
      <c r="C195">
        <f>IF('Export - bowling'!$L195,'Export - bowling'!C195+VLOOKUP('Export - bowling'!$A195,'Season - bowl'!$A:$K,3,FALSE),'Export - bowling'!C195)</f>
        <v>390.2</v>
      </c>
      <c r="D195">
        <f>IF('Export - bowling'!$L195,'Export - bowling'!D195+VLOOKUP('Export - bowling'!$A195,'Season - bowl'!$A:$K,4,FALSE),'Export - bowling'!D195)</f>
        <v>55</v>
      </c>
      <c r="E195">
        <f>IF('Export - bowling'!$L195,'Export - bowling'!E195+VLOOKUP('Export - bowling'!$A195,'Season - bowl'!$A:$K,5,FALSE),'Export - bowling'!E195)</f>
        <v>1865</v>
      </c>
      <c r="F195">
        <f>IF('Export - bowling'!$L195,'Export - bowling'!F195+VLOOKUP('Export - bowling'!$A195,'Season - bowl'!$A:$K,6,FALSE),'Export - bowling'!F195)</f>
        <v>99</v>
      </c>
      <c r="G195" s="30">
        <f t="shared" ref="G195:G258" si="9">IF(F195&gt;0,E195/F195,"-")</f>
        <v>18.838383838383837</v>
      </c>
      <c r="H195" s="30">
        <f t="shared" ref="H195:H258" si="10">IF(C195&gt;0,E195/C195,"-")</f>
        <v>4.7796002050230655</v>
      </c>
      <c r="I195" s="30">
        <f t="shared" ref="I195:I258" si="11">IF(F195&gt;0,(C195*6)/F195,"-")</f>
        <v>23.648484848484845</v>
      </c>
      <c r="J195">
        <f>IF('Export - bowling'!$L195,'Export - bowling'!G195+VLOOKUP('Export - bowling'!$A195,'Season - bowl'!$A:$K,9,FALSE),'Export - bowling'!G195)</f>
        <v>4</v>
      </c>
      <c r="K195">
        <f>IF('Export - bowling'!$L195,'Export - bowling'!H195+VLOOKUP('Export - bowling'!$A195,'Season - bowl'!$A:$K,10,FALSE),'Export - bowling'!H195)</f>
        <v>18</v>
      </c>
      <c r="L195">
        <f>IF('Export - bowling'!$L195,'Export - bowling'!I195+VLOOKUP('Export - bowling'!$A195,'Season - bowl'!$A:$K,11,FALSE),'Export - bowling'!I195)</f>
        <v>2</v>
      </c>
      <c r="M195">
        <f>'Export - bowling'!J195</f>
        <v>6</v>
      </c>
      <c r="N195">
        <f>'Export - bowling'!K195</f>
        <v>16</v>
      </c>
    </row>
    <row r="196" spans="1:14" x14ac:dyDescent="0.25">
      <c r="A196" t="str">
        <f>'Export - bowling'!A196</f>
        <v>T Pring</v>
      </c>
      <c r="B196">
        <f>IF('Export - bowling'!$L196,'Export - bowling'!B196+VLOOKUP('Export - bowling'!$A196,'Season - bowl'!$A:$K,2,FALSE),'Export - bowling'!B196)</f>
        <v>78</v>
      </c>
      <c r="C196">
        <f>IF('Export - bowling'!$L196,'Export - bowling'!C196+VLOOKUP('Export - bowling'!$A196,'Season - bowl'!$A:$K,3,FALSE),'Export - bowling'!C196)</f>
        <v>347</v>
      </c>
      <c r="D196">
        <f>IF('Export - bowling'!$L196,'Export - bowling'!D196+VLOOKUP('Export - bowling'!$A196,'Season - bowl'!$A:$K,4,FALSE),'Export - bowling'!D196)</f>
        <v>14</v>
      </c>
      <c r="E196">
        <f>IF('Export - bowling'!$L196,'Export - bowling'!E196+VLOOKUP('Export - bowling'!$A196,'Season - bowl'!$A:$K,5,FALSE),'Export - bowling'!E196)</f>
        <v>1593</v>
      </c>
      <c r="F196">
        <f>IF('Export - bowling'!$L196,'Export - bowling'!F196+VLOOKUP('Export - bowling'!$A196,'Season - bowl'!$A:$K,6,FALSE),'Export - bowling'!F196)</f>
        <v>85</v>
      </c>
      <c r="G196" s="30">
        <f t="shared" si="9"/>
        <v>18.741176470588236</v>
      </c>
      <c r="H196" s="30">
        <f t="shared" si="10"/>
        <v>4.5907780979827093</v>
      </c>
      <c r="I196" s="30">
        <f t="shared" si="11"/>
        <v>24.494117647058822</v>
      </c>
      <c r="J196">
        <f>IF('Export - bowling'!$L196,'Export - bowling'!G196+VLOOKUP('Export - bowling'!$A196,'Season - bowl'!$A:$K,9,FALSE),'Export - bowling'!G196)</f>
        <v>3</v>
      </c>
      <c r="K196">
        <f>IF('Export - bowling'!$L196,'Export - bowling'!H196+VLOOKUP('Export - bowling'!$A196,'Season - bowl'!$A:$K,10,FALSE),'Export - bowling'!H196)</f>
        <v>0</v>
      </c>
      <c r="L196">
        <f>IF('Export - bowling'!$L196,'Export - bowling'!I196+VLOOKUP('Export - bowling'!$A196,'Season - bowl'!$A:$K,11,FALSE),'Export - bowling'!I196)</f>
        <v>0</v>
      </c>
      <c r="M196">
        <f>'Export - bowling'!J196</f>
        <v>6</v>
      </c>
      <c r="N196">
        <f>'Export - bowling'!K196</f>
        <v>20</v>
      </c>
    </row>
    <row r="197" spans="1:14" x14ac:dyDescent="0.25">
      <c r="A197" t="str">
        <f>'Export - bowling'!A197</f>
        <v>S Raghavan</v>
      </c>
      <c r="B197">
        <f>IF('Export - bowling'!$L197,'Export - bowling'!B197+VLOOKUP('Export - bowling'!$A197,'Season - bowl'!$A:$K,2,FALSE),'Export - bowling'!B197)</f>
        <v>13</v>
      </c>
      <c r="C197">
        <f>IF('Export - bowling'!$L197,'Export - bowling'!C197+VLOOKUP('Export - bowling'!$A197,'Season - bowl'!$A:$K,3,FALSE),'Export - bowling'!C197)</f>
        <v>66</v>
      </c>
      <c r="D197">
        <f>IF('Export - bowling'!$L197,'Export - bowling'!D197+VLOOKUP('Export - bowling'!$A197,'Season - bowl'!$A:$K,4,FALSE),'Export - bowling'!D197)</f>
        <v>8</v>
      </c>
      <c r="E197">
        <f>IF('Export - bowling'!$L197,'Export - bowling'!E197+VLOOKUP('Export - bowling'!$A197,'Season - bowl'!$A:$K,5,FALSE),'Export - bowling'!E197)</f>
        <v>325</v>
      </c>
      <c r="F197">
        <f>IF('Export - bowling'!$L197,'Export - bowling'!F197+VLOOKUP('Export - bowling'!$A197,'Season - bowl'!$A:$K,6,FALSE),'Export - bowling'!F197)</f>
        <v>14</v>
      </c>
      <c r="G197" s="30">
        <f t="shared" si="9"/>
        <v>23.214285714285715</v>
      </c>
      <c r="H197" s="30">
        <f t="shared" si="10"/>
        <v>4.9242424242424239</v>
      </c>
      <c r="I197" s="30">
        <f t="shared" si="11"/>
        <v>28.285714285714285</v>
      </c>
      <c r="J197">
        <f>IF('Export - bowling'!$L197,'Export - bowling'!G197+VLOOKUP('Export - bowling'!$A197,'Season - bowl'!$A:$K,9,FALSE),'Export - bowling'!G197)</f>
        <v>0</v>
      </c>
      <c r="K197">
        <f>IF('Export - bowling'!$L197,'Export - bowling'!H197+VLOOKUP('Export - bowling'!$A197,'Season - bowl'!$A:$K,10,FALSE),'Export - bowling'!H197)</f>
        <v>0</v>
      </c>
      <c r="L197">
        <f>IF('Export - bowling'!$L197,'Export - bowling'!I197+VLOOKUP('Export - bowling'!$A197,'Season - bowl'!$A:$K,11,FALSE),'Export - bowling'!I197)</f>
        <v>0</v>
      </c>
      <c r="M197">
        <f>'Export - bowling'!J197</f>
        <v>3</v>
      </c>
      <c r="N197">
        <f>'Export - bowling'!K197</f>
        <v>22</v>
      </c>
    </row>
    <row r="198" spans="1:14" x14ac:dyDescent="0.25">
      <c r="A198" t="str">
        <f>'Export - bowling'!A198</f>
        <v>V Raman</v>
      </c>
      <c r="B198">
        <f>IF('Export - bowling'!$L198,'Export - bowling'!B198+VLOOKUP('Export - bowling'!$A198,'Season - bowl'!$A:$K,2,FALSE),'Export - bowling'!B198)</f>
        <v>15</v>
      </c>
      <c r="C198">
        <f>IF('Export - bowling'!$L198,'Export - bowling'!C198+VLOOKUP('Export - bowling'!$A198,'Season - bowl'!$A:$K,3,FALSE),'Export - bowling'!C198)</f>
        <v>104</v>
      </c>
      <c r="D198">
        <f>IF('Export - bowling'!$L198,'Export - bowling'!D198+VLOOKUP('Export - bowling'!$A198,'Season - bowl'!$A:$K,4,FALSE),'Export - bowling'!D198)</f>
        <v>11</v>
      </c>
      <c r="E198">
        <f>IF('Export - bowling'!$L198,'Export - bowling'!E198+VLOOKUP('Export - bowling'!$A198,'Season - bowl'!$A:$K,5,FALSE),'Export - bowling'!E198)</f>
        <v>426</v>
      </c>
      <c r="F198">
        <f>IF('Export - bowling'!$L198,'Export - bowling'!F198+VLOOKUP('Export - bowling'!$A198,'Season - bowl'!$A:$K,6,FALSE),'Export - bowling'!F198)</f>
        <v>18</v>
      </c>
      <c r="G198" s="30">
        <f t="shared" si="9"/>
        <v>23.666666666666668</v>
      </c>
      <c r="H198" s="30">
        <f t="shared" si="10"/>
        <v>4.0961538461538458</v>
      </c>
      <c r="I198" s="30">
        <f t="shared" si="11"/>
        <v>34.666666666666664</v>
      </c>
      <c r="J198">
        <f>IF('Export - bowling'!$L198,'Export - bowling'!G198+VLOOKUP('Export - bowling'!$A198,'Season - bowl'!$A:$K,9,FALSE),'Export - bowling'!G198)</f>
        <v>0</v>
      </c>
      <c r="K198">
        <f>IF('Export - bowling'!$L198,'Export - bowling'!H198+VLOOKUP('Export - bowling'!$A198,'Season - bowl'!$A:$K,10,FALSE),'Export - bowling'!H198)</f>
        <v>0</v>
      </c>
      <c r="L198">
        <f>IF('Export - bowling'!$L198,'Export - bowling'!I198+VLOOKUP('Export - bowling'!$A198,'Season - bowl'!$A:$K,11,FALSE),'Export - bowling'!I198)</f>
        <v>0</v>
      </c>
      <c r="M198">
        <f>'Export - bowling'!J198</f>
        <v>3</v>
      </c>
      <c r="N198">
        <f>'Export - bowling'!K198</f>
        <v>22</v>
      </c>
    </row>
    <row r="199" spans="1:14" x14ac:dyDescent="0.25">
      <c r="A199" t="str">
        <f>'Export - bowling'!A199</f>
        <v>? Ranjan</v>
      </c>
      <c r="B199">
        <f>IF('Export - bowling'!$L199,'Export - bowling'!B199+VLOOKUP('Export - bowling'!$A199,'Season - bowl'!$A:$K,2,FALSE),'Export - bowling'!B199)</f>
        <v>1</v>
      </c>
      <c r="C199">
        <f>IF('Export - bowling'!$L199,'Export - bowling'!C199+VLOOKUP('Export - bowling'!$A199,'Season - bowl'!$A:$K,3,FALSE),'Export - bowling'!C199)</f>
        <v>7</v>
      </c>
      <c r="D199">
        <f>IF('Export - bowling'!$L199,'Export - bowling'!D199+VLOOKUP('Export - bowling'!$A199,'Season - bowl'!$A:$K,4,FALSE),'Export - bowling'!D199)</f>
        <v>2</v>
      </c>
      <c r="E199">
        <f>IF('Export - bowling'!$L199,'Export - bowling'!E199+VLOOKUP('Export - bowling'!$A199,'Season - bowl'!$A:$K,5,FALSE),'Export - bowling'!E199)</f>
        <v>17</v>
      </c>
      <c r="F199">
        <f>IF('Export - bowling'!$L199,'Export - bowling'!F199+VLOOKUP('Export - bowling'!$A199,'Season - bowl'!$A:$K,6,FALSE),'Export - bowling'!F199)</f>
        <v>1</v>
      </c>
      <c r="G199" s="30">
        <f t="shared" si="9"/>
        <v>17</v>
      </c>
      <c r="H199" s="30">
        <f t="shared" si="10"/>
        <v>2.4285714285714284</v>
      </c>
      <c r="I199" s="30">
        <f t="shared" si="11"/>
        <v>42</v>
      </c>
      <c r="J199">
        <f>IF('Export - bowling'!$L199,'Export - bowling'!G199+VLOOKUP('Export - bowling'!$A199,'Season - bowl'!$A:$K,9,FALSE),'Export - bowling'!G199)</f>
        <v>0</v>
      </c>
      <c r="K199">
        <f>IF('Export - bowling'!$L199,'Export - bowling'!H199+VLOOKUP('Export - bowling'!$A199,'Season - bowl'!$A:$K,10,FALSE),'Export - bowling'!H199)</f>
        <v>0</v>
      </c>
      <c r="L199">
        <f>IF('Export - bowling'!$L199,'Export - bowling'!I199+VLOOKUP('Export - bowling'!$A199,'Season - bowl'!$A:$K,11,FALSE),'Export - bowling'!I199)</f>
        <v>0</v>
      </c>
      <c r="M199">
        <f>'Export - bowling'!J199</f>
        <v>1</v>
      </c>
      <c r="N199">
        <f>'Export - bowling'!K199</f>
        <v>17</v>
      </c>
    </row>
    <row r="200" spans="1:14" x14ac:dyDescent="0.25">
      <c r="A200" t="str">
        <f>'Export - bowling'!A200</f>
        <v>N Rashid</v>
      </c>
      <c r="B200">
        <f>IF('Export - bowling'!$L200,'Export - bowling'!B200+VLOOKUP('Export - bowling'!$A200,'Season - bowl'!$A:$K,2,FALSE),'Export - bowling'!B200)</f>
        <v>67</v>
      </c>
      <c r="C200">
        <f>IF('Export - bowling'!$L200,'Export - bowling'!C200+VLOOKUP('Export - bowling'!$A200,'Season - bowl'!$A:$K,3,FALSE),'Export - bowling'!C200)</f>
        <v>76</v>
      </c>
      <c r="D200">
        <f>IF('Export - bowling'!$L200,'Export - bowling'!D200+VLOOKUP('Export - bowling'!$A200,'Season - bowl'!$A:$K,4,FALSE),'Export - bowling'!D200)</f>
        <v>2</v>
      </c>
      <c r="E200">
        <f>IF('Export - bowling'!$L200,'Export - bowling'!E200+VLOOKUP('Export - bowling'!$A200,'Season - bowl'!$A:$K,5,FALSE),'Export - bowling'!E200)</f>
        <v>348</v>
      </c>
      <c r="F200">
        <f>IF('Export - bowling'!$L200,'Export - bowling'!F200+VLOOKUP('Export - bowling'!$A200,'Season - bowl'!$A:$K,6,FALSE),'Export - bowling'!F200)</f>
        <v>21</v>
      </c>
      <c r="G200" s="30">
        <f t="shared" si="9"/>
        <v>16.571428571428573</v>
      </c>
      <c r="H200" s="30">
        <f t="shared" si="10"/>
        <v>4.5789473684210522</v>
      </c>
      <c r="I200" s="30">
        <f t="shared" si="11"/>
        <v>21.714285714285715</v>
      </c>
      <c r="J200">
        <f>IF('Export - bowling'!$L200,'Export - bowling'!G200+VLOOKUP('Export - bowling'!$A200,'Season - bowl'!$A:$K,9,FALSE),'Export - bowling'!G200)</f>
        <v>0</v>
      </c>
      <c r="K200">
        <f>IF('Export - bowling'!$L200,'Export - bowling'!H200+VLOOKUP('Export - bowling'!$A200,'Season - bowl'!$A:$K,10,FALSE),'Export - bowling'!H200)</f>
        <v>0</v>
      </c>
      <c r="L200">
        <f>IF('Export - bowling'!$L200,'Export - bowling'!I200+VLOOKUP('Export - bowling'!$A200,'Season - bowl'!$A:$K,11,FALSE),'Export - bowling'!I200)</f>
        <v>0</v>
      </c>
      <c r="M200">
        <f>'Export - bowling'!J200</f>
        <v>2</v>
      </c>
      <c r="N200">
        <f>'Export - bowling'!K200</f>
        <v>3</v>
      </c>
    </row>
    <row r="201" spans="1:14" x14ac:dyDescent="0.25">
      <c r="A201" t="str">
        <f>'Export - bowling'!A201</f>
        <v>A Ratyna</v>
      </c>
      <c r="B201">
        <f>IF('Export - bowling'!$L201,'Export - bowling'!B201+VLOOKUP('Export - bowling'!$A201,'Season - bowl'!$A:$K,2,FALSE),'Export - bowling'!B201)</f>
        <v>43</v>
      </c>
      <c r="C201">
        <f>IF('Export - bowling'!$L201,'Export - bowling'!C201+VLOOKUP('Export - bowling'!$A201,'Season - bowl'!$A:$K,3,FALSE),'Export - bowling'!C201)</f>
        <v>131</v>
      </c>
      <c r="D201">
        <f>IF('Export - bowling'!$L201,'Export - bowling'!D201+VLOOKUP('Export - bowling'!$A201,'Season - bowl'!$A:$K,4,FALSE),'Export - bowling'!D201)</f>
        <v>16</v>
      </c>
      <c r="E201">
        <f>IF('Export - bowling'!$L201,'Export - bowling'!E201+VLOOKUP('Export - bowling'!$A201,'Season - bowl'!$A:$K,5,FALSE),'Export - bowling'!E201)</f>
        <v>619</v>
      </c>
      <c r="F201">
        <f>IF('Export - bowling'!$L201,'Export - bowling'!F201+VLOOKUP('Export - bowling'!$A201,'Season - bowl'!$A:$K,6,FALSE),'Export - bowling'!F201)</f>
        <v>28</v>
      </c>
      <c r="G201" s="30">
        <f t="shared" si="9"/>
        <v>22.107142857142858</v>
      </c>
      <c r="H201" s="30">
        <f t="shared" si="10"/>
        <v>4.7251908396946565</v>
      </c>
      <c r="I201" s="30">
        <f t="shared" si="11"/>
        <v>28.071428571428573</v>
      </c>
      <c r="J201">
        <f>IF('Export - bowling'!$L201,'Export - bowling'!G201+VLOOKUP('Export - bowling'!$A201,'Season - bowl'!$A:$K,9,FALSE),'Export - bowling'!G201)</f>
        <v>2</v>
      </c>
      <c r="K201">
        <f>IF('Export - bowling'!$L201,'Export - bowling'!H201+VLOOKUP('Export - bowling'!$A201,'Season - bowl'!$A:$K,10,FALSE),'Export - bowling'!H201)</f>
        <v>0</v>
      </c>
      <c r="L201">
        <f>IF('Export - bowling'!$L201,'Export - bowling'!I201+VLOOKUP('Export - bowling'!$A201,'Season - bowl'!$A:$K,11,FALSE),'Export - bowling'!I201)</f>
        <v>0</v>
      </c>
      <c r="M201">
        <f>'Export - bowling'!J201</f>
        <v>5</v>
      </c>
      <c r="N201">
        <f>'Export - bowling'!K201</f>
        <v>20</v>
      </c>
    </row>
    <row r="202" spans="1:14" x14ac:dyDescent="0.25">
      <c r="A202" t="str">
        <f>'Export - bowling'!A202</f>
        <v>A Reed</v>
      </c>
      <c r="B202">
        <f>IF('Export - bowling'!$L202,'Export - bowling'!B202+VLOOKUP('Export - bowling'!$A202,'Season - bowl'!$A:$K,2,FALSE),'Export - bowling'!B202)</f>
        <v>50</v>
      </c>
      <c r="C202">
        <f>IF('Export - bowling'!$L202,'Export - bowling'!C202+VLOOKUP('Export - bowling'!$A202,'Season - bowl'!$A:$K,3,FALSE),'Export - bowling'!C202)</f>
        <v>94</v>
      </c>
      <c r="D202">
        <f>IF('Export - bowling'!$L202,'Export - bowling'!D202+VLOOKUP('Export - bowling'!$A202,'Season - bowl'!$A:$K,4,FALSE),'Export - bowling'!D202)</f>
        <v>6</v>
      </c>
      <c r="E202">
        <f>IF('Export - bowling'!$L202,'Export - bowling'!E202+VLOOKUP('Export - bowling'!$A202,'Season - bowl'!$A:$K,5,FALSE),'Export - bowling'!E202)</f>
        <v>613</v>
      </c>
      <c r="F202">
        <f>IF('Export - bowling'!$L202,'Export - bowling'!F202+VLOOKUP('Export - bowling'!$A202,'Season - bowl'!$A:$K,6,FALSE),'Export - bowling'!F202)</f>
        <v>20</v>
      </c>
      <c r="G202" s="30">
        <f t="shared" si="9"/>
        <v>30.65</v>
      </c>
      <c r="H202" s="30">
        <f t="shared" si="10"/>
        <v>6.5212765957446805</v>
      </c>
      <c r="I202" s="30">
        <f t="shared" si="11"/>
        <v>28.2</v>
      </c>
      <c r="J202">
        <f>IF('Export - bowling'!$L202,'Export - bowling'!G202+VLOOKUP('Export - bowling'!$A202,'Season - bowl'!$A:$K,9,FALSE),'Export - bowling'!G202)</f>
        <v>0</v>
      </c>
      <c r="K202">
        <f>IF('Export - bowling'!$L202,'Export - bowling'!H202+VLOOKUP('Export - bowling'!$A202,'Season - bowl'!$A:$K,10,FALSE),'Export - bowling'!H202)</f>
        <v>0</v>
      </c>
      <c r="L202">
        <f>IF('Export - bowling'!$L202,'Export - bowling'!I202+VLOOKUP('Export - bowling'!$A202,'Season - bowl'!$A:$K,11,FALSE),'Export - bowling'!I202)</f>
        <v>0</v>
      </c>
      <c r="M202">
        <f>'Export - bowling'!J202</f>
        <v>3</v>
      </c>
      <c r="N202">
        <f>'Export - bowling'!K202</f>
        <v>47</v>
      </c>
    </row>
    <row r="203" spans="1:14" x14ac:dyDescent="0.25">
      <c r="A203" t="str">
        <f>'Export - bowling'!A203</f>
        <v>E Reed</v>
      </c>
      <c r="B203">
        <f>IF('Export - bowling'!$L203,'Export - bowling'!B203+VLOOKUP('Export - bowling'!$A203,'Season - bowl'!$A:$K,2,FALSE),'Export - bowling'!B203)</f>
        <v>5</v>
      </c>
      <c r="C203">
        <f>IF('Export - bowling'!$L203,'Export - bowling'!C203+VLOOKUP('Export - bowling'!$A203,'Season - bowl'!$A:$K,3,FALSE),'Export - bowling'!C203)</f>
        <v>38</v>
      </c>
      <c r="D203">
        <f>IF('Export - bowling'!$L203,'Export - bowling'!D203+VLOOKUP('Export - bowling'!$A203,'Season - bowl'!$A:$K,4,FALSE),'Export - bowling'!D203)</f>
        <v>7</v>
      </c>
      <c r="E203">
        <f>IF('Export - bowling'!$L203,'Export - bowling'!E203+VLOOKUP('Export - bowling'!$A203,'Season - bowl'!$A:$K,5,FALSE),'Export - bowling'!E203)</f>
        <v>167</v>
      </c>
      <c r="F203">
        <f>IF('Export - bowling'!$L203,'Export - bowling'!F203+VLOOKUP('Export - bowling'!$A203,'Season - bowl'!$A:$K,6,FALSE),'Export - bowling'!F203)</f>
        <v>3</v>
      </c>
      <c r="G203" s="30">
        <f t="shared" si="9"/>
        <v>55.666666666666664</v>
      </c>
      <c r="H203" s="30">
        <f t="shared" si="10"/>
        <v>4.3947368421052628</v>
      </c>
      <c r="I203" s="30">
        <f t="shared" si="11"/>
        <v>76</v>
      </c>
      <c r="J203">
        <f>IF('Export - bowling'!$L203,'Export - bowling'!G203+VLOOKUP('Export - bowling'!$A203,'Season - bowl'!$A:$K,9,FALSE),'Export - bowling'!G203)</f>
        <v>0</v>
      </c>
      <c r="K203">
        <f>IF('Export - bowling'!$L203,'Export - bowling'!H203+VLOOKUP('Export - bowling'!$A203,'Season - bowl'!$A:$K,10,FALSE),'Export - bowling'!H203)</f>
        <v>0</v>
      </c>
      <c r="L203">
        <f>IF('Export - bowling'!$L203,'Export - bowling'!I203+VLOOKUP('Export - bowling'!$A203,'Season - bowl'!$A:$K,11,FALSE),'Export - bowling'!I203)</f>
        <v>0</v>
      </c>
      <c r="M203">
        <f>'Export - bowling'!J203</f>
        <v>1</v>
      </c>
      <c r="N203">
        <f>'Export - bowling'!K203</f>
        <v>13</v>
      </c>
    </row>
    <row r="204" spans="1:14" x14ac:dyDescent="0.25">
      <c r="A204" t="str">
        <f>'Export - bowling'!A204</f>
        <v>M Rees</v>
      </c>
      <c r="B204">
        <f>IF('Export - bowling'!$L204,'Export - bowling'!B204+VLOOKUP('Export - bowling'!$A204,'Season - bowl'!$A:$K,2,FALSE),'Export - bowling'!B204)</f>
        <v>44</v>
      </c>
      <c r="C204">
        <f>IF('Export - bowling'!$L204,'Export - bowling'!C204+VLOOKUP('Export - bowling'!$A204,'Season - bowl'!$A:$K,3,FALSE),'Export - bowling'!C204)</f>
        <v>83</v>
      </c>
      <c r="D204">
        <f>IF('Export - bowling'!$L204,'Export - bowling'!D204+VLOOKUP('Export - bowling'!$A204,'Season - bowl'!$A:$K,4,FALSE),'Export - bowling'!D204)</f>
        <v>1</v>
      </c>
      <c r="E204">
        <f>IF('Export - bowling'!$L204,'Export - bowling'!E204+VLOOKUP('Export - bowling'!$A204,'Season - bowl'!$A:$K,5,FALSE),'Export - bowling'!E204)</f>
        <v>611</v>
      </c>
      <c r="F204">
        <f>IF('Export - bowling'!$L204,'Export - bowling'!F204+VLOOKUP('Export - bowling'!$A204,'Season - bowl'!$A:$K,6,FALSE),'Export - bowling'!F204)</f>
        <v>15</v>
      </c>
      <c r="G204" s="30">
        <f t="shared" si="9"/>
        <v>40.733333333333334</v>
      </c>
      <c r="H204" s="30">
        <f t="shared" si="10"/>
        <v>7.3614457831325302</v>
      </c>
      <c r="I204" s="30">
        <f t="shared" si="11"/>
        <v>33.200000000000003</v>
      </c>
      <c r="J204">
        <f>IF('Export - bowling'!$L204,'Export - bowling'!G204+VLOOKUP('Export - bowling'!$A204,'Season - bowl'!$A:$K,9,FALSE),'Export - bowling'!G204)</f>
        <v>0</v>
      </c>
      <c r="K204">
        <f>IF('Export - bowling'!$L204,'Export - bowling'!H204+VLOOKUP('Export - bowling'!$A204,'Season - bowl'!$A:$K,10,FALSE),'Export - bowling'!H204)</f>
        <v>0</v>
      </c>
      <c r="L204">
        <f>IF('Export - bowling'!$L204,'Export - bowling'!I204+VLOOKUP('Export - bowling'!$A204,'Season - bowl'!$A:$K,11,FALSE),'Export - bowling'!I204)</f>
        <v>0</v>
      </c>
      <c r="M204">
        <f>'Export - bowling'!J204</f>
        <v>3</v>
      </c>
      <c r="N204">
        <f>'Export - bowling'!K204</f>
        <v>48</v>
      </c>
    </row>
    <row r="205" spans="1:14" x14ac:dyDescent="0.25">
      <c r="A205" t="str">
        <f>'Export - bowling'!A205</f>
        <v>I Reham</v>
      </c>
      <c r="B205">
        <f>IF('Export - bowling'!$L205,'Export - bowling'!B205+VLOOKUP('Export - bowling'!$A205,'Season - bowl'!$A:$K,2,FALSE),'Export - bowling'!B205)</f>
        <v>1</v>
      </c>
      <c r="C205">
        <f>IF('Export - bowling'!$L205,'Export - bowling'!C205+VLOOKUP('Export - bowling'!$A205,'Season - bowl'!$A:$K,3,FALSE),'Export - bowling'!C205)</f>
        <v>8</v>
      </c>
      <c r="D205">
        <f>IF('Export - bowling'!$L205,'Export - bowling'!D205+VLOOKUP('Export - bowling'!$A205,'Season - bowl'!$A:$K,4,FALSE),'Export - bowling'!D205)</f>
        <v>0</v>
      </c>
      <c r="E205">
        <f>IF('Export - bowling'!$L205,'Export - bowling'!E205+VLOOKUP('Export - bowling'!$A205,'Season - bowl'!$A:$K,5,FALSE),'Export - bowling'!E205)</f>
        <v>31</v>
      </c>
      <c r="F205">
        <f>IF('Export - bowling'!$L205,'Export - bowling'!F205+VLOOKUP('Export - bowling'!$A205,'Season - bowl'!$A:$K,6,FALSE),'Export - bowling'!F205)</f>
        <v>2</v>
      </c>
      <c r="G205" s="30">
        <f t="shared" si="9"/>
        <v>15.5</v>
      </c>
      <c r="H205" s="30">
        <f t="shared" si="10"/>
        <v>3.875</v>
      </c>
      <c r="I205" s="30">
        <f t="shared" si="11"/>
        <v>24</v>
      </c>
      <c r="J205">
        <f>IF('Export - bowling'!$L205,'Export - bowling'!G205+VLOOKUP('Export - bowling'!$A205,'Season - bowl'!$A:$K,9,FALSE),'Export - bowling'!G205)</f>
        <v>0</v>
      </c>
      <c r="K205">
        <f>IF('Export - bowling'!$L205,'Export - bowling'!H205+VLOOKUP('Export - bowling'!$A205,'Season - bowl'!$A:$K,10,FALSE),'Export - bowling'!H205)</f>
        <v>0</v>
      </c>
      <c r="L205">
        <f>IF('Export - bowling'!$L205,'Export - bowling'!I205+VLOOKUP('Export - bowling'!$A205,'Season - bowl'!$A:$K,11,FALSE),'Export - bowling'!I205)</f>
        <v>0</v>
      </c>
      <c r="M205">
        <f>'Export - bowling'!J205</f>
        <v>2</v>
      </c>
      <c r="N205">
        <f>'Export - bowling'!K205</f>
        <v>31</v>
      </c>
    </row>
    <row r="206" spans="1:14" x14ac:dyDescent="0.25">
      <c r="A206" t="str">
        <f>'Export - bowling'!A206</f>
        <v>R Richardson</v>
      </c>
      <c r="B206">
        <f>IF('Export - bowling'!$L206,'Export - bowling'!B206+VLOOKUP('Export - bowling'!$A206,'Season - bowl'!$A:$K,2,FALSE),'Export - bowling'!B206)</f>
        <v>30</v>
      </c>
      <c r="C206">
        <f>IF('Export - bowling'!$L206,'Export - bowling'!C206+VLOOKUP('Export - bowling'!$A206,'Season - bowl'!$A:$K,3,FALSE),'Export - bowling'!C206)</f>
        <v>0</v>
      </c>
      <c r="D206">
        <f>IF('Export - bowling'!$L206,'Export - bowling'!D206+VLOOKUP('Export - bowling'!$A206,'Season - bowl'!$A:$K,4,FALSE),'Export - bowling'!D206)</f>
        <v>0</v>
      </c>
      <c r="E206">
        <f>IF('Export - bowling'!$L206,'Export - bowling'!E206+VLOOKUP('Export - bowling'!$A206,'Season - bowl'!$A:$K,5,FALSE),'Export - bowling'!E206)</f>
        <v>0</v>
      </c>
      <c r="F206">
        <f>IF('Export - bowling'!$L206,'Export - bowling'!F206+VLOOKUP('Export - bowling'!$A206,'Season - bowl'!$A:$K,6,FALSE),'Export - bowling'!F206)</f>
        <v>0</v>
      </c>
      <c r="G206" s="30" t="str">
        <f t="shared" si="9"/>
        <v>-</v>
      </c>
      <c r="H206" s="30" t="str">
        <f t="shared" si="10"/>
        <v>-</v>
      </c>
      <c r="I206" s="30" t="str">
        <f t="shared" si="11"/>
        <v>-</v>
      </c>
      <c r="J206">
        <f>IF('Export - bowling'!$L206,'Export - bowling'!G206+VLOOKUP('Export - bowling'!$A206,'Season - bowl'!$A:$K,9,FALSE),'Export - bowling'!G206)</f>
        <v>0</v>
      </c>
      <c r="K206">
        <f>IF('Export - bowling'!$L206,'Export - bowling'!H206+VLOOKUP('Export - bowling'!$A206,'Season - bowl'!$A:$K,10,FALSE),'Export - bowling'!H206)</f>
        <v>0</v>
      </c>
      <c r="L206">
        <f>IF('Export - bowling'!$L206,'Export - bowling'!I206+VLOOKUP('Export - bowling'!$A206,'Season - bowl'!$A:$K,11,FALSE),'Export - bowling'!I206)</f>
        <v>0</v>
      </c>
      <c r="M206">
        <f>'Export - bowling'!J206</f>
        <v>0</v>
      </c>
      <c r="N206">
        <f>'Export - bowling'!K206</f>
        <v>0</v>
      </c>
    </row>
    <row r="207" spans="1:14" x14ac:dyDescent="0.25">
      <c r="A207" t="str">
        <f>'Export - bowling'!A207</f>
        <v>Matt Ridgway</v>
      </c>
      <c r="B207">
        <f>IF('Export - bowling'!$L207,'Export - bowling'!B207+VLOOKUP('Export - bowling'!$A207,'Season - bowl'!$A:$K,2,FALSE),'Export - bowling'!B207)</f>
        <v>265</v>
      </c>
      <c r="C207">
        <f>IF('Export - bowling'!$L207,'Export - bowling'!C207+VLOOKUP('Export - bowling'!$A207,'Season - bowl'!$A:$K,3,FALSE),'Export - bowling'!C207)</f>
        <v>1958</v>
      </c>
      <c r="D207">
        <f>IF('Export - bowling'!$L207,'Export - bowling'!D207+VLOOKUP('Export - bowling'!$A207,'Season - bowl'!$A:$K,4,FALSE),'Export - bowling'!D207)</f>
        <v>210</v>
      </c>
      <c r="E207">
        <f>IF('Export - bowling'!$L207,'Export - bowling'!E207+VLOOKUP('Export - bowling'!$A207,'Season - bowl'!$A:$K,5,FALSE),'Export - bowling'!E207)</f>
        <v>6948</v>
      </c>
      <c r="F207">
        <f>IF('Export - bowling'!$L207,'Export - bowling'!F207+VLOOKUP('Export - bowling'!$A207,'Season - bowl'!$A:$K,6,FALSE),'Export - bowling'!F207)</f>
        <v>456</v>
      </c>
      <c r="G207" s="30">
        <f t="shared" si="9"/>
        <v>15.236842105263158</v>
      </c>
      <c r="H207" s="30">
        <f t="shared" si="10"/>
        <v>3.5485188968335035</v>
      </c>
      <c r="I207" s="30">
        <f t="shared" si="11"/>
        <v>25.763157894736842</v>
      </c>
      <c r="J207">
        <f>IF('Export - bowling'!$L207,'Export - bowling'!G207+VLOOKUP('Export - bowling'!$A207,'Season - bowl'!$A:$K,9,FALSE),'Export - bowling'!G207)</f>
        <v>18</v>
      </c>
      <c r="K207">
        <f>IF('Export - bowling'!$L207,'Export - bowling'!H207+VLOOKUP('Export - bowling'!$A207,'Season - bowl'!$A:$K,10,FALSE),'Export - bowling'!H207)</f>
        <v>0</v>
      </c>
      <c r="L207">
        <f>IF('Export - bowling'!$L207,'Export - bowling'!I207+VLOOKUP('Export - bowling'!$A207,'Season - bowl'!$A:$K,11,FALSE),'Export - bowling'!I207)</f>
        <v>0</v>
      </c>
      <c r="M207">
        <f>'Export - bowling'!J207</f>
        <v>7</v>
      </c>
      <c r="N207">
        <f>'Export - bowling'!K207</f>
        <v>34</v>
      </c>
    </row>
    <row r="208" spans="1:14" x14ac:dyDescent="0.25">
      <c r="A208" t="str">
        <f>'Export - bowling'!A208</f>
        <v>Nick Ridgway</v>
      </c>
      <c r="B208">
        <f>IF('Export - bowling'!$L208,'Export - bowling'!B208+VLOOKUP('Export - bowling'!$A208,'Season - bowl'!$A:$K,2,FALSE),'Export - bowling'!B208)</f>
        <v>278</v>
      </c>
      <c r="C208">
        <f>IF('Export - bowling'!$L208,'Export - bowling'!C208+VLOOKUP('Export - bowling'!$A208,'Season - bowl'!$A:$K,3,FALSE),'Export - bowling'!C208)</f>
        <v>330.4</v>
      </c>
      <c r="D208">
        <f>IF('Export - bowling'!$L208,'Export - bowling'!D208+VLOOKUP('Export - bowling'!$A208,'Season - bowl'!$A:$K,4,FALSE),'Export - bowling'!D208)</f>
        <v>13</v>
      </c>
      <c r="E208">
        <f>IF('Export - bowling'!$L208,'Export - bowling'!E208+VLOOKUP('Export - bowling'!$A208,'Season - bowl'!$A:$K,5,FALSE),'Export - bowling'!E208)</f>
        <v>1817</v>
      </c>
      <c r="F208">
        <f>IF('Export - bowling'!$L208,'Export - bowling'!F208+VLOOKUP('Export - bowling'!$A208,'Season - bowl'!$A:$K,6,FALSE),'Export - bowling'!F208)</f>
        <v>71</v>
      </c>
      <c r="G208" s="30">
        <f t="shared" si="9"/>
        <v>25.591549295774648</v>
      </c>
      <c r="H208" s="30">
        <f t="shared" si="10"/>
        <v>5.4993946731234873</v>
      </c>
      <c r="I208" s="30">
        <f t="shared" si="11"/>
        <v>27.921126760563379</v>
      </c>
      <c r="J208">
        <f>IF('Export - bowling'!$L208,'Export - bowling'!G208+VLOOKUP('Export - bowling'!$A208,'Season - bowl'!$A:$K,9,FALSE),'Export - bowling'!G208)</f>
        <v>0</v>
      </c>
      <c r="K208">
        <f>IF('Export - bowling'!$L208,'Export - bowling'!H208+VLOOKUP('Export - bowling'!$A208,'Season - bowl'!$A:$K,10,FALSE),'Export - bowling'!H208)</f>
        <v>0</v>
      </c>
      <c r="L208">
        <f>IF('Export - bowling'!$L208,'Export - bowling'!I208+VLOOKUP('Export - bowling'!$A208,'Season - bowl'!$A:$K,11,FALSE),'Export - bowling'!I208)</f>
        <v>1</v>
      </c>
      <c r="M208">
        <f>'Export - bowling'!J208</f>
        <v>4</v>
      </c>
      <c r="N208">
        <f>'Export - bowling'!K208</f>
        <v>25</v>
      </c>
    </row>
    <row r="209" spans="1:14" x14ac:dyDescent="0.25">
      <c r="A209" t="str">
        <f>'Export - bowling'!A209</f>
        <v>D Riley</v>
      </c>
      <c r="B209">
        <f>IF('Export - bowling'!$L209,'Export - bowling'!B209+VLOOKUP('Export - bowling'!$A209,'Season - bowl'!$A:$K,2,FALSE),'Export - bowling'!B209)</f>
        <v>3</v>
      </c>
      <c r="C209">
        <f>IF('Export - bowling'!$L209,'Export - bowling'!C209+VLOOKUP('Export - bowling'!$A209,'Season - bowl'!$A:$K,3,FALSE),'Export - bowling'!C209)</f>
        <v>0</v>
      </c>
      <c r="D209">
        <f>IF('Export - bowling'!$L209,'Export - bowling'!D209+VLOOKUP('Export - bowling'!$A209,'Season - bowl'!$A:$K,4,FALSE),'Export - bowling'!D209)</f>
        <v>0</v>
      </c>
      <c r="E209">
        <f>IF('Export - bowling'!$L209,'Export - bowling'!E209+VLOOKUP('Export - bowling'!$A209,'Season - bowl'!$A:$K,5,FALSE),'Export - bowling'!E209)</f>
        <v>0</v>
      </c>
      <c r="F209">
        <f>IF('Export - bowling'!$L209,'Export - bowling'!F209+VLOOKUP('Export - bowling'!$A209,'Season - bowl'!$A:$K,6,FALSE),'Export - bowling'!F209)</f>
        <v>0</v>
      </c>
      <c r="G209" s="30" t="str">
        <f t="shared" si="9"/>
        <v>-</v>
      </c>
      <c r="H209" s="30" t="str">
        <f t="shared" si="10"/>
        <v>-</v>
      </c>
      <c r="I209" s="30" t="str">
        <f t="shared" si="11"/>
        <v>-</v>
      </c>
      <c r="J209">
        <f>IF('Export - bowling'!$L209,'Export - bowling'!G209+VLOOKUP('Export - bowling'!$A209,'Season - bowl'!$A:$K,9,FALSE),'Export - bowling'!G209)</f>
        <v>0</v>
      </c>
      <c r="K209">
        <f>IF('Export - bowling'!$L209,'Export - bowling'!H209+VLOOKUP('Export - bowling'!$A209,'Season - bowl'!$A:$K,10,FALSE),'Export - bowling'!H209)</f>
        <v>0</v>
      </c>
      <c r="L209">
        <f>IF('Export - bowling'!$L209,'Export - bowling'!I209+VLOOKUP('Export - bowling'!$A209,'Season - bowl'!$A:$K,11,FALSE),'Export - bowling'!I209)</f>
        <v>0</v>
      </c>
      <c r="M209">
        <f>'Export - bowling'!J209</f>
        <v>0</v>
      </c>
      <c r="N209">
        <f>'Export - bowling'!K209</f>
        <v>0</v>
      </c>
    </row>
    <row r="210" spans="1:14" x14ac:dyDescent="0.25">
      <c r="A210" t="str">
        <f>'Export - bowling'!A210</f>
        <v>Dave Risley</v>
      </c>
      <c r="B210">
        <f>IF('Export - bowling'!$L210,'Export - bowling'!B210+VLOOKUP('Export - bowling'!$A210,'Season - bowl'!$A:$K,2,FALSE),'Export - bowling'!B210)</f>
        <v>8</v>
      </c>
      <c r="C210">
        <f>IF('Export - bowling'!$L210,'Export - bowling'!C210+VLOOKUP('Export - bowling'!$A210,'Season - bowl'!$A:$K,3,FALSE),'Export - bowling'!C210)</f>
        <v>8.1999999999999993</v>
      </c>
      <c r="D210">
        <f>IF('Export - bowling'!$L210,'Export - bowling'!D210+VLOOKUP('Export - bowling'!$A210,'Season - bowl'!$A:$K,4,FALSE),'Export - bowling'!D210)</f>
        <v>0</v>
      </c>
      <c r="E210">
        <f>IF('Export - bowling'!$L210,'Export - bowling'!E210+VLOOKUP('Export - bowling'!$A210,'Season - bowl'!$A:$K,5,FALSE),'Export - bowling'!E210)</f>
        <v>52</v>
      </c>
      <c r="F210">
        <f>IF('Export - bowling'!$L210,'Export - bowling'!F210+VLOOKUP('Export - bowling'!$A210,'Season - bowl'!$A:$K,6,FALSE),'Export - bowling'!F210)</f>
        <v>3</v>
      </c>
      <c r="G210" s="30">
        <f t="shared" si="9"/>
        <v>17.333333333333332</v>
      </c>
      <c r="H210" s="30">
        <f t="shared" si="10"/>
        <v>6.3414634146341466</v>
      </c>
      <c r="I210" s="30">
        <f t="shared" si="11"/>
        <v>16.399999999999999</v>
      </c>
      <c r="J210">
        <f>IF('Export - bowling'!$L210,'Export - bowling'!G210+VLOOKUP('Export - bowling'!$A210,'Season - bowl'!$A:$K,9,FALSE),'Export - bowling'!G210)</f>
        <v>0</v>
      </c>
      <c r="K210">
        <f>IF('Export - bowling'!$L210,'Export - bowling'!H210+VLOOKUP('Export - bowling'!$A210,'Season - bowl'!$A:$K,10,FALSE),'Export - bowling'!H210)</f>
        <v>7</v>
      </c>
      <c r="L210">
        <f>IF('Export - bowling'!$L210,'Export - bowling'!I210+VLOOKUP('Export - bowling'!$A210,'Season - bowl'!$A:$K,11,FALSE),'Export - bowling'!I210)</f>
        <v>0</v>
      </c>
      <c r="M210">
        <f>'Export - bowling'!J210</f>
        <v>3</v>
      </c>
      <c r="N210">
        <f>'Export - bowling'!K210</f>
        <v>21</v>
      </c>
    </row>
    <row r="211" spans="1:14" x14ac:dyDescent="0.25">
      <c r="A211" t="str">
        <f>'Export - bowling'!A211</f>
        <v>Nick Risley</v>
      </c>
      <c r="B211">
        <f>IF('Export - bowling'!$L211,'Export - bowling'!B211+VLOOKUP('Export - bowling'!$A211,'Season - bowl'!$A:$K,2,FALSE),'Export - bowling'!B211)</f>
        <v>1</v>
      </c>
      <c r="C211">
        <f>IF('Export - bowling'!$L211,'Export - bowling'!C211+VLOOKUP('Export - bowling'!$A211,'Season - bowl'!$A:$K,3,FALSE),'Export - bowling'!C211)</f>
        <v>3</v>
      </c>
      <c r="D211">
        <f>IF('Export - bowling'!$L211,'Export - bowling'!D211+VLOOKUP('Export - bowling'!$A211,'Season - bowl'!$A:$K,4,FALSE),'Export - bowling'!D211)</f>
        <v>0</v>
      </c>
      <c r="E211">
        <f>IF('Export - bowling'!$L211,'Export - bowling'!E211+VLOOKUP('Export - bowling'!$A211,'Season - bowl'!$A:$K,5,FALSE),'Export - bowling'!E211)</f>
        <v>34</v>
      </c>
      <c r="F211">
        <f>IF('Export - bowling'!$L211,'Export - bowling'!F211+VLOOKUP('Export - bowling'!$A211,'Season - bowl'!$A:$K,6,FALSE),'Export - bowling'!F211)</f>
        <v>0</v>
      </c>
      <c r="G211" s="30" t="str">
        <f t="shared" si="9"/>
        <v>-</v>
      </c>
      <c r="H211" s="30">
        <f t="shared" si="10"/>
        <v>11.333333333333334</v>
      </c>
      <c r="I211" s="30" t="str">
        <f t="shared" si="11"/>
        <v>-</v>
      </c>
      <c r="J211">
        <f>IF('Export - bowling'!$L211,'Export - bowling'!G211+VLOOKUP('Export - bowling'!$A211,'Season - bowl'!$A:$K,9,FALSE),'Export - bowling'!G211)</f>
        <v>0</v>
      </c>
      <c r="K211">
        <f>IF('Export - bowling'!$L211,'Export - bowling'!H211+VLOOKUP('Export - bowling'!$A211,'Season - bowl'!$A:$K,10,FALSE),'Export - bowling'!H211)</f>
        <v>6</v>
      </c>
      <c r="L211">
        <f>IF('Export - bowling'!$L211,'Export - bowling'!I211+VLOOKUP('Export - bowling'!$A211,'Season - bowl'!$A:$K,11,FALSE),'Export - bowling'!I211)</f>
        <v>0</v>
      </c>
      <c r="M211">
        <f>'Export - bowling'!J211</f>
        <v>0</v>
      </c>
      <c r="N211">
        <f>'Export - bowling'!K211</f>
        <v>34</v>
      </c>
    </row>
    <row r="212" spans="1:14" x14ac:dyDescent="0.25">
      <c r="A212" t="str">
        <f>'Export - bowling'!A212</f>
        <v>R Ronald</v>
      </c>
      <c r="B212">
        <f>IF('Export - bowling'!$L212,'Export - bowling'!B212+VLOOKUP('Export - bowling'!$A212,'Season - bowl'!$A:$K,2,FALSE),'Export - bowling'!B212)</f>
        <v>1</v>
      </c>
      <c r="C212">
        <f>IF('Export - bowling'!$L212,'Export - bowling'!C212+VLOOKUP('Export - bowling'!$A212,'Season - bowl'!$A:$K,3,FALSE),'Export - bowling'!C212)</f>
        <v>0</v>
      </c>
      <c r="D212">
        <f>IF('Export - bowling'!$L212,'Export - bowling'!D212+VLOOKUP('Export - bowling'!$A212,'Season - bowl'!$A:$K,4,FALSE),'Export - bowling'!D212)</f>
        <v>0</v>
      </c>
      <c r="E212">
        <f>IF('Export - bowling'!$L212,'Export - bowling'!E212+VLOOKUP('Export - bowling'!$A212,'Season - bowl'!$A:$K,5,FALSE),'Export - bowling'!E212)</f>
        <v>0</v>
      </c>
      <c r="F212">
        <f>IF('Export - bowling'!$L212,'Export - bowling'!F212+VLOOKUP('Export - bowling'!$A212,'Season - bowl'!$A:$K,6,FALSE),'Export - bowling'!F212)</f>
        <v>0</v>
      </c>
      <c r="G212" s="30" t="str">
        <f t="shared" si="9"/>
        <v>-</v>
      </c>
      <c r="H212" s="30" t="str">
        <f t="shared" si="10"/>
        <v>-</v>
      </c>
      <c r="I212" s="30" t="str">
        <f t="shared" si="11"/>
        <v>-</v>
      </c>
      <c r="J212">
        <f>IF('Export - bowling'!$L212,'Export - bowling'!G212+VLOOKUP('Export - bowling'!$A212,'Season - bowl'!$A:$K,9,FALSE),'Export - bowling'!G212)</f>
        <v>0</v>
      </c>
      <c r="K212">
        <f>IF('Export - bowling'!$L212,'Export - bowling'!H212+VLOOKUP('Export - bowling'!$A212,'Season - bowl'!$A:$K,10,FALSE),'Export - bowling'!H212)</f>
        <v>0</v>
      </c>
      <c r="L212">
        <f>IF('Export - bowling'!$L212,'Export - bowling'!I212+VLOOKUP('Export - bowling'!$A212,'Season - bowl'!$A:$K,11,FALSE),'Export - bowling'!I212)</f>
        <v>0</v>
      </c>
      <c r="M212">
        <f>'Export - bowling'!J212</f>
        <v>0</v>
      </c>
      <c r="N212">
        <f>'Export - bowling'!K212</f>
        <v>0</v>
      </c>
    </row>
    <row r="213" spans="1:14" x14ac:dyDescent="0.25">
      <c r="A213" t="str">
        <f>'Export - bowling'!A213</f>
        <v>Humphrey Rose</v>
      </c>
      <c r="B213">
        <f>IF('Export - bowling'!$L213,'Export - bowling'!B213+VLOOKUP('Export - bowling'!$A213,'Season - bowl'!$A:$K,2,FALSE),'Export - bowling'!B213)</f>
        <v>2</v>
      </c>
      <c r="C213">
        <f>IF('Export - bowling'!$L213,'Export - bowling'!C213+VLOOKUP('Export - bowling'!$A213,'Season - bowl'!$A:$K,3,FALSE),'Export - bowling'!C213)</f>
        <v>0</v>
      </c>
      <c r="D213">
        <f>IF('Export - bowling'!$L213,'Export - bowling'!D213+VLOOKUP('Export - bowling'!$A213,'Season - bowl'!$A:$K,4,FALSE),'Export - bowling'!D213)</f>
        <v>0</v>
      </c>
      <c r="E213">
        <f>IF('Export - bowling'!$L213,'Export - bowling'!E213+VLOOKUP('Export - bowling'!$A213,'Season - bowl'!$A:$K,5,FALSE),'Export - bowling'!E213)</f>
        <v>0</v>
      </c>
      <c r="F213">
        <f>IF('Export - bowling'!$L213,'Export - bowling'!F213+VLOOKUP('Export - bowling'!$A213,'Season - bowl'!$A:$K,6,FALSE),'Export - bowling'!F213)</f>
        <v>0</v>
      </c>
      <c r="G213" s="30" t="str">
        <f t="shared" si="9"/>
        <v>-</v>
      </c>
      <c r="H213" s="30" t="str">
        <f t="shared" si="10"/>
        <v>-</v>
      </c>
      <c r="I213" s="30" t="str">
        <f t="shared" si="11"/>
        <v>-</v>
      </c>
      <c r="J213">
        <f>IF('Export - bowling'!$L213,'Export - bowling'!G213+VLOOKUP('Export - bowling'!$A213,'Season - bowl'!$A:$K,9,FALSE),'Export - bowling'!G213)</f>
        <v>0</v>
      </c>
      <c r="K213">
        <f>IF('Export - bowling'!$L213,'Export - bowling'!H213+VLOOKUP('Export - bowling'!$A213,'Season - bowl'!$A:$K,10,FALSE),'Export - bowling'!H213)</f>
        <v>0</v>
      </c>
      <c r="L213">
        <f>IF('Export - bowling'!$L213,'Export - bowling'!I213+VLOOKUP('Export - bowling'!$A213,'Season - bowl'!$A:$K,11,FALSE),'Export - bowling'!I213)</f>
        <v>0</v>
      </c>
      <c r="M213">
        <f>'Export - bowling'!J213</f>
        <v>0</v>
      </c>
      <c r="N213">
        <f>'Export - bowling'!K213</f>
        <v>0</v>
      </c>
    </row>
    <row r="214" spans="1:14" x14ac:dyDescent="0.25">
      <c r="A214" t="str">
        <f>'Export - bowling'!A214</f>
        <v>Jon Ryves</v>
      </c>
      <c r="B214">
        <f>IF('Export - bowling'!$L214,'Export - bowling'!B214+VLOOKUP('Export - bowling'!$A214,'Season - bowl'!$A:$K,2,FALSE),'Export - bowling'!B214)</f>
        <v>4</v>
      </c>
      <c r="C214">
        <f>IF('Export - bowling'!$L214,'Export - bowling'!C214+VLOOKUP('Export - bowling'!$A214,'Season - bowl'!$A:$K,3,FALSE),'Export - bowling'!C214)</f>
        <v>0</v>
      </c>
      <c r="D214">
        <f>IF('Export - bowling'!$L214,'Export - bowling'!D214+VLOOKUP('Export - bowling'!$A214,'Season - bowl'!$A:$K,4,FALSE),'Export - bowling'!D214)</f>
        <v>0</v>
      </c>
      <c r="E214">
        <f>IF('Export - bowling'!$L214,'Export - bowling'!E214+VLOOKUP('Export - bowling'!$A214,'Season - bowl'!$A:$K,5,FALSE),'Export - bowling'!E214)</f>
        <v>0</v>
      </c>
      <c r="F214">
        <f>IF('Export - bowling'!$L214,'Export - bowling'!F214+VLOOKUP('Export - bowling'!$A214,'Season - bowl'!$A:$K,6,FALSE),'Export - bowling'!F214)</f>
        <v>0</v>
      </c>
      <c r="G214" s="30" t="str">
        <f t="shared" si="9"/>
        <v>-</v>
      </c>
      <c r="H214" s="30" t="str">
        <f t="shared" si="10"/>
        <v>-</v>
      </c>
      <c r="I214" s="30" t="str">
        <f t="shared" si="11"/>
        <v>-</v>
      </c>
      <c r="J214">
        <f>IF('Export - bowling'!$L214,'Export - bowling'!G214+VLOOKUP('Export - bowling'!$A214,'Season - bowl'!$A:$K,9,FALSE),'Export - bowling'!G214)</f>
        <v>0</v>
      </c>
      <c r="K214">
        <f>IF('Export - bowling'!$L214,'Export - bowling'!H214+VLOOKUP('Export - bowling'!$A214,'Season - bowl'!$A:$K,10,FALSE),'Export - bowling'!H214)</f>
        <v>0</v>
      </c>
      <c r="L214">
        <f>IF('Export - bowling'!$L214,'Export - bowling'!I214+VLOOKUP('Export - bowling'!$A214,'Season - bowl'!$A:$K,11,FALSE),'Export - bowling'!I214)</f>
        <v>0</v>
      </c>
      <c r="M214">
        <f>'Export - bowling'!J214</f>
        <v>0</v>
      </c>
      <c r="N214">
        <f>'Export - bowling'!K214</f>
        <v>0</v>
      </c>
    </row>
    <row r="215" spans="1:14" x14ac:dyDescent="0.25">
      <c r="A215" t="str">
        <f>'Export - bowling'!A215</f>
        <v>H Sayer</v>
      </c>
      <c r="B215">
        <f>IF('Export - bowling'!$L215,'Export - bowling'!B215+VLOOKUP('Export - bowling'!$A215,'Season - bowl'!$A:$K,2,FALSE),'Export - bowling'!B215)</f>
        <v>1</v>
      </c>
      <c r="C215">
        <f>IF('Export - bowling'!$L215,'Export - bowling'!C215+VLOOKUP('Export - bowling'!$A215,'Season - bowl'!$A:$K,3,FALSE),'Export - bowling'!C215)</f>
        <v>0</v>
      </c>
      <c r="D215">
        <f>IF('Export - bowling'!$L215,'Export - bowling'!D215+VLOOKUP('Export - bowling'!$A215,'Season - bowl'!$A:$K,4,FALSE),'Export - bowling'!D215)</f>
        <v>0</v>
      </c>
      <c r="E215">
        <f>IF('Export - bowling'!$L215,'Export - bowling'!E215+VLOOKUP('Export - bowling'!$A215,'Season - bowl'!$A:$K,5,FALSE),'Export - bowling'!E215)</f>
        <v>0</v>
      </c>
      <c r="F215">
        <f>IF('Export - bowling'!$L215,'Export - bowling'!F215+VLOOKUP('Export - bowling'!$A215,'Season - bowl'!$A:$K,6,FALSE),'Export - bowling'!F215)</f>
        <v>0</v>
      </c>
      <c r="G215" s="30" t="str">
        <f t="shared" si="9"/>
        <v>-</v>
      </c>
      <c r="H215" s="30" t="str">
        <f t="shared" si="10"/>
        <v>-</v>
      </c>
      <c r="I215" s="30" t="str">
        <f t="shared" si="11"/>
        <v>-</v>
      </c>
      <c r="J215">
        <f>IF('Export - bowling'!$L215,'Export - bowling'!G215+VLOOKUP('Export - bowling'!$A215,'Season - bowl'!$A:$K,9,FALSE),'Export - bowling'!G215)</f>
        <v>0</v>
      </c>
      <c r="K215">
        <f>IF('Export - bowling'!$L215,'Export - bowling'!H215+VLOOKUP('Export - bowling'!$A215,'Season - bowl'!$A:$K,10,FALSE),'Export - bowling'!H215)</f>
        <v>0</v>
      </c>
      <c r="L215">
        <f>IF('Export - bowling'!$L215,'Export - bowling'!I215+VLOOKUP('Export - bowling'!$A215,'Season - bowl'!$A:$K,11,FALSE),'Export - bowling'!I215)</f>
        <v>0</v>
      </c>
      <c r="M215">
        <f>'Export - bowling'!J215</f>
        <v>0</v>
      </c>
      <c r="N215">
        <f>'Export - bowling'!K215</f>
        <v>0</v>
      </c>
    </row>
    <row r="216" spans="1:14" x14ac:dyDescent="0.25">
      <c r="A216" t="str">
        <f>'Export - bowling'!A216</f>
        <v>N Scott</v>
      </c>
      <c r="B216">
        <f>IF('Export - bowling'!$L216,'Export - bowling'!B216+VLOOKUP('Export - bowling'!$A216,'Season - bowl'!$A:$K,2,FALSE),'Export - bowling'!B216)</f>
        <v>7</v>
      </c>
      <c r="C216">
        <f>IF('Export - bowling'!$L216,'Export - bowling'!C216+VLOOKUP('Export - bowling'!$A216,'Season - bowl'!$A:$K,3,FALSE),'Export - bowling'!C216)</f>
        <v>23</v>
      </c>
      <c r="D216">
        <f>IF('Export - bowling'!$L216,'Export - bowling'!D216+VLOOKUP('Export - bowling'!$A216,'Season - bowl'!$A:$K,4,FALSE),'Export - bowling'!D216)</f>
        <v>1</v>
      </c>
      <c r="E216">
        <f>IF('Export - bowling'!$L216,'Export - bowling'!E216+VLOOKUP('Export - bowling'!$A216,'Season - bowl'!$A:$K,5,FALSE),'Export - bowling'!E216)</f>
        <v>108</v>
      </c>
      <c r="F216">
        <f>IF('Export - bowling'!$L216,'Export - bowling'!F216+VLOOKUP('Export - bowling'!$A216,'Season - bowl'!$A:$K,6,FALSE),'Export - bowling'!F216)</f>
        <v>4</v>
      </c>
      <c r="G216" s="30">
        <f t="shared" si="9"/>
        <v>27</v>
      </c>
      <c r="H216" s="30">
        <f t="shared" si="10"/>
        <v>4.6956521739130439</v>
      </c>
      <c r="I216" s="30">
        <f t="shared" si="11"/>
        <v>34.5</v>
      </c>
      <c r="J216">
        <f>IF('Export - bowling'!$L216,'Export - bowling'!G216+VLOOKUP('Export - bowling'!$A216,'Season - bowl'!$A:$K,9,FALSE),'Export - bowling'!G216)</f>
        <v>0</v>
      </c>
      <c r="K216">
        <f>IF('Export - bowling'!$L216,'Export - bowling'!H216+VLOOKUP('Export - bowling'!$A216,'Season - bowl'!$A:$K,10,FALSE),'Export - bowling'!H216)</f>
        <v>0</v>
      </c>
      <c r="L216">
        <f>IF('Export - bowling'!$L216,'Export - bowling'!I216+VLOOKUP('Export - bowling'!$A216,'Season - bowl'!$A:$K,11,FALSE),'Export - bowling'!I216)</f>
        <v>0</v>
      </c>
      <c r="M216">
        <f>'Export - bowling'!J216</f>
        <v>2</v>
      </c>
      <c r="N216">
        <f>'Export - bowling'!K216</f>
        <v>44</v>
      </c>
    </row>
    <row r="217" spans="1:14" x14ac:dyDescent="0.25">
      <c r="A217" t="str">
        <f>'Export - bowling'!A217</f>
        <v>W Seymour</v>
      </c>
      <c r="B217">
        <f>IF('Export - bowling'!$L217,'Export - bowling'!B217+VLOOKUP('Export - bowling'!$A217,'Season - bowl'!$A:$K,2,FALSE),'Export - bowling'!B217)</f>
        <v>4</v>
      </c>
      <c r="C217">
        <f>IF('Export - bowling'!$L217,'Export - bowling'!C217+VLOOKUP('Export - bowling'!$A217,'Season - bowl'!$A:$K,3,FALSE),'Export - bowling'!C217)</f>
        <v>18</v>
      </c>
      <c r="D217">
        <f>IF('Export - bowling'!$L217,'Export - bowling'!D217+VLOOKUP('Export - bowling'!$A217,'Season - bowl'!$A:$K,4,FALSE),'Export - bowling'!D217)</f>
        <v>2</v>
      </c>
      <c r="E217">
        <f>IF('Export - bowling'!$L217,'Export - bowling'!E217+VLOOKUP('Export - bowling'!$A217,'Season - bowl'!$A:$K,5,FALSE),'Export - bowling'!E217)</f>
        <v>61</v>
      </c>
      <c r="F217">
        <f>IF('Export - bowling'!$L217,'Export - bowling'!F217+VLOOKUP('Export - bowling'!$A217,'Season - bowl'!$A:$K,6,FALSE),'Export - bowling'!F217)</f>
        <v>5</v>
      </c>
      <c r="G217" s="30">
        <f t="shared" si="9"/>
        <v>12.2</v>
      </c>
      <c r="H217" s="30">
        <f t="shared" si="10"/>
        <v>3.3888888888888888</v>
      </c>
      <c r="I217" s="30">
        <f t="shared" si="11"/>
        <v>21.6</v>
      </c>
      <c r="J217">
        <f>IF('Export - bowling'!$L217,'Export - bowling'!G217+VLOOKUP('Export - bowling'!$A217,'Season - bowl'!$A:$K,9,FALSE),'Export - bowling'!G217)</f>
        <v>0</v>
      </c>
      <c r="K217">
        <f>IF('Export - bowling'!$L217,'Export - bowling'!H217+VLOOKUP('Export - bowling'!$A217,'Season - bowl'!$A:$K,10,FALSE),'Export - bowling'!H217)</f>
        <v>0</v>
      </c>
      <c r="L217">
        <f>IF('Export - bowling'!$L217,'Export - bowling'!I217+VLOOKUP('Export - bowling'!$A217,'Season - bowl'!$A:$K,11,FALSE),'Export - bowling'!I217)</f>
        <v>0</v>
      </c>
      <c r="M217">
        <f>'Export - bowling'!J217</f>
        <v>3</v>
      </c>
      <c r="N217">
        <f>'Export - bowling'!K217</f>
        <v>39</v>
      </c>
    </row>
    <row r="218" spans="1:14" x14ac:dyDescent="0.25">
      <c r="A218" t="str">
        <f>'Export - bowling'!A218</f>
        <v>T Sharif</v>
      </c>
      <c r="B218">
        <f>IF('Export - bowling'!$L218,'Export - bowling'!B218+VLOOKUP('Export - bowling'!$A218,'Season - bowl'!$A:$K,2,FALSE),'Export - bowling'!B218)</f>
        <v>1</v>
      </c>
      <c r="C218">
        <f>IF('Export - bowling'!$L218,'Export - bowling'!C218+VLOOKUP('Export - bowling'!$A218,'Season - bowl'!$A:$K,3,FALSE),'Export - bowling'!C218)</f>
        <v>0</v>
      </c>
      <c r="D218">
        <f>IF('Export - bowling'!$L218,'Export - bowling'!D218+VLOOKUP('Export - bowling'!$A218,'Season - bowl'!$A:$K,4,FALSE),'Export - bowling'!D218)</f>
        <v>0</v>
      </c>
      <c r="E218">
        <f>IF('Export - bowling'!$L218,'Export - bowling'!E218+VLOOKUP('Export - bowling'!$A218,'Season - bowl'!$A:$K,5,FALSE),'Export - bowling'!E218)</f>
        <v>0</v>
      </c>
      <c r="F218">
        <f>IF('Export - bowling'!$L218,'Export - bowling'!F218+VLOOKUP('Export - bowling'!$A218,'Season - bowl'!$A:$K,6,FALSE),'Export - bowling'!F218)</f>
        <v>0</v>
      </c>
      <c r="G218" s="30" t="str">
        <f t="shared" si="9"/>
        <v>-</v>
      </c>
      <c r="H218" s="30" t="str">
        <f t="shared" si="10"/>
        <v>-</v>
      </c>
      <c r="I218" s="30" t="str">
        <f t="shared" si="11"/>
        <v>-</v>
      </c>
      <c r="J218">
        <f>IF('Export - bowling'!$L218,'Export - bowling'!G218+VLOOKUP('Export - bowling'!$A218,'Season - bowl'!$A:$K,9,FALSE),'Export - bowling'!G218)</f>
        <v>0</v>
      </c>
      <c r="K218">
        <f>IF('Export - bowling'!$L218,'Export - bowling'!H218+VLOOKUP('Export - bowling'!$A218,'Season - bowl'!$A:$K,10,FALSE),'Export - bowling'!H218)</f>
        <v>0</v>
      </c>
      <c r="L218">
        <f>IF('Export - bowling'!$L218,'Export - bowling'!I218+VLOOKUP('Export - bowling'!$A218,'Season - bowl'!$A:$K,11,FALSE),'Export - bowling'!I218)</f>
        <v>0</v>
      </c>
      <c r="M218">
        <f>'Export - bowling'!J218</f>
        <v>0</v>
      </c>
      <c r="N218">
        <f>'Export - bowling'!K218</f>
        <v>0</v>
      </c>
    </row>
    <row r="219" spans="1:14" x14ac:dyDescent="0.25">
      <c r="A219" t="str">
        <f>'Export - bowling'!A219</f>
        <v>S Shaz</v>
      </c>
      <c r="B219">
        <f>IF('Export - bowling'!$L219,'Export - bowling'!B219+VLOOKUP('Export - bowling'!$A219,'Season - bowl'!$A:$K,2,FALSE),'Export - bowling'!B219)</f>
        <v>1</v>
      </c>
      <c r="C219">
        <f>IF('Export - bowling'!$L219,'Export - bowling'!C219+VLOOKUP('Export - bowling'!$A219,'Season - bowl'!$A:$K,3,FALSE),'Export - bowling'!C219)</f>
        <v>6</v>
      </c>
      <c r="D219">
        <f>IF('Export - bowling'!$L219,'Export - bowling'!D219+VLOOKUP('Export - bowling'!$A219,'Season - bowl'!$A:$K,4,FALSE),'Export - bowling'!D219)</f>
        <v>0</v>
      </c>
      <c r="E219">
        <f>IF('Export - bowling'!$L219,'Export - bowling'!E219+VLOOKUP('Export - bowling'!$A219,'Season - bowl'!$A:$K,5,FALSE),'Export - bowling'!E219)</f>
        <v>11</v>
      </c>
      <c r="F219">
        <f>IF('Export - bowling'!$L219,'Export - bowling'!F219+VLOOKUP('Export - bowling'!$A219,'Season - bowl'!$A:$K,6,FALSE),'Export - bowling'!F219)</f>
        <v>2</v>
      </c>
      <c r="G219" s="30">
        <f t="shared" si="9"/>
        <v>5.5</v>
      </c>
      <c r="H219" s="30">
        <f t="shared" si="10"/>
        <v>1.8333333333333333</v>
      </c>
      <c r="I219" s="30">
        <f t="shared" si="11"/>
        <v>18</v>
      </c>
      <c r="J219">
        <f>IF('Export - bowling'!$L219,'Export - bowling'!G219+VLOOKUP('Export - bowling'!$A219,'Season - bowl'!$A:$K,9,FALSE),'Export - bowling'!G219)</f>
        <v>0</v>
      </c>
      <c r="K219">
        <f>IF('Export - bowling'!$L219,'Export - bowling'!H219+VLOOKUP('Export - bowling'!$A219,'Season - bowl'!$A:$K,10,FALSE),'Export - bowling'!H219)</f>
        <v>0</v>
      </c>
      <c r="L219">
        <f>IF('Export - bowling'!$L219,'Export - bowling'!I219+VLOOKUP('Export - bowling'!$A219,'Season - bowl'!$A:$K,11,FALSE),'Export - bowling'!I219)</f>
        <v>0</v>
      </c>
      <c r="M219">
        <f>'Export - bowling'!J219</f>
        <v>2</v>
      </c>
      <c r="N219">
        <f>'Export - bowling'!K219</f>
        <v>11</v>
      </c>
    </row>
    <row r="220" spans="1:14" x14ac:dyDescent="0.25">
      <c r="A220" t="str">
        <f>'Export - bowling'!A220</f>
        <v>E Shelley</v>
      </c>
      <c r="B220">
        <f>IF('Export - bowling'!$L220,'Export - bowling'!B220+VLOOKUP('Export - bowling'!$A220,'Season - bowl'!$A:$K,2,FALSE),'Export - bowling'!B220)</f>
        <v>1</v>
      </c>
      <c r="C220">
        <f>IF('Export - bowling'!$L220,'Export - bowling'!C220+VLOOKUP('Export - bowling'!$A220,'Season - bowl'!$A:$K,3,FALSE),'Export - bowling'!C220)</f>
        <v>0</v>
      </c>
      <c r="D220">
        <f>IF('Export - bowling'!$L220,'Export - bowling'!D220+VLOOKUP('Export - bowling'!$A220,'Season - bowl'!$A:$K,4,FALSE),'Export - bowling'!D220)</f>
        <v>0</v>
      </c>
      <c r="E220">
        <f>IF('Export - bowling'!$L220,'Export - bowling'!E220+VLOOKUP('Export - bowling'!$A220,'Season - bowl'!$A:$K,5,FALSE),'Export - bowling'!E220)</f>
        <v>0</v>
      </c>
      <c r="F220">
        <f>IF('Export - bowling'!$L220,'Export - bowling'!F220+VLOOKUP('Export - bowling'!$A220,'Season - bowl'!$A:$K,6,FALSE),'Export - bowling'!F220)</f>
        <v>0</v>
      </c>
      <c r="G220" s="30" t="str">
        <f t="shared" si="9"/>
        <v>-</v>
      </c>
      <c r="H220" s="30" t="str">
        <f t="shared" si="10"/>
        <v>-</v>
      </c>
      <c r="I220" s="30" t="str">
        <f t="shared" si="11"/>
        <v>-</v>
      </c>
      <c r="J220">
        <f>IF('Export - bowling'!$L220,'Export - bowling'!G220+VLOOKUP('Export - bowling'!$A220,'Season - bowl'!$A:$K,9,FALSE),'Export - bowling'!G220)</f>
        <v>0</v>
      </c>
      <c r="K220">
        <f>IF('Export - bowling'!$L220,'Export - bowling'!H220+VLOOKUP('Export - bowling'!$A220,'Season - bowl'!$A:$K,10,FALSE),'Export - bowling'!H220)</f>
        <v>0</v>
      </c>
      <c r="L220">
        <f>IF('Export - bowling'!$L220,'Export - bowling'!I220+VLOOKUP('Export - bowling'!$A220,'Season - bowl'!$A:$K,11,FALSE),'Export - bowling'!I220)</f>
        <v>0</v>
      </c>
      <c r="M220">
        <f>'Export - bowling'!J220</f>
        <v>0</v>
      </c>
      <c r="N220">
        <f>'Export - bowling'!K220</f>
        <v>0</v>
      </c>
    </row>
    <row r="221" spans="1:14" x14ac:dyDescent="0.25">
      <c r="A221" t="str">
        <f>'Export - bowling'!A221</f>
        <v>R Siddu</v>
      </c>
      <c r="B221">
        <f>IF('Export - bowling'!$L221,'Export - bowling'!B221+VLOOKUP('Export - bowling'!$A221,'Season - bowl'!$A:$K,2,FALSE),'Export - bowling'!B221)</f>
        <v>3</v>
      </c>
      <c r="C221">
        <f>IF('Export - bowling'!$L221,'Export - bowling'!C221+VLOOKUP('Export - bowling'!$A221,'Season - bowl'!$A:$K,3,FALSE),'Export - bowling'!C221)</f>
        <v>0</v>
      </c>
      <c r="D221">
        <f>IF('Export - bowling'!$L221,'Export - bowling'!D221+VLOOKUP('Export - bowling'!$A221,'Season - bowl'!$A:$K,4,FALSE),'Export - bowling'!D221)</f>
        <v>0</v>
      </c>
      <c r="E221">
        <f>IF('Export - bowling'!$L221,'Export - bowling'!E221+VLOOKUP('Export - bowling'!$A221,'Season - bowl'!$A:$K,5,FALSE),'Export - bowling'!E221)</f>
        <v>0</v>
      </c>
      <c r="F221">
        <f>IF('Export - bowling'!$L221,'Export - bowling'!F221+VLOOKUP('Export - bowling'!$A221,'Season - bowl'!$A:$K,6,FALSE),'Export - bowling'!F221)</f>
        <v>0</v>
      </c>
      <c r="G221" s="30" t="str">
        <f t="shared" si="9"/>
        <v>-</v>
      </c>
      <c r="H221" s="30" t="str">
        <f t="shared" si="10"/>
        <v>-</v>
      </c>
      <c r="I221" s="30" t="str">
        <f t="shared" si="11"/>
        <v>-</v>
      </c>
      <c r="J221">
        <f>IF('Export - bowling'!$L221,'Export - bowling'!G221+VLOOKUP('Export - bowling'!$A221,'Season - bowl'!$A:$K,9,FALSE),'Export - bowling'!G221)</f>
        <v>0</v>
      </c>
      <c r="K221">
        <f>IF('Export - bowling'!$L221,'Export - bowling'!H221+VLOOKUP('Export - bowling'!$A221,'Season - bowl'!$A:$K,10,FALSE),'Export - bowling'!H221)</f>
        <v>0</v>
      </c>
      <c r="L221">
        <f>IF('Export - bowling'!$L221,'Export - bowling'!I221+VLOOKUP('Export - bowling'!$A221,'Season - bowl'!$A:$K,11,FALSE),'Export - bowling'!I221)</f>
        <v>0</v>
      </c>
      <c r="M221">
        <f>'Export - bowling'!J221</f>
        <v>0</v>
      </c>
      <c r="N221">
        <f>'Export - bowling'!K221</f>
        <v>0</v>
      </c>
    </row>
    <row r="222" spans="1:14" x14ac:dyDescent="0.25">
      <c r="A222" t="str">
        <f>'Export - bowling'!A222</f>
        <v>R Simkins</v>
      </c>
      <c r="B222">
        <f>IF('Export - bowling'!$L222,'Export - bowling'!B222+VLOOKUP('Export - bowling'!$A222,'Season - bowl'!$A:$K,2,FALSE),'Export - bowling'!B222)</f>
        <v>9</v>
      </c>
      <c r="C222">
        <f>IF('Export - bowling'!$L222,'Export - bowling'!C222+VLOOKUP('Export - bowling'!$A222,'Season - bowl'!$A:$K,3,FALSE),'Export - bowling'!C222)</f>
        <v>4</v>
      </c>
      <c r="D222">
        <f>IF('Export - bowling'!$L222,'Export - bowling'!D222+VLOOKUP('Export - bowling'!$A222,'Season - bowl'!$A:$K,4,FALSE),'Export - bowling'!D222)</f>
        <v>0</v>
      </c>
      <c r="E222">
        <f>IF('Export - bowling'!$L222,'Export - bowling'!E222+VLOOKUP('Export - bowling'!$A222,'Season - bowl'!$A:$K,5,FALSE),'Export - bowling'!E222)</f>
        <v>52</v>
      </c>
      <c r="F222">
        <f>IF('Export - bowling'!$L222,'Export - bowling'!F222+VLOOKUP('Export - bowling'!$A222,'Season - bowl'!$A:$K,6,FALSE),'Export - bowling'!F222)</f>
        <v>0</v>
      </c>
      <c r="G222" s="30" t="str">
        <f t="shared" si="9"/>
        <v>-</v>
      </c>
      <c r="H222" s="30">
        <f t="shared" si="10"/>
        <v>13</v>
      </c>
      <c r="I222" s="30" t="str">
        <f t="shared" si="11"/>
        <v>-</v>
      </c>
      <c r="J222">
        <f>IF('Export - bowling'!$L222,'Export - bowling'!G222+VLOOKUP('Export - bowling'!$A222,'Season - bowl'!$A:$K,9,FALSE),'Export - bowling'!G222)</f>
        <v>0</v>
      </c>
      <c r="K222">
        <f>IF('Export - bowling'!$L222,'Export - bowling'!H222+VLOOKUP('Export - bowling'!$A222,'Season - bowl'!$A:$K,10,FALSE),'Export - bowling'!H222)</f>
        <v>0</v>
      </c>
      <c r="L222">
        <f>IF('Export - bowling'!$L222,'Export - bowling'!I222+VLOOKUP('Export - bowling'!$A222,'Season - bowl'!$A:$K,11,FALSE),'Export - bowling'!I222)</f>
        <v>0</v>
      </c>
      <c r="M222">
        <f>'Export - bowling'!J222</f>
        <v>0</v>
      </c>
      <c r="N222">
        <f>'Export - bowling'!K222</f>
        <v>52</v>
      </c>
    </row>
    <row r="223" spans="1:14" x14ac:dyDescent="0.25">
      <c r="A223" t="str">
        <f>'Export - bowling'!A223</f>
        <v>W Skidelsky</v>
      </c>
      <c r="B223">
        <f>IF('Export - bowling'!$L223,'Export - bowling'!B223+VLOOKUP('Export - bowling'!$A223,'Season - bowl'!$A:$K,2,FALSE),'Export - bowling'!B223)</f>
        <v>40</v>
      </c>
      <c r="C223">
        <f>IF('Export - bowling'!$L223,'Export - bowling'!C223+VLOOKUP('Export - bowling'!$A223,'Season - bowl'!$A:$K,3,FALSE),'Export - bowling'!C223)</f>
        <v>0</v>
      </c>
      <c r="D223">
        <f>IF('Export - bowling'!$L223,'Export - bowling'!D223+VLOOKUP('Export - bowling'!$A223,'Season - bowl'!$A:$K,4,FALSE),'Export - bowling'!D223)</f>
        <v>0</v>
      </c>
      <c r="E223">
        <f>IF('Export - bowling'!$L223,'Export - bowling'!E223+VLOOKUP('Export - bowling'!$A223,'Season - bowl'!$A:$K,5,FALSE),'Export - bowling'!E223)</f>
        <v>0</v>
      </c>
      <c r="F223">
        <f>IF('Export - bowling'!$L223,'Export - bowling'!F223+VLOOKUP('Export - bowling'!$A223,'Season - bowl'!$A:$K,6,FALSE),'Export - bowling'!F223)</f>
        <v>0</v>
      </c>
      <c r="G223" s="30" t="str">
        <f t="shared" si="9"/>
        <v>-</v>
      </c>
      <c r="H223" s="30" t="str">
        <f t="shared" si="10"/>
        <v>-</v>
      </c>
      <c r="I223" s="30" t="str">
        <f t="shared" si="11"/>
        <v>-</v>
      </c>
      <c r="J223">
        <f>IF('Export - bowling'!$L223,'Export - bowling'!G223+VLOOKUP('Export - bowling'!$A223,'Season - bowl'!$A:$K,9,FALSE),'Export - bowling'!G223)</f>
        <v>0</v>
      </c>
      <c r="K223">
        <f>IF('Export - bowling'!$L223,'Export - bowling'!H223+VLOOKUP('Export - bowling'!$A223,'Season - bowl'!$A:$K,10,FALSE),'Export - bowling'!H223)</f>
        <v>0</v>
      </c>
      <c r="L223">
        <f>IF('Export - bowling'!$L223,'Export - bowling'!I223+VLOOKUP('Export - bowling'!$A223,'Season - bowl'!$A:$K,11,FALSE),'Export - bowling'!I223)</f>
        <v>0</v>
      </c>
      <c r="M223">
        <f>'Export - bowling'!J223</f>
        <v>0</v>
      </c>
      <c r="N223">
        <f>'Export - bowling'!K223</f>
        <v>0</v>
      </c>
    </row>
    <row r="224" spans="1:14" x14ac:dyDescent="0.25">
      <c r="A224" t="str">
        <f>'Export - bowling'!A224</f>
        <v>Will Smibert</v>
      </c>
      <c r="B224">
        <f>IF('Export - bowling'!$L224,'Export - bowling'!B224+VLOOKUP('Export - bowling'!$A224,'Season - bowl'!$A:$K,2,FALSE),'Export - bowling'!B224)</f>
        <v>1</v>
      </c>
      <c r="C224">
        <f>IF('Export - bowling'!$L224,'Export - bowling'!C224+VLOOKUP('Export - bowling'!$A224,'Season - bowl'!$A:$K,3,FALSE),'Export - bowling'!C224)</f>
        <v>3</v>
      </c>
      <c r="D224">
        <f>IF('Export - bowling'!$L224,'Export - bowling'!D224+VLOOKUP('Export - bowling'!$A224,'Season - bowl'!$A:$K,4,FALSE),'Export - bowling'!D224)</f>
        <v>0</v>
      </c>
      <c r="E224">
        <f>IF('Export - bowling'!$L224,'Export - bowling'!E224+VLOOKUP('Export - bowling'!$A224,'Season - bowl'!$A:$K,5,FALSE),'Export - bowling'!E224)</f>
        <v>18</v>
      </c>
      <c r="F224">
        <f>IF('Export - bowling'!$L224,'Export - bowling'!F224+VLOOKUP('Export - bowling'!$A224,'Season - bowl'!$A:$K,6,FALSE),'Export - bowling'!F224)</f>
        <v>0</v>
      </c>
      <c r="G224" s="30" t="str">
        <f t="shared" si="9"/>
        <v>-</v>
      </c>
      <c r="H224" s="30">
        <f t="shared" si="10"/>
        <v>6</v>
      </c>
      <c r="I224" s="30" t="str">
        <f t="shared" si="11"/>
        <v>-</v>
      </c>
      <c r="J224">
        <f>IF('Export - bowling'!$L224,'Export - bowling'!G224+VLOOKUP('Export - bowling'!$A224,'Season - bowl'!$A:$K,9,FALSE),'Export - bowling'!G224)</f>
        <v>0</v>
      </c>
      <c r="K224">
        <f>IF('Export - bowling'!$L224,'Export - bowling'!H224+VLOOKUP('Export - bowling'!$A224,'Season - bowl'!$A:$K,10,FALSE),'Export - bowling'!H224)</f>
        <v>0</v>
      </c>
      <c r="L224">
        <f>IF('Export - bowling'!$L224,'Export - bowling'!I224+VLOOKUP('Export - bowling'!$A224,'Season - bowl'!$A:$K,11,FALSE),'Export - bowling'!I224)</f>
        <v>0</v>
      </c>
      <c r="M224">
        <f>'Export - bowling'!J224</f>
        <v>0</v>
      </c>
      <c r="N224">
        <f>'Export - bowling'!K224</f>
        <v>18</v>
      </c>
    </row>
    <row r="225" spans="1:14" x14ac:dyDescent="0.25">
      <c r="A225" t="str">
        <f>'Export - bowling'!A225</f>
        <v>E Smith</v>
      </c>
      <c r="B225">
        <f>IF('Export - bowling'!$L225,'Export - bowling'!B225+VLOOKUP('Export - bowling'!$A225,'Season - bowl'!$A:$K,2,FALSE),'Export - bowling'!B225)</f>
        <v>1</v>
      </c>
      <c r="C225">
        <f>IF('Export - bowling'!$L225,'Export - bowling'!C225+VLOOKUP('Export - bowling'!$A225,'Season - bowl'!$A:$K,3,FALSE),'Export - bowling'!C225)</f>
        <v>2</v>
      </c>
      <c r="D225">
        <f>IF('Export - bowling'!$L225,'Export - bowling'!D225+VLOOKUP('Export - bowling'!$A225,'Season - bowl'!$A:$K,4,FALSE),'Export - bowling'!D225)</f>
        <v>0</v>
      </c>
      <c r="E225">
        <f>IF('Export - bowling'!$L225,'Export - bowling'!E225+VLOOKUP('Export - bowling'!$A225,'Season - bowl'!$A:$K,5,FALSE),'Export - bowling'!E225)</f>
        <v>16</v>
      </c>
      <c r="F225">
        <f>IF('Export - bowling'!$L225,'Export - bowling'!F225+VLOOKUP('Export - bowling'!$A225,'Season - bowl'!$A:$K,6,FALSE),'Export - bowling'!F225)</f>
        <v>0</v>
      </c>
      <c r="G225" s="30" t="str">
        <f t="shared" si="9"/>
        <v>-</v>
      </c>
      <c r="H225" s="30">
        <f t="shared" si="10"/>
        <v>8</v>
      </c>
      <c r="I225" s="30" t="str">
        <f t="shared" si="11"/>
        <v>-</v>
      </c>
      <c r="J225">
        <f>IF('Export - bowling'!$L225,'Export - bowling'!G225+VLOOKUP('Export - bowling'!$A225,'Season - bowl'!$A:$K,9,FALSE),'Export - bowling'!G225)</f>
        <v>0</v>
      </c>
      <c r="K225">
        <f>IF('Export - bowling'!$L225,'Export - bowling'!H225+VLOOKUP('Export - bowling'!$A225,'Season - bowl'!$A:$K,10,FALSE),'Export - bowling'!H225)</f>
        <v>1</v>
      </c>
      <c r="L225">
        <f>IF('Export - bowling'!$L225,'Export - bowling'!I225+VLOOKUP('Export - bowling'!$A225,'Season - bowl'!$A:$K,11,FALSE),'Export - bowling'!I225)</f>
        <v>0</v>
      </c>
      <c r="M225">
        <f>'Export - bowling'!J225</f>
        <v>0</v>
      </c>
      <c r="N225">
        <f>'Export - bowling'!K225</f>
        <v>16</v>
      </c>
    </row>
    <row r="226" spans="1:14" x14ac:dyDescent="0.25">
      <c r="A226" t="str">
        <f>'Export - bowling'!A226</f>
        <v>P Smith</v>
      </c>
      <c r="B226">
        <f>IF('Export - bowling'!$L226,'Export - bowling'!B226+VLOOKUP('Export - bowling'!$A226,'Season - bowl'!$A:$K,2,FALSE),'Export - bowling'!B226)</f>
        <v>9</v>
      </c>
      <c r="C226">
        <f>IF('Export - bowling'!$L226,'Export - bowling'!C226+VLOOKUP('Export - bowling'!$A226,'Season - bowl'!$A:$K,3,FALSE),'Export - bowling'!C226)</f>
        <v>26</v>
      </c>
      <c r="D226">
        <f>IF('Export - bowling'!$L226,'Export - bowling'!D226+VLOOKUP('Export - bowling'!$A226,'Season - bowl'!$A:$K,4,FALSE),'Export - bowling'!D226)</f>
        <v>2</v>
      </c>
      <c r="E226">
        <f>IF('Export - bowling'!$L226,'Export - bowling'!E226+VLOOKUP('Export - bowling'!$A226,'Season - bowl'!$A:$K,5,FALSE),'Export - bowling'!E226)</f>
        <v>124</v>
      </c>
      <c r="F226">
        <f>IF('Export - bowling'!$L226,'Export - bowling'!F226+VLOOKUP('Export - bowling'!$A226,'Season - bowl'!$A:$K,6,FALSE),'Export - bowling'!F226)</f>
        <v>4</v>
      </c>
      <c r="G226" s="30">
        <f t="shared" si="9"/>
        <v>31</v>
      </c>
      <c r="H226" s="30">
        <f t="shared" si="10"/>
        <v>4.7692307692307692</v>
      </c>
      <c r="I226" s="30">
        <f t="shared" si="11"/>
        <v>39</v>
      </c>
      <c r="J226">
        <f>IF('Export - bowling'!$L226,'Export - bowling'!G226+VLOOKUP('Export - bowling'!$A226,'Season - bowl'!$A:$K,9,FALSE),'Export - bowling'!G226)</f>
        <v>0</v>
      </c>
      <c r="K226">
        <f>IF('Export - bowling'!$L226,'Export - bowling'!H226+VLOOKUP('Export - bowling'!$A226,'Season - bowl'!$A:$K,10,FALSE),'Export - bowling'!H226)</f>
        <v>0</v>
      </c>
      <c r="L226">
        <f>IF('Export - bowling'!$L226,'Export - bowling'!I226+VLOOKUP('Export - bowling'!$A226,'Season - bowl'!$A:$K,11,FALSE),'Export - bowling'!I226)</f>
        <v>0</v>
      </c>
      <c r="M226">
        <f>'Export - bowling'!J226</f>
        <v>2</v>
      </c>
      <c r="N226">
        <f>'Export - bowling'!K226</f>
        <v>24</v>
      </c>
    </row>
    <row r="227" spans="1:14" x14ac:dyDescent="0.25">
      <c r="A227" t="str">
        <f>'Export - bowling'!A227</f>
        <v>James Spence</v>
      </c>
      <c r="B227">
        <f>IF('Export - bowling'!$L227,'Export - bowling'!B227+VLOOKUP('Export - bowling'!$A227,'Season - bowl'!$A:$K,2,FALSE),'Export - bowling'!B227)</f>
        <v>5</v>
      </c>
      <c r="C227">
        <f>IF('Export - bowling'!$L227,'Export - bowling'!C227+VLOOKUP('Export - bowling'!$A227,'Season - bowl'!$A:$K,3,FALSE),'Export - bowling'!C227)</f>
        <v>10</v>
      </c>
      <c r="D227">
        <f>IF('Export - bowling'!$L227,'Export - bowling'!D227+VLOOKUP('Export - bowling'!$A227,'Season - bowl'!$A:$K,4,FALSE),'Export - bowling'!D227)</f>
        <v>0</v>
      </c>
      <c r="E227">
        <f>IF('Export - bowling'!$L227,'Export - bowling'!E227+VLOOKUP('Export - bowling'!$A227,'Season - bowl'!$A:$K,5,FALSE),'Export - bowling'!E227)</f>
        <v>60</v>
      </c>
      <c r="F227">
        <f>IF('Export - bowling'!$L227,'Export - bowling'!F227+VLOOKUP('Export - bowling'!$A227,'Season - bowl'!$A:$K,6,FALSE),'Export - bowling'!F227)</f>
        <v>2</v>
      </c>
      <c r="G227" s="30">
        <f t="shared" si="9"/>
        <v>30</v>
      </c>
      <c r="H227" s="30">
        <f t="shared" si="10"/>
        <v>6</v>
      </c>
      <c r="I227" s="30">
        <f t="shared" si="11"/>
        <v>30</v>
      </c>
      <c r="J227">
        <f>IF('Export - bowling'!$L227,'Export - bowling'!G227+VLOOKUP('Export - bowling'!$A227,'Season - bowl'!$A:$K,9,FALSE),'Export - bowling'!G227)</f>
        <v>0</v>
      </c>
      <c r="K227">
        <f>IF('Export - bowling'!$L227,'Export - bowling'!H227+VLOOKUP('Export - bowling'!$A227,'Season - bowl'!$A:$K,10,FALSE),'Export - bowling'!H227)</f>
        <v>10</v>
      </c>
      <c r="L227">
        <f>IF('Export - bowling'!$L227,'Export - bowling'!I227+VLOOKUP('Export - bowling'!$A227,'Season - bowl'!$A:$K,11,FALSE),'Export - bowling'!I227)</f>
        <v>0</v>
      </c>
      <c r="M227">
        <f>'Export - bowling'!J227</f>
        <v>2</v>
      </c>
      <c r="N227">
        <f>'Export - bowling'!K227</f>
        <v>55</v>
      </c>
    </row>
    <row r="228" spans="1:14" x14ac:dyDescent="0.25">
      <c r="A228" t="str">
        <f>'Export - bowling'!A228</f>
        <v>Matt Spencer</v>
      </c>
      <c r="B228">
        <f>IF('Export - bowling'!$L228,'Export - bowling'!B228+VLOOKUP('Export - bowling'!$A228,'Season - bowl'!$A:$K,2,FALSE),'Export - bowling'!B228)</f>
        <v>23</v>
      </c>
      <c r="C228">
        <f>IF('Export - bowling'!$L228,'Export - bowling'!C228+VLOOKUP('Export - bowling'!$A228,'Season - bowl'!$A:$K,3,FALSE),'Export - bowling'!C228)</f>
        <v>133</v>
      </c>
      <c r="D228">
        <f>IF('Export - bowling'!$L228,'Export - bowling'!D228+VLOOKUP('Export - bowling'!$A228,'Season - bowl'!$A:$K,4,FALSE),'Export - bowling'!D228)</f>
        <v>15</v>
      </c>
      <c r="E228">
        <f>IF('Export - bowling'!$L228,'Export - bowling'!E228+VLOOKUP('Export - bowling'!$A228,'Season - bowl'!$A:$K,5,FALSE),'Export - bowling'!E228)</f>
        <v>649</v>
      </c>
      <c r="F228">
        <f>IF('Export - bowling'!$L228,'Export - bowling'!F228+VLOOKUP('Export - bowling'!$A228,'Season - bowl'!$A:$K,6,FALSE),'Export - bowling'!F228)</f>
        <v>19</v>
      </c>
      <c r="G228" s="30">
        <f t="shared" si="9"/>
        <v>34.157894736842103</v>
      </c>
      <c r="H228" s="30">
        <f t="shared" si="10"/>
        <v>4.8796992481203008</v>
      </c>
      <c r="I228" s="30">
        <f t="shared" si="11"/>
        <v>42</v>
      </c>
      <c r="J228">
        <f>IF('Export - bowling'!$L228,'Export - bowling'!G228+VLOOKUP('Export - bowling'!$A228,'Season - bowl'!$A:$K,9,FALSE),'Export - bowling'!G228)</f>
        <v>0</v>
      </c>
      <c r="K228">
        <f>IF('Export - bowling'!$L228,'Export - bowling'!H228+VLOOKUP('Export - bowling'!$A228,'Season - bowl'!$A:$K,10,FALSE),'Export - bowling'!H228)</f>
        <v>75</v>
      </c>
      <c r="L228">
        <f>IF('Export - bowling'!$L228,'Export - bowling'!I228+VLOOKUP('Export - bowling'!$A228,'Season - bowl'!$A:$K,11,FALSE),'Export - bowling'!I228)</f>
        <v>14</v>
      </c>
      <c r="M228">
        <f>'Export - bowling'!J228</f>
        <v>2</v>
      </c>
      <c r="N228">
        <f>'Export - bowling'!K228</f>
        <v>27</v>
      </c>
    </row>
    <row r="229" spans="1:14" x14ac:dyDescent="0.25">
      <c r="A229" t="str">
        <f>'Export - bowling'!A229</f>
        <v>R Srivastava</v>
      </c>
      <c r="B229">
        <f>IF('Export - bowling'!$L229,'Export - bowling'!B229+VLOOKUP('Export - bowling'!$A229,'Season - bowl'!$A:$K,2,FALSE),'Export - bowling'!B229)</f>
        <v>84</v>
      </c>
      <c r="C229">
        <f>IF('Export - bowling'!$L229,'Export - bowling'!C229+VLOOKUP('Export - bowling'!$A229,'Season - bowl'!$A:$K,3,FALSE),'Export - bowling'!C229)</f>
        <v>382</v>
      </c>
      <c r="D229">
        <f>IF('Export - bowling'!$L229,'Export - bowling'!D229+VLOOKUP('Export - bowling'!$A229,'Season - bowl'!$A:$K,4,FALSE),'Export - bowling'!D229)</f>
        <v>44</v>
      </c>
      <c r="E229">
        <f>IF('Export - bowling'!$L229,'Export - bowling'!E229+VLOOKUP('Export - bowling'!$A229,'Season - bowl'!$A:$K,5,FALSE),'Export - bowling'!E229)</f>
        <v>1676</v>
      </c>
      <c r="F229">
        <f>IF('Export - bowling'!$L229,'Export - bowling'!F229+VLOOKUP('Export - bowling'!$A229,'Season - bowl'!$A:$K,6,FALSE),'Export - bowling'!F229)</f>
        <v>49</v>
      </c>
      <c r="G229" s="30">
        <f t="shared" si="9"/>
        <v>34.204081632653065</v>
      </c>
      <c r="H229" s="30">
        <f t="shared" si="10"/>
        <v>4.3874345549738223</v>
      </c>
      <c r="I229" s="30">
        <f t="shared" si="11"/>
        <v>46.775510204081634</v>
      </c>
      <c r="J229">
        <f>IF('Export - bowling'!$L229,'Export - bowling'!G229+VLOOKUP('Export - bowling'!$A229,'Season - bowl'!$A:$K,9,FALSE),'Export - bowling'!G229)</f>
        <v>1</v>
      </c>
      <c r="K229">
        <f>IF('Export - bowling'!$L229,'Export - bowling'!H229+VLOOKUP('Export - bowling'!$A229,'Season - bowl'!$A:$K,10,FALSE),'Export - bowling'!H229)</f>
        <v>0</v>
      </c>
      <c r="L229">
        <f>IF('Export - bowling'!$L229,'Export - bowling'!I229+VLOOKUP('Export - bowling'!$A229,'Season - bowl'!$A:$K,11,FALSE),'Export - bowling'!I229)</f>
        <v>0</v>
      </c>
      <c r="M229">
        <f>'Export - bowling'!J229</f>
        <v>5</v>
      </c>
      <c r="N229">
        <f>'Export - bowling'!K229</f>
        <v>27</v>
      </c>
    </row>
    <row r="230" spans="1:14" x14ac:dyDescent="0.25">
      <c r="A230" t="str">
        <f>'Export - bowling'!A230</f>
        <v>Nigel Stephenson</v>
      </c>
      <c r="B230">
        <f>IF('Export - bowling'!$L230,'Export - bowling'!B230+VLOOKUP('Export - bowling'!$A230,'Season - bowl'!$A:$K,2,FALSE),'Export - bowling'!B230)</f>
        <v>86</v>
      </c>
      <c r="C230">
        <f>IF('Export - bowling'!$L230,'Export - bowling'!C230+VLOOKUP('Export - bowling'!$A230,'Season - bowl'!$A:$K,3,FALSE),'Export - bowling'!C230)</f>
        <v>360.3</v>
      </c>
      <c r="D230">
        <f>IF('Export - bowling'!$L230,'Export - bowling'!D230+VLOOKUP('Export - bowling'!$A230,'Season - bowl'!$A:$K,4,FALSE),'Export - bowling'!D230)</f>
        <v>17</v>
      </c>
      <c r="E230">
        <f>IF('Export - bowling'!$L230,'Export - bowling'!E230+VLOOKUP('Export - bowling'!$A230,'Season - bowl'!$A:$K,5,FALSE),'Export - bowling'!E230)</f>
        <v>1912</v>
      </c>
      <c r="F230">
        <f>IF('Export - bowling'!$L230,'Export - bowling'!F230+VLOOKUP('Export - bowling'!$A230,'Season - bowl'!$A:$K,6,FALSE),'Export - bowling'!F230)</f>
        <v>79</v>
      </c>
      <c r="G230" s="30">
        <f t="shared" si="9"/>
        <v>24.202531645569621</v>
      </c>
      <c r="H230" s="30">
        <f t="shared" si="10"/>
        <v>5.3066888703857895</v>
      </c>
      <c r="I230" s="30">
        <f t="shared" si="11"/>
        <v>27.364556962025318</v>
      </c>
      <c r="J230">
        <f>IF('Export - bowling'!$L230,'Export - bowling'!G230+VLOOKUP('Export - bowling'!$A230,'Season - bowl'!$A:$K,9,FALSE),'Export - bowling'!G230)</f>
        <v>0</v>
      </c>
      <c r="K230">
        <f>IF('Export - bowling'!$L230,'Export - bowling'!H230+VLOOKUP('Export - bowling'!$A230,'Season - bowl'!$A:$K,10,FALSE),'Export - bowling'!H230)</f>
        <v>2</v>
      </c>
      <c r="L230">
        <f>IF('Export - bowling'!$L230,'Export - bowling'!I230+VLOOKUP('Export - bowling'!$A230,'Season - bowl'!$A:$K,11,FALSE),'Export - bowling'!I230)</f>
        <v>1</v>
      </c>
      <c r="M230">
        <f>'Export - bowling'!J230</f>
        <v>3</v>
      </c>
      <c r="N230">
        <f>'Export - bowling'!K230</f>
        <v>20</v>
      </c>
    </row>
    <row r="231" spans="1:14" x14ac:dyDescent="0.25">
      <c r="A231" t="str">
        <f>'Export - bowling'!A231</f>
        <v>A Stewart</v>
      </c>
      <c r="B231">
        <f>IF('Export - bowling'!$L231,'Export - bowling'!B231+VLOOKUP('Export - bowling'!$A231,'Season - bowl'!$A:$K,2,FALSE),'Export - bowling'!B231)</f>
        <v>3</v>
      </c>
      <c r="C231">
        <f>IF('Export - bowling'!$L231,'Export - bowling'!C231+VLOOKUP('Export - bowling'!$A231,'Season - bowl'!$A:$K,3,FALSE),'Export - bowling'!C231)</f>
        <v>0</v>
      </c>
      <c r="D231">
        <f>IF('Export - bowling'!$L231,'Export - bowling'!D231+VLOOKUP('Export - bowling'!$A231,'Season - bowl'!$A:$K,4,FALSE),'Export - bowling'!D231)</f>
        <v>0</v>
      </c>
      <c r="E231">
        <f>IF('Export - bowling'!$L231,'Export - bowling'!E231+VLOOKUP('Export - bowling'!$A231,'Season - bowl'!$A:$K,5,FALSE),'Export - bowling'!E231)</f>
        <v>0</v>
      </c>
      <c r="F231">
        <f>IF('Export - bowling'!$L231,'Export - bowling'!F231+VLOOKUP('Export - bowling'!$A231,'Season - bowl'!$A:$K,6,FALSE),'Export - bowling'!F231)</f>
        <v>0</v>
      </c>
      <c r="G231" s="30" t="str">
        <f t="shared" si="9"/>
        <v>-</v>
      </c>
      <c r="H231" s="30" t="str">
        <f t="shared" si="10"/>
        <v>-</v>
      </c>
      <c r="I231" s="30" t="str">
        <f t="shared" si="11"/>
        <v>-</v>
      </c>
      <c r="J231">
        <f>IF('Export - bowling'!$L231,'Export - bowling'!G231+VLOOKUP('Export - bowling'!$A231,'Season - bowl'!$A:$K,9,FALSE),'Export - bowling'!G231)</f>
        <v>0</v>
      </c>
      <c r="K231">
        <f>IF('Export - bowling'!$L231,'Export - bowling'!H231+VLOOKUP('Export - bowling'!$A231,'Season - bowl'!$A:$K,10,FALSE),'Export - bowling'!H231)</f>
        <v>0</v>
      </c>
      <c r="L231">
        <f>IF('Export - bowling'!$L231,'Export - bowling'!I231+VLOOKUP('Export - bowling'!$A231,'Season - bowl'!$A:$K,11,FALSE),'Export - bowling'!I231)</f>
        <v>0</v>
      </c>
      <c r="M231">
        <f>'Export - bowling'!J231</f>
        <v>0</v>
      </c>
      <c r="N231">
        <f>'Export - bowling'!K231</f>
        <v>0</v>
      </c>
    </row>
    <row r="232" spans="1:14" x14ac:dyDescent="0.25">
      <c r="A232" t="str">
        <f>'Export - bowling'!A232</f>
        <v>Ben Stinson</v>
      </c>
      <c r="B232">
        <f>IF('Export - bowling'!$L232,'Export - bowling'!B232+VLOOKUP('Export - bowling'!$A232,'Season - bowl'!$A:$K,2,FALSE),'Export - bowling'!B232)</f>
        <v>4</v>
      </c>
      <c r="C232">
        <f>IF('Export - bowling'!$L232,'Export - bowling'!C232+VLOOKUP('Export - bowling'!$A232,'Season - bowl'!$A:$K,3,FALSE),'Export - bowling'!C232)</f>
        <v>0</v>
      </c>
      <c r="D232">
        <f>IF('Export - bowling'!$L232,'Export - bowling'!D232+VLOOKUP('Export - bowling'!$A232,'Season - bowl'!$A:$K,4,FALSE),'Export - bowling'!D232)</f>
        <v>0</v>
      </c>
      <c r="E232">
        <f>IF('Export - bowling'!$L232,'Export - bowling'!E232+VLOOKUP('Export - bowling'!$A232,'Season - bowl'!$A:$K,5,FALSE),'Export - bowling'!E232)</f>
        <v>0</v>
      </c>
      <c r="F232">
        <f>IF('Export - bowling'!$L232,'Export - bowling'!F232+VLOOKUP('Export - bowling'!$A232,'Season - bowl'!$A:$K,6,FALSE),'Export - bowling'!F232)</f>
        <v>0</v>
      </c>
      <c r="G232" s="30" t="str">
        <f t="shared" si="9"/>
        <v>-</v>
      </c>
      <c r="H232" s="30" t="str">
        <f t="shared" si="10"/>
        <v>-</v>
      </c>
      <c r="I232" s="30" t="str">
        <f t="shared" si="11"/>
        <v>-</v>
      </c>
      <c r="J232">
        <f>IF('Export - bowling'!$L232,'Export - bowling'!G232+VLOOKUP('Export - bowling'!$A232,'Season - bowl'!$A:$K,9,FALSE),'Export - bowling'!G232)</f>
        <v>0</v>
      </c>
      <c r="K232">
        <f>IF('Export - bowling'!$L232,'Export - bowling'!H232+VLOOKUP('Export - bowling'!$A232,'Season - bowl'!$A:$K,10,FALSE),'Export - bowling'!H232)</f>
        <v>0</v>
      </c>
      <c r="L232">
        <f>IF('Export - bowling'!$L232,'Export - bowling'!I232+VLOOKUP('Export - bowling'!$A232,'Season - bowl'!$A:$K,11,FALSE),'Export - bowling'!I232)</f>
        <v>0</v>
      </c>
      <c r="M232">
        <f>'Export - bowling'!J232</f>
        <v>0</v>
      </c>
      <c r="N232">
        <f>'Export - bowling'!K232</f>
        <v>0</v>
      </c>
    </row>
    <row r="233" spans="1:14" x14ac:dyDescent="0.25">
      <c r="A233" t="str">
        <f>'Export - bowling'!A233</f>
        <v>M Strachan</v>
      </c>
      <c r="B233">
        <f>IF('Export - bowling'!$L233,'Export - bowling'!B233+VLOOKUP('Export - bowling'!$A233,'Season - bowl'!$A:$K,2,FALSE),'Export - bowling'!B233)</f>
        <v>32</v>
      </c>
      <c r="C233">
        <f>IF('Export - bowling'!$L233,'Export - bowling'!C233+VLOOKUP('Export - bowling'!$A233,'Season - bowl'!$A:$K,3,FALSE),'Export - bowling'!C233)</f>
        <v>27</v>
      </c>
      <c r="D233">
        <f>IF('Export - bowling'!$L233,'Export - bowling'!D233+VLOOKUP('Export - bowling'!$A233,'Season - bowl'!$A:$K,4,FALSE),'Export - bowling'!D233)</f>
        <v>2</v>
      </c>
      <c r="E233">
        <f>IF('Export - bowling'!$L233,'Export - bowling'!E233+VLOOKUP('Export - bowling'!$A233,'Season - bowl'!$A:$K,5,FALSE),'Export - bowling'!E233)</f>
        <v>116</v>
      </c>
      <c r="F233">
        <f>IF('Export - bowling'!$L233,'Export - bowling'!F233+VLOOKUP('Export - bowling'!$A233,'Season - bowl'!$A:$K,6,FALSE),'Export - bowling'!F233)</f>
        <v>4</v>
      </c>
      <c r="G233" s="30">
        <f t="shared" si="9"/>
        <v>29</v>
      </c>
      <c r="H233" s="30">
        <f t="shared" si="10"/>
        <v>4.2962962962962967</v>
      </c>
      <c r="I233" s="30">
        <f t="shared" si="11"/>
        <v>40.5</v>
      </c>
      <c r="J233">
        <f>IF('Export - bowling'!$L233,'Export - bowling'!G233+VLOOKUP('Export - bowling'!$A233,'Season - bowl'!$A:$K,9,FALSE),'Export - bowling'!G233)</f>
        <v>0</v>
      </c>
      <c r="K233">
        <f>IF('Export - bowling'!$L233,'Export - bowling'!H233+VLOOKUP('Export - bowling'!$A233,'Season - bowl'!$A:$K,10,FALSE),'Export - bowling'!H233)</f>
        <v>0</v>
      </c>
      <c r="L233">
        <f>IF('Export - bowling'!$L233,'Export - bowling'!I233+VLOOKUP('Export - bowling'!$A233,'Season - bowl'!$A:$K,11,FALSE),'Export - bowling'!I233)</f>
        <v>0</v>
      </c>
      <c r="M233">
        <f>'Export - bowling'!J233</f>
        <v>2</v>
      </c>
      <c r="N233">
        <f>'Export - bowling'!K233</f>
        <v>26</v>
      </c>
    </row>
    <row r="234" spans="1:14" x14ac:dyDescent="0.25">
      <c r="A234" t="str">
        <f>'Export - bowling'!A234</f>
        <v>H Suri</v>
      </c>
      <c r="B234">
        <f>IF('Export - bowling'!$L234,'Export - bowling'!B234+VLOOKUP('Export - bowling'!$A234,'Season - bowl'!$A:$K,2,FALSE),'Export - bowling'!B234)</f>
        <v>1</v>
      </c>
      <c r="C234">
        <f>IF('Export - bowling'!$L234,'Export - bowling'!C234+VLOOKUP('Export - bowling'!$A234,'Season - bowl'!$A:$K,3,FALSE),'Export - bowling'!C234)</f>
        <v>2.1</v>
      </c>
      <c r="D234">
        <f>IF('Export - bowling'!$L234,'Export - bowling'!D234+VLOOKUP('Export - bowling'!$A234,'Season - bowl'!$A:$K,4,FALSE),'Export - bowling'!D234)</f>
        <v>0</v>
      </c>
      <c r="E234">
        <f>IF('Export - bowling'!$L234,'Export - bowling'!E234+VLOOKUP('Export - bowling'!$A234,'Season - bowl'!$A:$K,5,FALSE),'Export - bowling'!E234)</f>
        <v>7</v>
      </c>
      <c r="F234">
        <f>IF('Export - bowling'!$L234,'Export - bowling'!F234+VLOOKUP('Export - bowling'!$A234,'Season - bowl'!$A:$K,6,FALSE),'Export - bowling'!F234)</f>
        <v>1</v>
      </c>
      <c r="G234" s="30">
        <f t="shared" si="9"/>
        <v>7</v>
      </c>
      <c r="H234" s="30">
        <f t="shared" si="10"/>
        <v>3.333333333333333</v>
      </c>
      <c r="I234" s="30">
        <f t="shared" si="11"/>
        <v>12.600000000000001</v>
      </c>
      <c r="J234">
        <f>IF('Export - bowling'!$L234,'Export - bowling'!G234+VLOOKUP('Export - bowling'!$A234,'Season - bowl'!$A:$K,9,FALSE),'Export - bowling'!G234)</f>
        <v>0</v>
      </c>
      <c r="K234">
        <f>IF('Export - bowling'!$L234,'Export - bowling'!H234+VLOOKUP('Export - bowling'!$A234,'Season - bowl'!$A:$K,10,FALSE),'Export - bowling'!H234)</f>
        <v>0</v>
      </c>
      <c r="L234">
        <f>IF('Export - bowling'!$L234,'Export - bowling'!I234+VLOOKUP('Export - bowling'!$A234,'Season - bowl'!$A:$K,11,FALSE),'Export - bowling'!I234)</f>
        <v>0</v>
      </c>
      <c r="M234">
        <f>'Export - bowling'!J234</f>
        <v>1</v>
      </c>
      <c r="N234">
        <f>'Export - bowling'!K234</f>
        <v>7</v>
      </c>
    </row>
    <row r="235" spans="1:14" x14ac:dyDescent="0.25">
      <c r="A235" t="str">
        <f>'Export - bowling'!A235</f>
        <v>Sid Swaminathan</v>
      </c>
      <c r="B235">
        <f>IF('Export - bowling'!$L235,'Export - bowling'!B235+VLOOKUP('Export - bowling'!$A235,'Season - bowl'!$A:$K,2,FALSE),'Export - bowling'!B235)</f>
        <v>47</v>
      </c>
      <c r="C235">
        <f>IF('Export - bowling'!$L235,'Export - bowling'!C235+VLOOKUP('Export - bowling'!$A235,'Season - bowl'!$A:$K,3,FALSE),'Export - bowling'!C235)</f>
        <v>144</v>
      </c>
      <c r="D235">
        <f>IF('Export - bowling'!$L235,'Export - bowling'!D235+VLOOKUP('Export - bowling'!$A235,'Season - bowl'!$A:$K,4,FALSE),'Export - bowling'!D235)</f>
        <v>12</v>
      </c>
      <c r="E235">
        <f>IF('Export - bowling'!$L235,'Export - bowling'!E235+VLOOKUP('Export - bowling'!$A235,'Season - bowl'!$A:$K,5,FALSE),'Export - bowling'!E235)</f>
        <v>865</v>
      </c>
      <c r="F235">
        <f>IF('Export - bowling'!$L235,'Export - bowling'!F235+VLOOKUP('Export - bowling'!$A235,'Season - bowl'!$A:$K,6,FALSE),'Export - bowling'!F235)</f>
        <v>30</v>
      </c>
      <c r="G235" s="30">
        <f t="shared" si="9"/>
        <v>28.833333333333332</v>
      </c>
      <c r="H235" s="30">
        <f t="shared" si="10"/>
        <v>6.0069444444444446</v>
      </c>
      <c r="I235" s="30">
        <f t="shared" si="11"/>
        <v>28.8</v>
      </c>
      <c r="J235">
        <f>IF('Export - bowling'!$L235,'Export - bowling'!G235+VLOOKUP('Export - bowling'!$A235,'Season - bowl'!$A:$K,9,FALSE),'Export - bowling'!G235)</f>
        <v>0</v>
      </c>
      <c r="K235">
        <f>IF('Export - bowling'!$L235,'Export - bowling'!H235+VLOOKUP('Export - bowling'!$A235,'Season - bowl'!$A:$K,10,FALSE),'Export - bowling'!H235)</f>
        <v>0</v>
      </c>
      <c r="L235">
        <f>IF('Export - bowling'!$L235,'Export - bowling'!I235+VLOOKUP('Export - bowling'!$A235,'Season - bowl'!$A:$K,11,FALSE),'Export - bowling'!I235)</f>
        <v>0</v>
      </c>
      <c r="M235">
        <f>'Export - bowling'!J235</f>
        <v>4</v>
      </c>
      <c r="N235">
        <f>'Export - bowling'!K235</f>
        <v>5</v>
      </c>
    </row>
    <row r="236" spans="1:14" x14ac:dyDescent="0.25">
      <c r="A236" t="str">
        <f>'Export - bowling'!A236</f>
        <v>R Taberer</v>
      </c>
      <c r="B236">
        <f>IF('Export - bowling'!$L236,'Export - bowling'!B236+VLOOKUP('Export - bowling'!$A236,'Season - bowl'!$A:$K,2,FALSE),'Export - bowling'!B236)</f>
        <v>10</v>
      </c>
      <c r="C236">
        <f>IF('Export - bowling'!$L236,'Export - bowling'!C236+VLOOKUP('Export - bowling'!$A236,'Season - bowl'!$A:$K,3,FALSE),'Export - bowling'!C236)</f>
        <v>9</v>
      </c>
      <c r="D236">
        <f>IF('Export - bowling'!$L236,'Export - bowling'!D236+VLOOKUP('Export - bowling'!$A236,'Season - bowl'!$A:$K,4,FALSE),'Export - bowling'!D236)</f>
        <v>0</v>
      </c>
      <c r="E236">
        <f>IF('Export - bowling'!$L236,'Export - bowling'!E236+VLOOKUP('Export - bowling'!$A236,'Season - bowl'!$A:$K,5,FALSE),'Export - bowling'!E236)</f>
        <v>71</v>
      </c>
      <c r="F236">
        <f>IF('Export - bowling'!$L236,'Export - bowling'!F236+VLOOKUP('Export - bowling'!$A236,'Season - bowl'!$A:$K,6,FALSE),'Export - bowling'!F236)</f>
        <v>2</v>
      </c>
      <c r="G236" s="30">
        <f t="shared" si="9"/>
        <v>35.5</v>
      </c>
      <c r="H236" s="30">
        <f t="shared" si="10"/>
        <v>7.8888888888888893</v>
      </c>
      <c r="I236" s="30">
        <f t="shared" si="11"/>
        <v>27</v>
      </c>
      <c r="J236">
        <f>IF('Export - bowling'!$L236,'Export - bowling'!G236+VLOOKUP('Export - bowling'!$A236,'Season - bowl'!$A:$K,9,FALSE),'Export - bowling'!G236)</f>
        <v>0</v>
      </c>
      <c r="K236">
        <f>IF('Export - bowling'!$L236,'Export - bowling'!H236+VLOOKUP('Export - bowling'!$A236,'Season - bowl'!$A:$K,10,FALSE),'Export - bowling'!H236)</f>
        <v>0</v>
      </c>
      <c r="L236">
        <f>IF('Export - bowling'!$L236,'Export - bowling'!I236+VLOOKUP('Export - bowling'!$A236,'Season - bowl'!$A:$K,11,FALSE),'Export - bowling'!I236)</f>
        <v>0</v>
      </c>
      <c r="M236">
        <f>'Export - bowling'!J236</f>
        <v>2</v>
      </c>
      <c r="N236">
        <f>'Export - bowling'!K236</f>
        <v>30</v>
      </c>
    </row>
    <row r="237" spans="1:14" x14ac:dyDescent="0.25">
      <c r="A237" t="str">
        <f>'Export - bowling'!A237</f>
        <v>T Tearle</v>
      </c>
      <c r="B237">
        <f>IF('Export - bowling'!$L237,'Export - bowling'!B237+VLOOKUP('Export - bowling'!$A237,'Season - bowl'!$A:$K,2,FALSE),'Export - bowling'!B237)</f>
        <v>27</v>
      </c>
      <c r="C237">
        <f>IF('Export - bowling'!$L237,'Export - bowling'!C237+VLOOKUP('Export - bowling'!$A237,'Season - bowl'!$A:$K,3,FALSE),'Export - bowling'!C237)</f>
        <v>4</v>
      </c>
      <c r="D237">
        <f>IF('Export - bowling'!$L237,'Export - bowling'!D237+VLOOKUP('Export - bowling'!$A237,'Season - bowl'!$A:$K,4,FALSE),'Export - bowling'!D237)</f>
        <v>0</v>
      </c>
      <c r="E237">
        <f>IF('Export - bowling'!$L237,'Export - bowling'!E237+VLOOKUP('Export - bowling'!$A237,'Season - bowl'!$A:$K,5,FALSE),'Export - bowling'!E237)</f>
        <v>55</v>
      </c>
      <c r="F237">
        <f>IF('Export - bowling'!$L237,'Export - bowling'!F237+VLOOKUP('Export - bowling'!$A237,'Season - bowl'!$A:$K,6,FALSE),'Export - bowling'!F237)</f>
        <v>1</v>
      </c>
      <c r="G237" s="30">
        <f t="shared" si="9"/>
        <v>55</v>
      </c>
      <c r="H237" s="30">
        <f t="shared" si="10"/>
        <v>13.75</v>
      </c>
      <c r="I237" s="30">
        <f t="shared" si="11"/>
        <v>24</v>
      </c>
      <c r="J237">
        <f>IF('Export - bowling'!$L237,'Export - bowling'!G237+VLOOKUP('Export - bowling'!$A237,'Season - bowl'!$A:$K,9,FALSE),'Export - bowling'!G237)</f>
        <v>0</v>
      </c>
      <c r="K237">
        <f>IF('Export - bowling'!$L237,'Export - bowling'!H237+VLOOKUP('Export - bowling'!$A237,'Season - bowl'!$A:$K,10,FALSE),'Export - bowling'!H237)</f>
        <v>0</v>
      </c>
      <c r="L237">
        <f>IF('Export - bowling'!$L237,'Export - bowling'!I237+VLOOKUP('Export - bowling'!$A237,'Season - bowl'!$A:$K,11,FALSE),'Export - bowling'!I237)</f>
        <v>0</v>
      </c>
      <c r="M237">
        <f>'Export - bowling'!J237</f>
        <v>1</v>
      </c>
      <c r="N237">
        <f>'Export - bowling'!K237</f>
        <v>15</v>
      </c>
    </row>
    <row r="238" spans="1:14" x14ac:dyDescent="0.25">
      <c r="A238" t="str">
        <f>'Export - bowling'!A238</f>
        <v>P Timmis</v>
      </c>
      <c r="B238">
        <f>IF('Export - bowling'!$L238,'Export - bowling'!B238+VLOOKUP('Export - bowling'!$A238,'Season - bowl'!$A:$K,2,FALSE),'Export - bowling'!B238)</f>
        <v>3</v>
      </c>
      <c r="C238">
        <f>IF('Export - bowling'!$L238,'Export - bowling'!C238+VLOOKUP('Export - bowling'!$A238,'Season - bowl'!$A:$K,3,FALSE),'Export - bowling'!C238)</f>
        <v>12</v>
      </c>
      <c r="D238">
        <f>IF('Export - bowling'!$L238,'Export - bowling'!D238+VLOOKUP('Export - bowling'!$A238,'Season - bowl'!$A:$K,4,FALSE),'Export - bowling'!D238)</f>
        <v>1</v>
      </c>
      <c r="E238">
        <f>IF('Export - bowling'!$L238,'Export - bowling'!E238+VLOOKUP('Export - bowling'!$A238,'Season - bowl'!$A:$K,5,FALSE),'Export - bowling'!E238)</f>
        <v>77</v>
      </c>
      <c r="F238">
        <f>IF('Export - bowling'!$L238,'Export - bowling'!F238+VLOOKUP('Export - bowling'!$A238,'Season - bowl'!$A:$K,6,FALSE),'Export - bowling'!F238)</f>
        <v>1</v>
      </c>
      <c r="G238" s="30">
        <f t="shared" si="9"/>
        <v>77</v>
      </c>
      <c r="H238" s="30">
        <f t="shared" si="10"/>
        <v>6.416666666666667</v>
      </c>
      <c r="I238" s="30">
        <f t="shared" si="11"/>
        <v>72</v>
      </c>
      <c r="J238">
        <f>IF('Export - bowling'!$L238,'Export - bowling'!G238+VLOOKUP('Export - bowling'!$A238,'Season - bowl'!$A:$K,9,FALSE),'Export - bowling'!G238)</f>
        <v>0</v>
      </c>
      <c r="K238">
        <f>IF('Export - bowling'!$L238,'Export - bowling'!H238+VLOOKUP('Export - bowling'!$A238,'Season - bowl'!$A:$K,10,FALSE),'Export - bowling'!H238)</f>
        <v>0</v>
      </c>
      <c r="L238">
        <f>IF('Export - bowling'!$L238,'Export - bowling'!I238+VLOOKUP('Export - bowling'!$A238,'Season - bowl'!$A:$K,11,FALSE),'Export - bowling'!I238)</f>
        <v>0</v>
      </c>
      <c r="M238">
        <f>'Export - bowling'!J238</f>
        <v>1</v>
      </c>
      <c r="N238">
        <f>'Export - bowling'!K238</f>
        <v>19</v>
      </c>
    </row>
    <row r="239" spans="1:14" x14ac:dyDescent="0.25">
      <c r="A239" t="str">
        <f>'Export - bowling'!A239</f>
        <v>C Tindale</v>
      </c>
      <c r="B239">
        <f>IF('Export - bowling'!$L239,'Export - bowling'!B239+VLOOKUP('Export - bowling'!$A239,'Season - bowl'!$A:$K,2,FALSE),'Export - bowling'!B239)</f>
        <v>1</v>
      </c>
      <c r="C239">
        <f>IF('Export - bowling'!$L239,'Export - bowling'!C239+VLOOKUP('Export - bowling'!$A239,'Season - bowl'!$A:$K,3,FALSE),'Export - bowling'!C239)</f>
        <v>2</v>
      </c>
      <c r="D239">
        <f>IF('Export - bowling'!$L239,'Export - bowling'!D239+VLOOKUP('Export - bowling'!$A239,'Season - bowl'!$A:$K,4,FALSE),'Export - bowling'!D239)</f>
        <v>0</v>
      </c>
      <c r="E239">
        <f>IF('Export - bowling'!$L239,'Export - bowling'!E239+VLOOKUP('Export - bowling'!$A239,'Season - bowl'!$A:$K,5,FALSE),'Export - bowling'!E239)</f>
        <v>17</v>
      </c>
      <c r="F239">
        <f>IF('Export - bowling'!$L239,'Export - bowling'!F239+VLOOKUP('Export - bowling'!$A239,'Season - bowl'!$A:$K,6,FALSE),'Export - bowling'!F239)</f>
        <v>0</v>
      </c>
      <c r="G239" s="30" t="str">
        <f t="shared" si="9"/>
        <v>-</v>
      </c>
      <c r="H239" s="30">
        <f t="shared" si="10"/>
        <v>8.5</v>
      </c>
      <c r="I239" s="30" t="str">
        <f t="shared" si="11"/>
        <v>-</v>
      </c>
      <c r="J239">
        <f>IF('Export - bowling'!$L239,'Export - bowling'!G239+VLOOKUP('Export - bowling'!$A239,'Season - bowl'!$A:$K,9,FALSE),'Export - bowling'!G239)</f>
        <v>0</v>
      </c>
      <c r="K239">
        <f>IF('Export - bowling'!$L239,'Export - bowling'!H239+VLOOKUP('Export - bowling'!$A239,'Season - bowl'!$A:$K,10,FALSE),'Export - bowling'!H239)</f>
        <v>0</v>
      </c>
      <c r="L239">
        <f>IF('Export - bowling'!$L239,'Export - bowling'!I239+VLOOKUP('Export - bowling'!$A239,'Season - bowl'!$A:$K,11,FALSE),'Export - bowling'!I239)</f>
        <v>0</v>
      </c>
      <c r="M239">
        <f>'Export - bowling'!J239</f>
        <v>0</v>
      </c>
      <c r="N239">
        <f>'Export - bowling'!K239</f>
        <v>17</v>
      </c>
    </row>
    <row r="240" spans="1:14" x14ac:dyDescent="0.25">
      <c r="A240" t="str">
        <f>'Export - bowling'!A240</f>
        <v>James Tisato</v>
      </c>
      <c r="B240">
        <f>IF('Export - bowling'!$L240,'Export - bowling'!B240+VLOOKUP('Export - bowling'!$A240,'Season - bowl'!$A:$K,2,FALSE),'Export - bowling'!B240)</f>
        <v>33</v>
      </c>
      <c r="C240">
        <f>IF('Export - bowling'!$L240,'Export - bowling'!C240+VLOOKUP('Export - bowling'!$A240,'Season - bowl'!$A:$K,3,FALSE),'Export - bowling'!C240)</f>
        <v>28.2</v>
      </c>
      <c r="D240">
        <f>IF('Export - bowling'!$L240,'Export - bowling'!D240+VLOOKUP('Export - bowling'!$A240,'Season - bowl'!$A:$K,4,FALSE),'Export - bowling'!D240)</f>
        <v>1</v>
      </c>
      <c r="E240">
        <f>IF('Export - bowling'!$L240,'Export - bowling'!E240+VLOOKUP('Export - bowling'!$A240,'Season - bowl'!$A:$K,5,FALSE),'Export - bowling'!E240)</f>
        <v>123</v>
      </c>
      <c r="F240">
        <f>IF('Export - bowling'!$L240,'Export - bowling'!F240+VLOOKUP('Export - bowling'!$A240,'Season - bowl'!$A:$K,6,FALSE),'Export - bowling'!F240)</f>
        <v>7</v>
      </c>
      <c r="G240" s="30">
        <f t="shared" si="9"/>
        <v>17.571428571428573</v>
      </c>
      <c r="H240" s="30">
        <f t="shared" si="10"/>
        <v>4.3617021276595747</v>
      </c>
      <c r="I240" s="30">
        <f t="shared" si="11"/>
        <v>24.171428571428571</v>
      </c>
      <c r="J240">
        <f>IF('Export - bowling'!$L240,'Export - bowling'!G240+VLOOKUP('Export - bowling'!$A240,'Season - bowl'!$A:$K,9,FALSE),'Export - bowling'!G240)</f>
        <v>0</v>
      </c>
      <c r="K240">
        <f>IF('Export - bowling'!$L240,'Export - bowling'!H240+VLOOKUP('Export - bowling'!$A240,'Season - bowl'!$A:$K,10,FALSE),'Export - bowling'!H240)</f>
        <v>23</v>
      </c>
      <c r="L240">
        <f>IF('Export - bowling'!$L240,'Export - bowling'!I240+VLOOKUP('Export - bowling'!$A240,'Season - bowl'!$A:$K,11,FALSE),'Export - bowling'!I240)</f>
        <v>4</v>
      </c>
      <c r="M240">
        <f>'Export - bowling'!J240</f>
        <v>2</v>
      </c>
      <c r="N240">
        <f>'Export - bowling'!K240</f>
        <v>35</v>
      </c>
    </row>
    <row r="241" spans="1:14" x14ac:dyDescent="0.25">
      <c r="A241" t="str">
        <f>'Export - bowling'!A241</f>
        <v>A Titley</v>
      </c>
      <c r="B241">
        <f>IF('Export - bowling'!$L241,'Export - bowling'!B241+VLOOKUP('Export - bowling'!$A241,'Season - bowl'!$A:$K,2,FALSE),'Export - bowling'!B241)</f>
        <v>1</v>
      </c>
      <c r="C241">
        <f>IF('Export - bowling'!$L241,'Export - bowling'!C241+VLOOKUP('Export - bowling'!$A241,'Season - bowl'!$A:$K,3,FALSE),'Export - bowling'!C241)</f>
        <v>0</v>
      </c>
      <c r="D241">
        <f>IF('Export - bowling'!$L241,'Export - bowling'!D241+VLOOKUP('Export - bowling'!$A241,'Season - bowl'!$A:$K,4,FALSE),'Export - bowling'!D241)</f>
        <v>0</v>
      </c>
      <c r="E241">
        <f>IF('Export - bowling'!$L241,'Export - bowling'!E241+VLOOKUP('Export - bowling'!$A241,'Season - bowl'!$A:$K,5,FALSE),'Export - bowling'!E241)</f>
        <v>0</v>
      </c>
      <c r="F241">
        <f>IF('Export - bowling'!$L241,'Export - bowling'!F241+VLOOKUP('Export - bowling'!$A241,'Season - bowl'!$A:$K,6,FALSE),'Export - bowling'!F241)</f>
        <v>0</v>
      </c>
      <c r="G241" s="30" t="str">
        <f t="shared" si="9"/>
        <v>-</v>
      </c>
      <c r="H241" s="30" t="str">
        <f t="shared" si="10"/>
        <v>-</v>
      </c>
      <c r="I241" s="30" t="str">
        <f t="shared" si="11"/>
        <v>-</v>
      </c>
      <c r="J241">
        <f>IF('Export - bowling'!$L241,'Export - bowling'!G241+VLOOKUP('Export - bowling'!$A241,'Season - bowl'!$A:$K,9,FALSE),'Export - bowling'!G241)</f>
        <v>0</v>
      </c>
      <c r="K241">
        <f>IF('Export - bowling'!$L241,'Export - bowling'!H241+VLOOKUP('Export - bowling'!$A241,'Season - bowl'!$A:$K,10,FALSE),'Export - bowling'!H241)</f>
        <v>0</v>
      </c>
      <c r="L241">
        <f>IF('Export - bowling'!$L241,'Export - bowling'!I241+VLOOKUP('Export - bowling'!$A241,'Season - bowl'!$A:$K,11,FALSE),'Export - bowling'!I241)</f>
        <v>0</v>
      </c>
      <c r="M241">
        <f>'Export - bowling'!J241</f>
        <v>0</v>
      </c>
      <c r="N241">
        <f>'Export - bowling'!K241</f>
        <v>0</v>
      </c>
    </row>
    <row r="242" spans="1:14" x14ac:dyDescent="0.25">
      <c r="A242" t="str">
        <f>'Export - bowling'!A242</f>
        <v>A Tolhurst</v>
      </c>
      <c r="B242">
        <f>IF('Export - bowling'!$L242,'Export - bowling'!B242+VLOOKUP('Export - bowling'!$A242,'Season - bowl'!$A:$K,2,FALSE),'Export - bowling'!B242)</f>
        <v>84</v>
      </c>
      <c r="C242">
        <f>IF('Export - bowling'!$L242,'Export - bowling'!C242+VLOOKUP('Export - bowling'!$A242,'Season - bowl'!$A:$K,3,FALSE),'Export - bowling'!C242)</f>
        <v>8</v>
      </c>
      <c r="D242">
        <f>IF('Export - bowling'!$L242,'Export - bowling'!D242+VLOOKUP('Export - bowling'!$A242,'Season - bowl'!$A:$K,4,FALSE),'Export - bowling'!D242)</f>
        <v>0</v>
      </c>
      <c r="E242">
        <f>IF('Export - bowling'!$L242,'Export - bowling'!E242+VLOOKUP('Export - bowling'!$A242,'Season - bowl'!$A:$K,5,FALSE),'Export - bowling'!E242)</f>
        <v>53</v>
      </c>
      <c r="F242">
        <f>IF('Export - bowling'!$L242,'Export - bowling'!F242+VLOOKUP('Export - bowling'!$A242,'Season - bowl'!$A:$K,6,FALSE),'Export - bowling'!F242)</f>
        <v>7</v>
      </c>
      <c r="G242" s="30">
        <f t="shared" si="9"/>
        <v>7.5714285714285712</v>
      </c>
      <c r="H242" s="30">
        <f t="shared" si="10"/>
        <v>6.625</v>
      </c>
      <c r="I242" s="30">
        <f t="shared" si="11"/>
        <v>6.8571428571428568</v>
      </c>
      <c r="J242">
        <f>IF('Export - bowling'!$L242,'Export - bowling'!G242+VLOOKUP('Export - bowling'!$A242,'Season - bowl'!$A:$K,9,FALSE),'Export - bowling'!G242)</f>
        <v>0</v>
      </c>
      <c r="K242">
        <f>IF('Export - bowling'!$L242,'Export - bowling'!H242+VLOOKUP('Export - bowling'!$A242,'Season - bowl'!$A:$K,10,FALSE),'Export - bowling'!H242)</f>
        <v>0</v>
      </c>
      <c r="L242">
        <f>IF('Export - bowling'!$L242,'Export - bowling'!I242+VLOOKUP('Export - bowling'!$A242,'Season - bowl'!$A:$K,11,FALSE),'Export - bowling'!I242)</f>
        <v>0</v>
      </c>
      <c r="M242">
        <f>'Export - bowling'!J242</f>
        <v>2</v>
      </c>
      <c r="N242">
        <f>'Export - bowling'!K242</f>
        <v>5</v>
      </c>
    </row>
    <row r="243" spans="1:14" x14ac:dyDescent="0.25">
      <c r="A243" t="str">
        <f>'Export - bowling'!A243</f>
        <v>Rory Turner</v>
      </c>
      <c r="B243">
        <f>IF('Export - bowling'!$L243,'Export - bowling'!B243+VLOOKUP('Export - bowling'!$A243,'Season - bowl'!$A:$K,2,FALSE),'Export - bowling'!B243)</f>
        <v>13</v>
      </c>
      <c r="C243">
        <f>IF('Export - bowling'!$L243,'Export - bowling'!C243+VLOOKUP('Export - bowling'!$A243,'Season - bowl'!$A:$K,3,FALSE),'Export - bowling'!C243)</f>
        <v>4</v>
      </c>
      <c r="D243">
        <f>IF('Export - bowling'!$L243,'Export - bowling'!D243+VLOOKUP('Export - bowling'!$A243,'Season - bowl'!$A:$K,4,FALSE),'Export - bowling'!D243)</f>
        <v>0</v>
      </c>
      <c r="E243">
        <f>IF('Export - bowling'!$L243,'Export - bowling'!E243+VLOOKUP('Export - bowling'!$A243,'Season - bowl'!$A:$K,5,FALSE),'Export - bowling'!E243)</f>
        <v>23</v>
      </c>
      <c r="F243">
        <f>IF('Export - bowling'!$L243,'Export - bowling'!F243+VLOOKUP('Export - bowling'!$A243,'Season - bowl'!$A:$K,6,FALSE),'Export - bowling'!F243)</f>
        <v>0</v>
      </c>
      <c r="G243" s="30" t="str">
        <f t="shared" si="9"/>
        <v>-</v>
      </c>
      <c r="H243" s="30">
        <f t="shared" si="10"/>
        <v>5.75</v>
      </c>
      <c r="I243" s="30" t="str">
        <f t="shared" si="11"/>
        <v>-</v>
      </c>
      <c r="J243">
        <f>IF('Export - bowling'!$L243,'Export - bowling'!G243+VLOOKUP('Export - bowling'!$A243,'Season - bowl'!$A:$K,9,FALSE),'Export - bowling'!G243)</f>
        <v>0</v>
      </c>
      <c r="K243">
        <f>IF('Export - bowling'!$L243,'Export - bowling'!H243+VLOOKUP('Export - bowling'!$A243,'Season - bowl'!$A:$K,10,FALSE),'Export - bowling'!H243)</f>
        <v>0</v>
      </c>
      <c r="L243">
        <f>IF('Export - bowling'!$L243,'Export - bowling'!I243+VLOOKUP('Export - bowling'!$A243,'Season - bowl'!$A:$K,11,FALSE),'Export - bowling'!I243)</f>
        <v>0</v>
      </c>
      <c r="M243">
        <f>'Export - bowling'!J243</f>
        <v>0</v>
      </c>
      <c r="N243">
        <f>'Export - bowling'!K243</f>
        <v>23</v>
      </c>
    </row>
    <row r="244" spans="1:14" x14ac:dyDescent="0.25">
      <c r="A244" t="str">
        <f>'Export - bowling'!A244</f>
        <v>A Verma</v>
      </c>
      <c r="B244">
        <f>IF('Export - bowling'!$L244,'Export - bowling'!B244+VLOOKUP('Export - bowling'!$A244,'Season - bowl'!$A:$K,2,FALSE),'Export - bowling'!B244)</f>
        <v>1</v>
      </c>
      <c r="C244">
        <f>IF('Export - bowling'!$L244,'Export - bowling'!C244+VLOOKUP('Export - bowling'!$A244,'Season - bowl'!$A:$K,3,FALSE),'Export - bowling'!C244)</f>
        <v>0</v>
      </c>
      <c r="D244">
        <f>IF('Export - bowling'!$L244,'Export - bowling'!D244+VLOOKUP('Export - bowling'!$A244,'Season - bowl'!$A:$K,4,FALSE),'Export - bowling'!D244)</f>
        <v>0</v>
      </c>
      <c r="E244">
        <f>IF('Export - bowling'!$L244,'Export - bowling'!E244+VLOOKUP('Export - bowling'!$A244,'Season - bowl'!$A:$K,5,FALSE),'Export - bowling'!E244)</f>
        <v>0</v>
      </c>
      <c r="F244">
        <f>IF('Export - bowling'!$L244,'Export - bowling'!F244+VLOOKUP('Export - bowling'!$A244,'Season - bowl'!$A:$K,6,FALSE),'Export - bowling'!F244)</f>
        <v>0</v>
      </c>
      <c r="G244" s="30" t="str">
        <f t="shared" si="9"/>
        <v>-</v>
      </c>
      <c r="H244" s="30" t="str">
        <f t="shared" si="10"/>
        <v>-</v>
      </c>
      <c r="I244" s="30" t="str">
        <f t="shared" si="11"/>
        <v>-</v>
      </c>
      <c r="J244">
        <f>IF('Export - bowling'!$L244,'Export - bowling'!G244+VLOOKUP('Export - bowling'!$A244,'Season - bowl'!$A:$K,9,FALSE),'Export - bowling'!G244)</f>
        <v>0</v>
      </c>
      <c r="K244">
        <f>IF('Export - bowling'!$L244,'Export - bowling'!H244+VLOOKUP('Export - bowling'!$A244,'Season - bowl'!$A:$K,10,FALSE),'Export - bowling'!H244)</f>
        <v>0</v>
      </c>
      <c r="L244">
        <f>IF('Export - bowling'!$L244,'Export - bowling'!I244+VLOOKUP('Export - bowling'!$A244,'Season - bowl'!$A:$K,11,FALSE),'Export - bowling'!I244)</f>
        <v>0</v>
      </c>
      <c r="M244">
        <f>'Export - bowling'!J244</f>
        <v>0</v>
      </c>
      <c r="N244">
        <f>'Export - bowling'!K244</f>
        <v>0</v>
      </c>
    </row>
    <row r="245" spans="1:14" x14ac:dyDescent="0.25">
      <c r="A245" t="str">
        <f>'Export - bowling'!A245</f>
        <v>? Vijay</v>
      </c>
      <c r="B245">
        <f>IF('Export - bowling'!$L245,'Export - bowling'!B245+VLOOKUP('Export - bowling'!$A245,'Season - bowl'!$A:$K,2,FALSE),'Export - bowling'!B245)</f>
        <v>1</v>
      </c>
      <c r="C245">
        <f>IF('Export - bowling'!$L245,'Export - bowling'!C245+VLOOKUP('Export - bowling'!$A245,'Season - bowl'!$A:$K,3,FALSE),'Export - bowling'!C245)</f>
        <v>4</v>
      </c>
      <c r="D245">
        <f>IF('Export - bowling'!$L245,'Export - bowling'!D245+VLOOKUP('Export - bowling'!$A245,'Season - bowl'!$A:$K,4,FALSE),'Export - bowling'!D245)</f>
        <v>0</v>
      </c>
      <c r="E245">
        <f>IF('Export - bowling'!$L245,'Export - bowling'!E245+VLOOKUP('Export - bowling'!$A245,'Season - bowl'!$A:$K,5,FALSE),'Export - bowling'!E245)</f>
        <v>26</v>
      </c>
      <c r="F245">
        <f>IF('Export - bowling'!$L245,'Export - bowling'!F245+VLOOKUP('Export - bowling'!$A245,'Season - bowl'!$A:$K,6,FALSE),'Export - bowling'!F245)</f>
        <v>1</v>
      </c>
      <c r="G245" s="30">
        <f t="shared" si="9"/>
        <v>26</v>
      </c>
      <c r="H245" s="30">
        <f t="shared" si="10"/>
        <v>6.5</v>
      </c>
      <c r="I245" s="30">
        <f t="shared" si="11"/>
        <v>24</v>
      </c>
      <c r="J245">
        <f>IF('Export - bowling'!$L245,'Export - bowling'!G245+VLOOKUP('Export - bowling'!$A245,'Season - bowl'!$A:$K,9,FALSE),'Export - bowling'!G245)</f>
        <v>0</v>
      </c>
      <c r="K245">
        <f>IF('Export - bowling'!$L245,'Export - bowling'!H245+VLOOKUP('Export - bowling'!$A245,'Season - bowl'!$A:$K,10,FALSE),'Export - bowling'!H245)</f>
        <v>0</v>
      </c>
      <c r="L245">
        <f>IF('Export - bowling'!$L245,'Export - bowling'!I245+VLOOKUP('Export - bowling'!$A245,'Season - bowl'!$A:$K,11,FALSE),'Export - bowling'!I245)</f>
        <v>0</v>
      </c>
      <c r="M245">
        <f>'Export - bowling'!J245</f>
        <v>1</v>
      </c>
      <c r="N245">
        <f>'Export - bowling'!K245</f>
        <v>26</v>
      </c>
    </row>
    <row r="246" spans="1:14" x14ac:dyDescent="0.25">
      <c r="A246" t="str">
        <f>'Export - bowling'!A246</f>
        <v>Ronny Waas</v>
      </c>
      <c r="B246">
        <f>IF('Export - bowling'!$L246,'Export - bowling'!B246+VLOOKUP('Export - bowling'!$A246,'Season - bowl'!$A:$K,2,FALSE),'Export - bowling'!B246)</f>
        <v>1</v>
      </c>
      <c r="C246">
        <f>IF('Export - bowling'!$L246,'Export - bowling'!C246+VLOOKUP('Export - bowling'!$A246,'Season - bowl'!$A:$K,3,FALSE),'Export - bowling'!C246)</f>
        <v>8</v>
      </c>
      <c r="D246">
        <f>IF('Export - bowling'!$L246,'Export - bowling'!D246+VLOOKUP('Export - bowling'!$A246,'Season - bowl'!$A:$K,4,FALSE),'Export - bowling'!D246)</f>
        <v>0</v>
      </c>
      <c r="E246">
        <f>IF('Export - bowling'!$L246,'Export - bowling'!E246+VLOOKUP('Export - bowling'!$A246,'Season - bowl'!$A:$K,5,FALSE),'Export - bowling'!E246)</f>
        <v>24</v>
      </c>
      <c r="F246">
        <f>IF('Export - bowling'!$L246,'Export - bowling'!F246+VLOOKUP('Export - bowling'!$A246,'Season - bowl'!$A:$K,6,FALSE),'Export - bowling'!F246)</f>
        <v>2</v>
      </c>
      <c r="G246" s="30">
        <f t="shared" si="9"/>
        <v>12</v>
      </c>
      <c r="H246" s="30">
        <f t="shared" si="10"/>
        <v>3</v>
      </c>
      <c r="I246" s="30">
        <f t="shared" si="11"/>
        <v>24</v>
      </c>
      <c r="J246">
        <f>IF('Export - bowling'!$L246,'Export - bowling'!G246+VLOOKUP('Export - bowling'!$A246,'Season - bowl'!$A:$K,9,FALSE),'Export - bowling'!G246)</f>
        <v>0</v>
      </c>
      <c r="K246">
        <f>IF('Export - bowling'!$L246,'Export - bowling'!H246+VLOOKUP('Export - bowling'!$A246,'Season - bowl'!$A:$K,10,FALSE),'Export - bowling'!H246)</f>
        <v>5</v>
      </c>
      <c r="L246">
        <f>IF('Export - bowling'!$L246,'Export - bowling'!I246+VLOOKUP('Export - bowling'!$A246,'Season - bowl'!$A:$K,11,FALSE),'Export - bowling'!I246)</f>
        <v>0</v>
      </c>
      <c r="M246">
        <f>'Export - bowling'!J246</f>
        <v>2</v>
      </c>
      <c r="N246">
        <f>'Export - bowling'!K246</f>
        <v>34</v>
      </c>
    </row>
    <row r="247" spans="1:14" x14ac:dyDescent="0.25">
      <c r="A247" t="str">
        <f>'Export - bowling'!A247</f>
        <v>J Walding</v>
      </c>
      <c r="B247">
        <f>IF('Export - bowling'!$L247,'Export - bowling'!B247+VLOOKUP('Export - bowling'!$A247,'Season - bowl'!$A:$K,2,FALSE),'Export - bowling'!B247)</f>
        <v>10</v>
      </c>
      <c r="C247">
        <f>IF('Export - bowling'!$L247,'Export - bowling'!C247+VLOOKUP('Export - bowling'!$A247,'Season - bowl'!$A:$K,3,FALSE),'Export - bowling'!C247)</f>
        <v>14</v>
      </c>
      <c r="D247">
        <f>IF('Export - bowling'!$L247,'Export - bowling'!D247+VLOOKUP('Export - bowling'!$A247,'Season - bowl'!$A:$K,4,FALSE),'Export - bowling'!D247)</f>
        <v>2</v>
      </c>
      <c r="E247">
        <f>IF('Export - bowling'!$L247,'Export - bowling'!E247+VLOOKUP('Export - bowling'!$A247,'Season - bowl'!$A:$K,5,FALSE),'Export - bowling'!E247)</f>
        <v>127</v>
      </c>
      <c r="F247">
        <f>IF('Export - bowling'!$L247,'Export - bowling'!F247+VLOOKUP('Export - bowling'!$A247,'Season - bowl'!$A:$K,6,FALSE),'Export - bowling'!F247)</f>
        <v>2</v>
      </c>
      <c r="G247" s="30">
        <f t="shared" si="9"/>
        <v>63.5</v>
      </c>
      <c r="H247" s="30">
        <f t="shared" si="10"/>
        <v>9.0714285714285712</v>
      </c>
      <c r="I247" s="30">
        <f t="shared" si="11"/>
        <v>42</v>
      </c>
      <c r="J247">
        <f>IF('Export - bowling'!$L247,'Export - bowling'!G247+VLOOKUP('Export - bowling'!$A247,'Season - bowl'!$A:$K,9,FALSE),'Export - bowling'!G247)</f>
        <v>0</v>
      </c>
      <c r="K247">
        <f>IF('Export - bowling'!$L247,'Export - bowling'!H247+VLOOKUP('Export - bowling'!$A247,'Season - bowl'!$A:$K,10,FALSE),'Export - bowling'!H247)</f>
        <v>0</v>
      </c>
      <c r="L247">
        <f>IF('Export - bowling'!$L247,'Export - bowling'!I247+VLOOKUP('Export - bowling'!$A247,'Season - bowl'!$A:$K,11,FALSE),'Export - bowling'!I247)</f>
        <v>0</v>
      </c>
      <c r="M247">
        <f>'Export - bowling'!J247</f>
        <v>2</v>
      </c>
      <c r="N247">
        <f>'Export - bowling'!K247</f>
        <v>34</v>
      </c>
    </row>
    <row r="248" spans="1:14" x14ac:dyDescent="0.25">
      <c r="A248" t="str">
        <f>'Export - bowling'!A248</f>
        <v>Henry Webster</v>
      </c>
      <c r="B248">
        <f>IF('Export - bowling'!$L248,'Export - bowling'!B248+VLOOKUP('Export - bowling'!$A248,'Season - bowl'!$A:$K,2,FALSE),'Export - bowling'!B248)</f>
        <v>18</v>
      </c>
      <c r="C248">
        <f>IF('Export - bowling'!$L248,'Export - bowling'!C248+VLOOKUP('Export - bowling'!$A248,'Season - bowl'!$A:$K,3,FALSE),'Export - bowling'!C248)</f>
        <v>6</v>
      </c>
      <c r="D248">
        <f>IF('Export - bowling'!$L248,'Export - bowling'!D248+VLOOKUP('Export - bowling'!$A248,'Season - bowl'!$A:$K,4,FALSE),'Export - bowling'!D248)</f>
        <v>0</v>
      </c>
      <c r="E248">
        <f>IF('Export - bowling'!$L248,'Export - bowling'!E248+VLOOKUP('Export - bowling'!$A248,'Season - bowl'!$A:$K,5,FALSE),'Export - bowling'!E248)</f>
        <v>51</v>
      </c>
      <c r="F248">
        <f>IF('Export - bowling'!$L248,'Export - bowling'!F248+VLOOKUP('Export - bowling'!$A248,'Season - bowl'!$A:$K,6,FALSE),'Export - bowling'!F248)</f>
        <v>0</v>
      </c>
      <c r="G248" s="30" t="str">
        <f t="shared" si="9"/>
        <v>-</v>
      </c>
      <c r="H248" s="30">
        <f t="shared" si="10"/>
        <v>8.5</v>
      </c>
      <c r="I248" s="30" t="str">
        <f t="shared" si="11"/>
        <v>-</v>
      </c>
      <c r="J248">
        <f>IF('Export - bowling'!$L248,'Export - bowling'!G248+VLOOKUP('Export - bowling'!$A248,'Season - bowl'!$A:$K,9,FALSE),'Export - bowling'!G248)</f>
        <v>0</v>
      </c>
      <c r="K248">
        <f>IF('Export - bowling'!$L248,'Export - bowling'!H248+VLOOKUP('Export - bowling'!$A248,'Season - bowl'!$A:$K,10,FALSE),'Export - bowling'!H248)</f>
        <v>0</v>
      </c>
      <c r="L248">
        <f>IF('Export - bowling'!$L248,'Export - bowling'!I248+VLOOKUP('Export - bowling'!$A248,'Season - bowl'!$A:$K,11,FALSE),'Export - bowling'!I248)</f>
        <v>0</v>
      </c>
      <c r="M248">
        <f>'Export - bowling'!J248</f>
        <v>0</v>
      </c>
      <c r="N248">
        <f>'Export - bowling'!K248</f>
        <v>33</v>
      </c>
    </row>
    <row r="249" spans="1:14" x14ac:dyDescent="0.25">
      <c r="A249" t="str">
        <f>'Export - bowling'!A249</f>
        <v>A Whale</v>
      </c>
      <c r="B249">
        <f>IF('Export - bowling'!$L249,'Export - bowling'!B249+VLOOKUP('Export - bowling'!$A249,'Season - bowl'!$A:$K,2,FALSE),'Export - bowling'!B249)</f>
        <v>18</v>
      </c>
      <c r="C249">
        <f>IF('Export - bowling'!$L249,'Export - bowling'!C249+VLOOKUP('Export - bowling'!$A249,'Season - bowl'!$A:$K,3,FALSE),'Export - bowling'!C249)</f>
        <v>0</v>
      </c>
      <c r="D249">
        <f>IF('Export - bowling'!$L249,'Export - bowling'!D249+VLOOKUP('Export - bowling'!$A249,'Season - bowl'!$A:$K,4,FALSE),'Export - bowling'!D249)</f>
        <v>0</v>
      </c>
      <c r="E249">
        <f>IF('Export - bowling'!$L249,'Export - bowling'!E249+VLOOKUP('Export - bowling'!$A249,'Season - bowl'!$A:$K,5,FALSE),'Export - bowling'!E249)</f>
        <v>0</v>
      </c>
      <c r="F249">
        <f>IF('Export - bowling'!$L249,'Export - bowling'!F249+VLOOKUP('Export - bowling'!$A249,'Season - bowl'!$A:$K,6,FALSE),'Export - bowling'!F249)</f>
        <v>0</v>
      </c>
      <c r="G249" s="30" t="str">
        <f t="shared" si="9"/>
        <v>-</v>
      </c>
      <c r="H249" s="30" t="str">
        <f t="shared" si="10"/>
        <v>-</v>
      </c>
      <c r="I249" s="30" t="str">
        <f t="shared" si="11"/>
        <v>-</v>
      </c>
      <c r="J249">
        <f>IF('Export - bowling'!$L249,'Export - bowling'!G249+VLOOKUP('Export - bowling'!$A249,'Season - bowl'!$A:$K,9,FALSE),'Export - bowling'!G249)</f>
        <v>0</v>
      </c>
      <c r="K249">
        <f>IF('Export - bowling'!$L249,'Export - bowling'!H249+VLOOKUP('Export - bowling'!$A249,'Season - bowl'!$A:$K,10,FALSE),'Export - bowling'!H249)</f>
        <v>0</v>
      </c>
      <c r="L249">
        <f>IF('Export - bowling'!$L249,'Export - bowling'!I249+VLOOKUP('Export - bowling'!$A249,'Season - bowl'!$A:$K,11,FALSE),'Export - bowling'!I249)</f>
        <v>0</v>
      </c>
      <c r="M249">
        <f>'Export - bowling'!J249</f>
        <v>0</v>
      </c>
      <c r="N249">
        <f>'Export - bowling'!K249</f>
        <v>0</v>
      </c>
    </row>
    <row r="250" spans="1:14" x14ac:dyDescent="0.25">
      <c r="A250" t="str">
        <f>'Export - bowling'!A250</f>
        <v>Max Whiting</v>
      </c>
      <c r="B250">
        <f>IF('Export - bowling'!$L250,'Export - bowling'!B250+VLOOKUP('Export - bowling'!$A250,'Season - bowl'!$A:$K,2,FALSE),'Export - bowling'!B250)</f>
        <v>15</v>
      </c>
      <c r="C250">
        <f>IF('Export - bowling'!$L250,'Export - bowling'!C250+VLOOKUP('Export - bowling'!$A250,'Season - bowl'!$A:$K,3,FALSE),'Export - bowling'!C250)</f>
        <v>0</v>
      </c>
      <c r="D250">
        <f>IF('Export - bowling'!$L250,'Export - bowling'!D250+VLOOKUP('Export - bowling'!$A250,'Season - bowl'!$A:$K,4,FALSE),'Export - bowling'!D250)</f>
        <v>0</v>
      </c>
      <c r="E250">
        <f>IF('Export - bowling'!$L250,'Export - bowling'!E250+VLOOKUP('Export - bowling'!$A250,'Season - bowl'!$A:$K,5,FALSE),'Export - bowling'!E250)</f>
        <v>0</v>
      </c>
      <c r="F250">
        <f>IF('Export - bowling'!$L250,'Export - bowling'!F250+VLOOKUP('Export - bowling'!$A250,'Season - bowl'!$A:$K,6,FALSE),'Export - bowling'!F250)</f>
        <v>0</v>
      </c>
      <c r="G250" s="30" t="str">
        <f t="shared" si="9"/>
        <v>-</v>
      </c>
      <c r="H250" s="30" t="str">
        <f t="shared" si="10"/>
        <v>-</v>
      </c>
      <c r="I250" s="30" t="str">
        <f t="shared" si="11"/>
        <v>-</v>
      </c>
      <c r="J250">
        <f>IF('Export - bowling'!$L250,'Export - bowling'!G250+VLOOKUP('Export - bowling'!$A250,'Season - bowl'!$A:$K,9,FALSE),'Export - bowling'!G250)</f>
        <v>0</v>
      </c>
      <c r="K250">
        <f>IF('Export - bowling'!$L250,'Export - bowling'!H250+VLOOKUP('Export - bowling'!$A250,'Season - bowl'!$A:$K,10,FALSE),'Export - bowling'!H250)</f>
        <v>0</v>
      </c>
      <c r="L250">
        <f>IF('Export - bowling'!$L250,'Export - bowling'!I250+VLOOKUP('Export - bowling'!$A250,'Season - bowl'!$A:$K,11,FALSE),'Export - bowling'!I250)</f>
        <v>0</v>
      </c>
      <c r="M250">
        <f>'Export - bowling'!J250</f>
        <v>0</v>
      </c>
      <c r="N250">
        <f>'Export - bowling'!K250</f>
        <v>0</v>
      </c>
    </row>
    <row r="251" spans="1:14" x14ac:dyDescent="0.25">
      <c r="A251" t="str">
        <f>'Export - bowling'!A251</f>
        <v>M Wilkinson</v>
      </c>
      <c r="B251">
        <f>IF('Export - bowling'!$L251,'Export - bowling'!B251+VLOOKUP('Export - bowling'!$A251,'Season - bowl'!$A:$K,2,FALSE),'Export - bowling'!B251)</f>
        <v>4</v>
      </c>
      <c r="C251">
        <f>IF('Export - bowling'!$L251,'Export - bowling'!C251+VLOOKUP('Export - bowling'!$A251,'Season - bowl'!$A:$K,3,FALSE),'Export - bowling'!C251)</f>
        <v>5</v>
      </c>
      <c r="D251">
        <f>IF('Export - bowling'!$L251,'Export - bowling'!D251+VLOOKUP('Export - bowling'!$A251,'Season - bowl'!$A:$K,4,FALSE),'Export - bowling'!D251)</f>
        <v>0</v>
      </c>
      <c r="E251">
        <f>IF('Export - bowling'!$L251,'Export - bowling'!E251+VLOOKUP('Export - bowling'!$A251,'Season - bowl'!$A:$K,5,FALSE),'Export - bowling'!E251)</f>
        <v>47</v>
      </c>
      <c r="F251">
        <f>IF('Export - bowling'!$L251,'Export - bowling'!F251+VLOOKUP('Export - bowling'!$A251,'Season - bowl'!$A:$K,6,FALSE),'Export - bowling'!F251)</f>
        <v>4</v>
      </c>
      <c r="G251" s="30">
        <f t="shared" si="9"/>
        <v>11.75</v>
      </c>
      <c r="H251" s="30">
        <f t="shared" si="10"/>
        <v>9.4</v>
      </c>
      <c r="I251" s="30">
        <f t="shared" si="11"/>
        <v>7.5</v>
      </c>
      <c r="J251">
        <f>IF('Export - bowling'!$L251,'Export - bowling'!G251+VLOOKUP('Export - bowling'!$A251,'Season - bowl'!$A:$K,9,FALSE),'Export - bowling'!G251)</f>
        <v>0</v>
      </c>
      <c r="K251">
        <f>IF('Export - bowling'!$L251,'Export - bowling'!H251+VLOOKUP('Export - bowling'!$A251,'Season - bowl'!$A:$K,10,FALSE),'Export - bowling'!H251)</f>
        <v>0</v>
      </c>
      <c r="L251">
        <f>IF('Export - bowling'!$L251,'Export - bowling'!I251+VLOOKUP('Export - bowling'!$A251,'Season - bowl'!$A:$K,11,FALSE),'Export - bowling'!I251)</f>
        <v>0</v>
      </c>
      <c r="M251">
        <f>'Export - bowling'!J251</f>
        <v>2</v>
      </c>
      <c r="N251">
        <f>'Export - bowling'!K251</f>
        <v>10</v>
      </c>
    </row>
    <row r="252" spans="1:14" x14ac:dyDescent="0.25">
      <c r="A252" t="str">
        <f>'Export - bowling'!A252</f>
        <v>Simon Wilkinson</v>
      </c>
      <c r="B252">
        <f>IF('Export - bowling'!$L252,'Export - bowling'!B252+VLOOKUP('Export - bowling'!$A252,'Season - bowl'!$A:$K,2,FALSE),'Export - bowling'!B252)</f>
        <v>324</v>
      </c>
      <c r="C252">
        <f>IF('Export - bowling'!$L252,'Export - bowling'!C252+VLOOKUP('Export - bowling'!$A252,'Season - bowl'!$A:$K,3,FALSE),'Export - bowling'!C252)</f>
        <v>1796</v>
      </c>
      <c r="D252">
        <f>IF('Export - bowling'!$L252,'Export - bowling'!D252+VLOOKUP('Export - bowling'!$A252,'Season - bowl'!$A:$K,4,FALSE),'Export - bowling'!D252)</f>
        <v>86</v>
      </c>
      <c r="E252">
        <f>IF('Export - bowling'!$L252,'Export - bowling'!E252+VLOOKUP('Export - bowling'!$A252,'Season - bowl'!$A:$K,5,FALSE),'Export - bowling'!E252)</f>
        <v>7583</v>
      </c>
      <c r="F252">
        <f>IF('Export - bowling'!$L252,'Export - bowling'!F252+VLOOKUP('Export - bowling'!$A252,'Season - bowl'!$A:$K,6,FALSE),'Export - bowling'!F252)</f>
        <v>382</v>
      </c>
      <c r="G252" s="30">
        <f t="shared" si="9"/>
        <v>19.850785340314136</v>
      </c>
      <c r="H252" s="30">
        <f t="shared" si="10"/>
        <v>4.2221603563474384</v>
      </c>
      <c r="I252" s="30">
        <f t="shared" si="11"/>
        <v>28.209424083769633</v>
      </c>
      <c r="J252">
        <f>IF('Export - bowling'!$L252,'Export - bowling'!G252+VLOOKUP('Export - bowling'!$A252,'Season - bowl'!$A:$K,9,FALSE),'Export - bowling'!G252)</f>
        <v>10</v>
      </c>
      <c r="K252">
        <f>IF('Export - bowling'!$L252,'Export - bowling'!H252+VLOOKUP('Export - bowling'!$A252,'Season - bowl'!$A:$K,10,FALSE),'Export - bowling'!H252)</f>
        <v>0</v>
      </c>
      <c r="L252">
        <f>IF('Export - bowling'!$L252,'Export - bowling'!I252+VLOOKUP('Export - bowling'!$A252,'Season - bowl'!$A:$K,11,FALSE),'Export - bowling'!I252)</f>
        <v>0</v>
      </c>
      <c r="M252">
        <f>'Export - bowling'!J252</f>
        <v>8</v>
      </c>
      <c r="N252">
        <f>'Export - bowling'!K252</f>
        <v>38</v>
      </c>
    </row>
    <row r="253" spans="1:14" x14ac:dyDescent="0.25">
      <c r="A253" t="str">
        <f>'Export - bowling'!A253</f>
        <v>A Willden</v>
      </c>
      <c r="B253">
        <f>IF('Export - bowling'!$L253,'Export - bowling'!B253+VLOOKUP('Export - bowling'!$A253,'Season - bowl'!$A:$K,2,FALSE),'Export - bowling'!B253)</f>
        <v>1</v>
      </c>
      <c r="C253">
        <f>IF('Export - bowling'!$L253,'Export - bowling'!C253+VLOOKUP('Export - bowling'!$A253,'Season - bowl'!$A:$K,3,FALSE),'Export - bowling'!C253)</f>
        <v>0</v>
      </c>
      <c r="D253">
        <f>IF('Export - bowling'!$L253,'Export - bowling'!D253+VLOOKUP('Export - bowling'!$A253,'Season - bowl'!$A:$K,4,FALSE),'Export - bowling'!D253)</f>
        <v>0</v>
      </c>
      <c r="E253">
        <f>IF('Export - bowling'!$L253,'Export - bowling'!E253+VLOOKUP('Export - bowling'!$A253,'Season - bowl'!$A:$K,5,FALSE),'Export - bowling'!E253)</f>
        <v>0</v>
      </c>
      <c r="F253">
        <f>IF('Export - bowling'!$L253,'Export - bowling'!F253+VLOOKUP('Export - bowling'!$A253,'Season - bowl'!$A:$K,6,FALSE),'Export - bowling'!F253)</f>
        <v>0</v>
      </c>
      <c r="G253" s="30" t="str">
        <f t="shared" si="9"/>
        <v>-</v>
      </c>
      <c r="H253" s="30" t="str">
        <f t="shared" si="10"/>
        <v>-</v>
      </c>
      <c r="I253" s="30" t="str">
        <f t="shared" si="11"/>
        <v>-</v>
      </c>
      <c r="J253">
        <f>IF('Export - bowling'!$L253,'Export - bowling'!G253+VLOOKUP('Export - bowling'!$A253,'Season - bowl'!$A:$K,9,FALSE),'Export - bowling'!G253)</f>
        <v>0</v>
      </c>
      <c r="K253">
        <f>IF('Export - bowling'!$L253,'Export - bowling'!H253+VLOOKUP('Export - bowling'!$A253,'Season - bowl'!$A:$K,10,FALSE),'Export - bowling'!H253)</f>
        <v>0</v>
      </c>
      <c r="L253">
        <f>IF('Export - bowling'!$L253,'Export - bowling'!I253+VLOOKUP('Export - bowling'!$A253,'Season - bowl'!$A:$K,11,FALSE),'Export - bowling'!I253)</f>
        <v>0</v>
      </c>
      <c r="M253">
        <f>'Export - bowling'!J253</f>
        <v>0</v>
      </c>
      <c r="N253">
        <f>'Export - bowling'!K253</f>
        <v>0</v>
      </c>
    </row>
    <row r="254" spans="1:14" x14ac:dyDescent="0.25">
      <c r="A254" t="str">
        <f>'Export - bowling'!A254</f>
        <v>Harry Willden</v>
      </c>
      <c r="B254">
        <f>IF('Export - bowling'!$L254,'Export - bowling'!B254+VLOOKUP('Export - bowling'!$A254,'Season - bowl'!$A:$K,2,FALSE),'Export - bowling'!B254)</f>
        <v>222</v>
      </c>
      <c r="C254">
        <f>IF('Export - bowling'!$L254,'Export - bowling'!C254+VLOOKUP('Export - bowling'!$A254,'Season - bowl'!$A:$K,3,FALSE),'Export - bowling'!C254)</f>
        <v>1518</v>
      </c>
      <c r="D254">
        <f>IF('Export - bowling'!$L254,'Export - bowling'!D254+VLOOKUP('Export - bowling'!$A254,'Season - bowl'!$A:$K,4,FALSE),'Export - bowling'!D254)</f>
        <v>50</v>
      </c>
      <c r="E254">
        <f>IF('Export - bowling'!$L254,'Export - bowling'!E254+VLOOKUP('Export - bowling'!$A254,'Season - bowl'!$A:$K,5,FALSE),'Export - bowling'!E254)</f>
        <v>5283</v>
      </c>
      <c r="F254">
        <f>IF('Export - bowling'!$L254,'Export - bowling'!F254+VLOOKUP('Export - bowling'!$A254,'Season - bowl'!$A:$K,6,FALSE),'Export - bowling'!F254)</f>
        <v>316</v>
      </c>
      <c r="G254" s="30">
        <f t="shared" si="9"/>
        <v>16.718354430379748</v>
      </c>
      <c r="H254" s="30">
        <f t="shared" si="10"/>
        <v>3.4802371541501977</v>
      </c>
      <c r="I254" s="30">
        <f t="shared" si="11"/>
        <v>28.822784810126581</v>
      </c>
      <c r="J254">
        <f>IF('Export - bowling'!$L254,'Export - bowling'!G254+VLOOKUP('Export - bowling'!$A254,'Season - bowl'!$A:$K,9,FALSE),'Export - bowling'!G254)</f>
        <v>6</v>
      </c>
      <c r="K254">
        <f>IF('Export - bowling'!$L254,'Export - bowling'!H254+VLOOKUP('Export - bowling'!$A254,'Season - bowl'!$A:$K,10,FALSE),'Export - bowling'!H254)</f>
        <v>0</v>
      </c>
      <c r="L254">
        <f>IF('Export - bowling'!$L254,'Export - bowling'!I254+VLOOKUP('Export - bowling'!$A254,'Season - bowl'!$A:$K,11,FALSE),'Export - bowling'!I254)</f>
        <v>0</v>
      </c>
      <c r="M254">
        <f>'Export - bowling'!J254</f>
        <v>7</v>
      </c>
      <c r="N254">
        <f>'Export - bowling'!K254</f>
        <v>46</v>
      </c>
    </row>
    <row r="255" spans="1:14" x14ac:dyDescent="0.25">
      <c r="A255" t="str">
        <f>'Export - bowling'!A255</f>
        <v>A Williams</v>
      </c>
      <c r="B255">
        <f>IF('Export - bowling'!$L255,'Export - bowling'!B255+VLOOKUP('Export - bowling'!$A255,'Season - bowl'!$A:$K,2,FALSE),'Export - bowling'!B255)</f>
        <v>5</v>
      </c>
      <c r="C255">
        <f>IF('Export - bowling'!$L255,'Export - bowling'!C255+VLOOKUP('Export - bowling'!$A255,'Season - bowl'!$A:$K,3,FALSE),'Export - bowling'!C255)</f>
        <v>10</v>
      </c>
      <c r="D255">
        <f>IF('Export - bowling'!$L255,'Export - bowling'!D255+VLOOKUP('Export - bowling'!$A255,'Season - bowl'!$A:$K,4,FALSE),'Export - bowling'!D255)</f>
        <v>0</v>
      </c>
      <c r="E255">
        <f>IF('Export - bowling'!$L255,'Export - bowling'!E255+VLOOKUP('Export - bowling'!$A255,'Season - bowl'!$A:$K,5,FALSE),'Export - bowling'!E255)</f>
        <v>83</v>
      </c>
      <c r="F255">
        <f>IF('Export - bowling'!$L255,'Export - bowling'!F255+VLOOKUP('Export - bowling'!$A255,'Season - bowl'!$A:$K,6,FALSE),'Export - bowling'!F255)</f>
        <v>2</v>
      </c>
      <c r="G255" s="30">
        <f t="shared" si="9"/>
        <v>41.5</v>
      </c>
      <c r="H255" s="30">
        <f t="shared" si="10"/>
        <v>8.3000000000000007</v>
      </c>
      <c r="I255" s="30">
        <f t="shared" si="11"/>
        <v>30</v>
      </c>
      <c r="J255">
        <f>IF('Export - bowling'!$L255,'Export - bowling'!G255+VLOOKUP('Export - bowling'!$A255,'Season - bowl'!$A:$K,9,FALSE),'Export - bowling'!G255)</f>
        <v>0</v>
      </c>
      <c r="K255">
        <f>IF('Export - bowling'!$L255,'Export - bowling'!H255+VLOOKUP('Export - bowling'!$A255,'Season - bowl'!$A:$K,10,FALSE),'Export - bowling'!H255)</f>
        <v>0</v>
      </c>
      <c r="L255">
        <f>IF('Export - bowling'!$L255,'Export - bowling'!I255+VLOOKUP('Export - bowling'!$A255,'Season - bowl'!$A:$K,11,FALSE),'Export - bowling'!I255)</f>
        <v>0</v>
      </c>
      <c r="M255">
        <f>'Export - bowling'!J255</f>
        <v>2</v>
      </c>
      <c r="N255">
        <f>'Export - bowling'!K255</f>
        <v>50</v>
      </c>
    </row>
    <row r="256" spans="1:14" x14ac:dyDescent="0.25">
      <c r="A256" t="str">
        <f>'Export - bowling'!A256</f>
        <v>Hilton Williams</v>
      </c>
      <c r="B256">
        <f>IF('Export - bowling'!$L256,'Export - bowling'!B256+VLOOKUP('Export - bowling'!$A256,'Season - bowl'!$A:$K,2,FALSE),'Export - bowling'!B256)</f>
        <v>1</v>
      </c>
      <c r="C256">
        <f>IF('Export - bowling'!$L256,'Export - bowling'!C256+VLOOKUP('Export - bowling'!$A256,'Season - bowl'!$A:$K,3,FALSE),'Export - bowling'!C256)</f>
        <v>2</v>
      </c>
      <c r="D256">
        <f>IF('Export - bowling'!$L256,'Export - bowling'!D256+VLOOKUP('Export - bowling'!$A256,'Season - bowl'!$A:$K,4,FALSE),'Export - bowling'!D256)</f>
        <v>0</v>
      </c>
      <c r="E256">
        <f>IF('Export - bowling'!$L256,'Export - bowling'!E256+VLOOKUP('Export - bowling'!$A256,'Season - bowl'!$A:$K,5,FALSE),'Export - bowling'!E256)</f>
        <v>36</v>
      </c>
      <c r="F256">
        <f>IF('Export - bowling'!$L256,'Export - bowling'!F256+VLOOKUP('Export - bowling'!$A256,'Season - bowl'!$A:$K,6,FALSE),'Export - bowling'!F256)</f>
        <v>0</v>
      </c>
      <c r="G256" s="30" t="str">
        <f t="shared" si="9"/>
        <v>-</v>
      </c>
      <c r="H256" s="30">
        <f t="shared" si="10"/>
        <v>18</v>
      </c>
      <c r="I256" s="30" t="str">
        <f t="shared" si="11"/>
        <v>-</v>
      </c>
      <c r="J256">
        <f>IF('Export - bowling'!$L256,'Export - bowling'!G256+VLOOKUP('Export - bowling'!$A256,'Season - bowl'!$A:$K,9,FALSE),'Export - bowling'!G256)</f>
        <v>0</v>
      </c>
      <c r="K256">
        <f>IF('Export - bowling'!$L256,'Export - bowling'!H256+VLOOKUP('Export - bowling'!$A256,'Season - bowl'!$A:$K,10,FALSE),'Export - bowling'!H256)</f>
        <v>7</v>
      </c>
      <c r="L256">
        <f>IF('Export - bowling'!$L256,'Export - bowling'!I256+VLOOKUP('Export - bowling'!$A256,'Season - bowl'!$A:$K,11,FALSE),'Export - bowling'!I256)</f>
        <v>2</v>
      </c>
      <c r="M256">
        <f>'Export - bowling'!J256</f>
        <v>0</v>
      </c>
      <c r="N256">
        <f>'Export - bowling'!K256</f>
        <v>36</v>
      </c>
    </row>
    <row r="257" spans="1:14" x14ac:dyDescent="0.25">
      <c r="A257" t="str">
        <f>'Export - bowling'!A257</f>
        <v>Huw Williams</v>
      </c>
      <c r="B257">
        <f>IF('Export - bowling'!$L257,'Export - bowling'!B257+VLOOKUP('Export - bowling'!$A257,'Season - bowl'!$A:$K,2,FALSE),'Export - bowling'!B257)</f>
        <v>2</v>
      </c>
      <c r="C257">
        <f>IF('Export - bowling'!$L257,'Export - bowling'!C257+VLOOKUP('Export - bowling'!$A257,'Season - bowl'!$A:$K,3,FALSE),'Export - bowling'!C257)</f>
        <v>0</v>
      </c>
      <c r="D257">
        <f>IF('Export - bowling'!$L257,'Export - bowling'!D257+VLOOKUP('Export - bowling'!$A257,'Season - bowl'!$A:$K,4,FALSE),'Export - bowling'!D257)</f>
        <v>0</v>
      </c>
      <c r="E257">
        <f>IF('Export - bowling'!$L257,'Export - bowling'!E257+VLOOKUP('Export - bowling'!$A257,'Season - bowl'!$A:$K,5,FALSE),'Export - bowling'!E257)</f>
        <v>0</v>
      </c>
      <c r="F257">
        <f>IF('Export - bowling'!$L257,'Export - bowling'!F257+VLOOKUP('Export - bowling'!$A257,'Season - bowl'!$A:$K,6,FALSE),'Export - bowling'!F257)</f>
        <v>0</v>
      </c>
      <c r="G257" s="30" t="str">
        <f t="shared" si="9"/>
        <v>-</v>
      </c>
      <c r="H257" s="30" t="str">
        <f t="shared" si="10"/>
        <v>-</v>
      </c>
      <c r="I257" s="30" t="str">
        <f t="shared" si="11"/>
        <v>-</v>
      </c>
      <c r="J257">
        <f>IF('Export - bowling'!$L257,'Export - bowling'!G257+VLOOKUP('Export - bowling'!$A257,'Season - bowl'!$A:$K,9,FALSE),'Export - bowling'!G257)</f>
        <v>0</v>
      </c>
      <c r="K257">
        <f>IF('Export - bowling'!$L257,'Export - bowling'!H257+VLOOKUP('Export - bowling'!$A257,'Season - bowl'!$A:$K,10,FALSE),'Export - bowling'!H257)</f>
        <v>0</v>
      </c>
      <c r="L257">
        <f>IF('Export - bowling'!$L257,'Export - bowling'!I257+VLOOKUP('Export - bowling'!$A257,'Season - bowl'!$A:$K,11,FALSE),'Export - bowling'!I257)</f>
        <v>0</v>
      </c>
      <c r="M257">
        <f>'Export - bowling'!J257</f>
        <v>0</v>
      </c>
      <c r="N257">
        <f>'Export - bowling'!K257</f>
        <v>0</v>
      </c>
    </row>
    <row r="258" spans="1:14" x14ac:dyDescent="0.25">
      <c r="A258" t="str">
        <f>'Export - bowling'!A258</f>
        <v>Joe Williams</v>
      </c>
      <c r="B258">
        <f>IF('Export - bowling'!$L258,'Export - bowling'!B258+VLOOKUP('Export - bowling'!$A258,'Season - bowl'!$A:$K,2,FALSE),'Export - bowling'!B258)</f>
        <v>1</v>
      </c>
      <c r="C258">
        <f>IF('Export - bowling'!$L258,'Export - bowling'!C258+VLOOKUP('Export - bowling'!$A258,'Season - bowl'!$A:$K,3,FALSE),'Export - bowling'!C258)</f>
        <v>7</v>
      </c>
      <c r="D258">
        <f>IF('Export - bowling'!$L258,'Export - bowling'!D258+VLOOKUP('Export - bowling'!$A258,'Season - bowl'!$A:$K,4,FALSE),'Export - bowling'!D258)</f>
        <v>1</v>
      </c>
      <c r="E258">
        <f>IF('Export - bowling'!$L258,'Export - bowling'!E258+VLOOKUP('Export - bowling'!$A258,'Season - bowl'!$A:$K,5,FALSE),'Export - bowling'!E258)</f>
        <v>19</v>
      </c>
      <c r="F258">
        <f>IF('Export - bowling'!$L258,'Export - bowling'!F258+VLOOKUP('Export - bowling'!$A258,'Season - bowl'!$A:$K,6,FALSE),'Export - bowling'!F258)</f>
        <v>2</v>
      </c>
      <c r="G258" s="30">
        <f t="shared" si="9"/>
        <v>9.5</v>
      </c>
      <c r="H258" s="30">
        <f t="shared" si="10"/>
        <v>2.7142857142857144</v>
      </c>
      <c r="I258" s="30">
        <f t="shared" si="11"/>
        <v>21</v>
      </c>
      <c r="J258">
        <f>IF('Export - bowling'!$L258,'Export - bowling'!G258+VLOOKUP('Export - bowling'!$A258,'Season - bowl'!$A:$K,9,FALSE),'Export - bowling'!G258)</f>
        <v>0</v>
      </c>
      <c r="K258">
        <f>IF('Export - bowling'!$L258,'Export - bowling'!H258+VLOOKUP('Export - bowling'!$A258,'Season - bowl'!$A:$K,10,FALSE),'Export - bowling'!H258)</f>
        <v>1</v>
      </c>
      <c r="L258">
        <f>IF('Export - bowling'!$L258,'Export - bowling'!I258+VLOOKUP('Export - bowling'!$A258,'Season - bowl'!$A:$K,11,FALSE),'Export - bowling'!I258)</f>
        <v>0</v>
      </c>
      <c r="M258">
        <f>'Export - bowling'!J258</f>
        <v>2</v>
      </c>
      <c r="N258">
        <f>'Export - bowling'!K258</f>
        <v>19</v>
      </c>
    </row>
    <row r="259" spans="1:14" x14ac:dyDescent="0.25">
      <c r="A259" t="str">
        <f>'Export - bowling'!A259</f>
        <v>P Winslow</v>
      </c>
      <c r="B259">
        <f>IF('Export - bowling'!$L259,'Export - bowling'!B259+VLOOKUP('Export - bowling'!$A259,'Season - bowl'!$A:$K,2,FALSE),'Export - bowling'!B259)</f>
        <v>1</v>
      </c>
      <c r="C259">
        <f>IF('Export - bowling'!$L259,'Export - bowling'!C259+VLOOKUP('Export - bowling'!$A259,'Season - bowl'!$A:$K,3,FALSE),'Export - bowling'!C259)</f>
        <v>0</v>
      </c>
      <c r="D259">
        <f>IF('Export - bowling'!$L259,'Export - bowling'!D259+VLOOKUP('Export - bowling'!$A259,'Season - bowl'!$A:$K,4,FALSE),'Export - bowling'!D259)</f>
        <v>0</v>
      </c>
      <c r="E259">
        <f>IF('Export - bowling'!$L259,'Export - bowling'!E259+VLOOKUP('Export - bowling'!$A259,'Season - bowl'!$A:$K,5,FALSE),'Export - bowling'!E259)</f>
        <v>0</v>
      </c>
      <c r="F259">
        <f>IF('Export - bowling'!$L259,'Export - bowling'!F259+VLOOKUP('Export - bowling'!$A259,'Season - bowl'!$A:$K,6,FALSE),'Export - bowling'!F259)</f>
        <v>0</v>
      </c>
      <c r="G259" s="30" t="str">
        <f t="shared" ref="G259:G276" si="12">IF(F259&gt;0,E259/F259,"-")</f>
        <v>-</v>
      </c>
      <c r="H259" s="30" t="str">
        <f t="shared" ref="H259:H276" si="13">IF(C259&gt;0,E259/C259,"-")</f>
        <v>-</v>
      </c>
      <c r="I259" s="30" t="str">
        <f t="shared" ref="I259:I276" si="14">IF(F259&gt;0,(C259*6)/F259,"-")</f>
        <v>-</v>
      </c>
      <c r="J259">
        <f>IF('Export - bowling'!$L259,'Export - bowling'!G259+VLOOKUP('Export - bowling'!$A259,'Season - bowl'!$A:$K,9,FALSE),'Export - bowling'!G259)</f>
        <v>0</v>
      </c>
      <c r="K259">
        <f>IF('Export - bowling'!$L259,'Export - bowling'!H259+VLOOKUP('Export - bowling'!$A259,'Season - bowl'!$A:$K,10,FALSE),'Export - bowling'!H259)</f>
        <v>0</v>
      </c>
      <c r="L259">
        <f>IF('Export - bowling'!$L259,'Export - bowling'!I259+VLOOKUP('Export - bowling'!$A259,'Season - bowl'!$A:$K,11,FALSE),'Export - bowling'!I259)</f>
        <v>0</v>
      </c>
      <c r="M259">
        <f>'Export - bowling'!J259</f>
        <v>0</v>
      </c>
      <c r="N259">
        <f>'Export - bowling'!K259</f>
        <v>0</v>
      </c>
    </row>
    <row r="260" spans="1:14" x14ac:dyDescent="0.25">
      <c r="A260" t="str">
        <f>'Export - bowling'!A260</f>
        <v>Ed Woolcock</v>
      </c>
      <c r="B260">
        <f>IF('Export - bowling'!$L260,'Export - bowling'!B260+VLOOKUP('Export - bowling'!$A260,'Season - bowl'!$A:$K,2,FALSE),'Export - bowling'!B260)</f>
        <v>5</v>
      </c>
      <c r="C260">
        <f>IF('Export - bowling'!$L260,'Export - bowling'!C260+VLOOKUP('Export - bowling'!$A260,'Season - bowl'!$A:$K,3,FALSE),'Export - bowling'!C260)</f>
        <v>7</v>
      </c>
      <c r="D260">
        <f>IF('Export - bowling'!$L260,'Export - bowling'!D260+VLOOKUP('Export - bowling'!$A260,'Season - bowl'!$A:$K,4,FALSE),'Export - bowling'!D260)</f>
        <v>1</v>
      </c>
      <c r="E260">
        <f>IF('Export - bowling'!$L260,'Export - bowling'!E260+VLOOKUP('Export - bowling'!$A260,'Season - bowl'!$A:$K,5,FALSE),'Export - bowling'!E260)</f>
        <v>23</v>
      </c>
      <c r="F260">
        <f>IF('Export - bowling'!$L260,'Export - bowling'!F260+VLOOKUP('Export - bowling'!$A260,'Season - bowl'!$A:$K,6,FALSE),'Export - bowling'!F260)</f>
        <v>5</v>
      </c>
      <c r="G260" s="30">
        <f t="shared" si="12"/>
        <v>4.5999999999999996</v>
      </c>
      <c r="H260" s="30">
        <f t="shared" si="13"/>
        <v>3.2857142857142856</v>
      </c>
      <c r="I260" s="30">
        <f t="shared" si="14"/>
        <v>8.4</v>
      </c>
      <c r="J260">
        <f>IF('Export - bowling'!$L260,'Export - bowling'!G260+VLOOKUP('Export - bowling'!$A260,'Season - bowl'!$A:$K,9,FALSE),'Export - bowling'!G260)</f>
        <v>0</v>
      </c>
      <c r="K260">
        <f>IF('Export - bowling'!$L260,'Export - bowling'!H260+VLOOKUP('Export - bowling'!$A260,'Season - bowl'!$A:$K,10,FALSE),'Export - bowling'!H260)</f>
        <v>3</v>
      </c>
      <c r="L260">
        <f>IF('Export - bowling'!$L260,'Export - bowling'!I260+VLOOKUP('Export - bowling'!$A260,'Season - bowl'!$A:$K,11,FALSE),'Export - bowling'!I260)</f>
        <v>0</v>
      </c>
      <c r="M260">
        <f>'Export - bowling'!J260</f>
        <v>4</v>
      </c>
      <c r="N260">
        <f>'Export - bowling'!K260</f>
        <v>18</v>
      </c>
    </row>
    <row r="261" spans="1:14" x14ac:dyDescent="0.25">
      <c r="A261" t="str">
        <f>'Export - bowling'!A261</f>
        <v>Grant Wolledge</v>
      </c>
      <c r="B261">
        <f>IF('Export - bowling'!$L261,'Export - bowling'!B261+VLOOKUP('Export - bowling'!$A261,'Season - bowl'!$A:$K,2,FALSE),'Export - bowling'!B261)</f>
        <v>125</v>
      </c>
      <c r="C261">
        <f>IF('Export - bowling'!$L261,'Export - bowling'!C261+VLOOKUP('Export - bowling'!$A261,'Season - bowl'!$A:$K,3,FALSE),'Export - bowling'!C261)</f>
        <v>263</v>
      </c>
      <c r="D261">
        <f>IF('Export - bowling'!$L261,'Export - bowling'!D261+VLOOKUP('Export - bowling'!$A261,'Season - bowl'!$A:$K,4,FALSE),'Export - bowling'!D261)</f>
        <v>14</v>
      </c>
      <c r="E261">
        <f>IF('Export - bowling'!$L261,'Export - bowling'!E261+VLOOKUP('Export - bowling'!$A261,'Season - bowl'!$A:$K,5,FALSE),'Export - bowling'!E261)</f>
        <v>1382</v>
      </c>
      <c r="F261">
        <f>IF('Export - bowling'!$L261,'Export - bowling'!F261+VLOOKUP('Export - bowling'!$A261,'Season - bowl'!$A:$K,6,FALSE),'Export - bowling'!F261)</f>
        <v>60</v>
      </c>
      <c r="G261" s="30">
        <f t="shared" si="12"/>
        <v>23.033333333333335</v>
      </c>
      <c r="H261" s="30">
        <f t="shared" si="13"/>
        <v>5.2547528517110269</v>
      </c>
      <c r="I261" s="30">
        <f t="shared" si="14"/>
        <v>26.3</v>
      </c>
      <c r="J261">
        <f>IF('Export - bowling'!$L261,'Export - bowling'!G261+VLOOKUP('Export - bowling'!$A261,'Season - bowl'!$A:$K,9,FALSE),'Export - bowling'!G261)</f>
        <v>1</v>
      </c>
      <c r="K261">
        <f>IF('Export - bowling'!$L261,'Export - bowling'!H261+VLOOKUP('Export - bowling'!$A261,'Season - bowl'!$A:$K,10,FALSE),'Export - bowling'!H261)</f>
        <v>1</v>
      </c>
      <c r="L261">
        <f>IF('Export - bowling'!$L261,'Export - bowling'!I261+VLOOKUP('Export - bowling'!$A261,'Season - bowl'!$A:$K,11,FALSE),'Export - bowling'!I261)</f>
        <v>0</v>
      </c>
      <c r="M261">
        <f>'Export - bowling'!J261</f>
        <v>6</v>
      </c>
      <c r="N261">
        <f>'Export - bowling'!K261</f>
        <v>32</v>
      </c>
    </row>
    <row r="262" spans="1:14" x14ac:dyDescent="0.25">
      <c r="A262" t="str">
        <f>'Export - bowling'!A262</f>
        <v>M Worden</v>
      </c>
      <c r="B262">
        <f>IF('Export - bowling'!$L262,'Export - bowling'!B262+VLOOKUP('Export - bowling'!$A262,'Season - bowl'!$A:$K,2,FALSE),'Export - bowling'!B262)</f>
        <v>19</v>
      </c>
      <c r="C262">
        <f>IF('Export - bowling'!$L262,'Export - bowling'!C262+VLOOKUP('Export - bowling'!$A262,'Season - bowl'!$A:$K,3,FALSE),'Export - bowling'!C262)</f>
        <v>0</v>
      </c>
      <c r="D262">
        <f>IF('Export - bowling'!$L262,'Export - bowling'!D262+VLOOKUP('Export - bowling'!$A262,'Season - bowl'!$A:$K,4,FALSE),'Export - bowling'!D262)</f>
        <v>0</v>
      </c>
      <c r="E262">
        <f>IF('Export - bowling'!$L262,'Export - bowling'!E262+VLOOKUP('Export - bowling'!$A262,'Season - bowl'!$A:$K,5,FALSE),'Export - bowling'!E262)</f>
        <v>0</v>
      </c>
      <c r="F262">
        <f>IF('Export - bowling'!$L262,'Export - bowling'!F262+VLOOKUP('Export - bowling'!$A262,'Season - bowl'!$A:$K,6,FALSE),'Export - bowling'!F262)</f>
        <v>0</v>
      </c>
      <c r="G262" s="30" t="str">
        <f t="shared" si="12"/>
        <v>-</v>
      </c>
      <c r="H262" s="30" t="str">
        <f t="shared" si="13"/>
        <v>-</v>
      </c>
      <c r="I262" s="30" t="str">
        <f t="shared" si="14"/>
        <v>-</v>
      </c>
      <c r="J262">
        <f>IF('Export - bowling'!$L262,'Export - bowling'!G262+VLOOKUP('Export - bowling'!$A262,'Season - bowl'!$A:$K,9,FALSE),'Export - bowling'!G262)</f>
        <v>0</v>
      </c>
      <c r="K262">
        <f>IF('Export - bowling'!$L262,'Export - bowling'!H262+VLOOKUP('Export - bowling'!$A262,'Season - bowl'!$A:$K,10,FALSE),'Export - bowling'!H262)</f>
        <v>0</v>
      </c>
      <c r="L262">
        <f>IF('Export - bowling'!$L262,'Export - bowling'!I262+VLOOKUP('Export - bowling'!$A262,'Season - bowl'!$A:$K,11,FALSE),'Export - bowling'!I262)</f>
        <v>0</v>
      </c>
      <c r="M262">
        <f>'Export - bowling'!J262</f>
        <v>0</v>
      </c>
      <c r="N262">
        <f>'Export - bowling'!K262</f>
        <v>0</v>
      </c>
    </row>
    <row r="263" spans="1:14" x14ac:dyDescent="0.25">
      <c r="A263" t="str">
        <f>'Export - bowling'!A263</f>
        <v>R Wyllie</v>
      </c>
      <c r="B263">
        <f>IF('Export - bowling'!$L263,'Export - bowling'!B263+VLOOKUP('Export - bowling'!$A263,'Season - bowl'!$A:$K,2,FALSE),'Export - bowling'!B263)</f>
        <v>25</v>
      </c>
      <c r="C263">
        <f>IF('Export - bowling'!$L263,'Export - bowling'!C263+VLOOKUP('Export - bowling'!$A263,'Season - bowl'!$A:$K,3,FALSE),'Export - bowling'!C263)</f>
        <v>88</v>
      </c>
      <c r="D263">
        <f>IF('Export - bowling'!$L263,'Export - bowling'!D263+VLOOKUP('Export - bowling'!$A263,'Season - bowl'!$A:$K,4,FALSE),'Export - bowling'!D263)</f>
        <v>8</v>
      </c>
      <c r="E263">
        <f>IF('Export - bowling'!$L263,'Export - bowling'!E263+VLOOKUP('Export - bowling'!$A263,'Season - bowl'!$A:$K,5,FALSE),'Export - bowling'!E263)</f>
        <v>418</v>
      </c>
      <c r="F263">
        <f>IF('Export - bowling'!$L263,'Export - bowling'!F263+VLOOKUP('Export - bowling'!$A263,'Season - bowl'!$A:$K,6,FALSE),'Export - bowling'!F263)</f>
        <v>18</v>
      </c>
      <c r="G263" s="30">
        <f t="shared" si="12"/>
        <v>23.222222222222221</v>
      </c>
      <c r="H263" s="30">
        <f t="shared" si="13"/>
        <v>4.75</v>
      </c>
      <c r="I263" s="30">
        <f t="shared" si="14"/>
        <v>29.333333333333332</v>
      </c>
      <c r="J263">
        <f>IF('Export - bowling'!$L263,'Export - bowling'!G263+VLOOKUP('Export - bowling'!$A263,'Season - bowl'!$A:$K,9,FALSE),'Export - bowling'!G263)</f>
        <v>1</v>
      </c>
      <c r="K263">
        <f>IF('Export - bowling'!$L263,'Export - bowling'!H263+VLOOKUP('Export - bowling'!$A263,'Season - bowl'!$A:$K,10,FALSE),'Export - bowling'!H263)</f>
        <v>0</v>
      </c>
      <c r="L263">
        <f>IF('Export - bowling'!$L263,'Export - bowling'!I263+VLOOKUP('Export - bowling'!$A263,'Season - bowl'!$A:$K,11,FALSE),'Export - bowling'!I263)</f>
        <v>0</v>
      </c>
      <c r="M263">
        <f>'Export - bowling'!J263</f>
        <v>5</v>
      </c>
      <c r="N263">
        <f>'Export - bowling'!K263</f>
        <v>27</v>
      </c>
    </row>
    <row r="264" spans="1:14" x14ac:dyDescent="0.25">
      <c r="A264" t="str">
        <f>'Export - bowling'!A264</f>
        <v>V Yadab</v>
      </c>
      <c r="B264">
        <f>IF('Export - bowling'!$L264,'Export - bowling'!B264+VLOOKUP('Export - bowling'!$A264,'Season - bowl'!$A:$K,2,FALSE),'Export - bowling'!B264)</f>
        <v>1</v>
      </c>
      <c r="C264">
        <f>IF('Export - bowling'!$L264,'Export - bowling'!C264+VLOOKUP('Export - bowling'!$A264,'Season - bowl'!$A:$K,3,FALSE),'Export - bowling'!C264)</f>
        <v>0</v>
      </c>
      <c r="D264">
        <f>IF('Export - bowling'!$L264,'Export - bowling'!D264+VLOOKUP('Export - bowling'!$A264,'Season - bowl'!$A:$K,4,FALSE),'Export - bowling'!D264)</f>
        <v>0</v>
      </c>
      <c r="E264">
        <f>IF('Export - bowling'!$L264,'Export - bowling'!E264+VLOOKUP('Export - bowling'!$A264,'Season - bowl'!$A:$K,5,FALSE),'Export - bowling'!E264)</f>
        <v>0</v>
      </c>
      <c r="F264">
        <f>IF('Export - bowling'!$L264,'Export - bowling'!F264+VLOOKUP('Export - bowling'!$A264,'Season - bowl'!$A:$K,6,FALSE),'Export - bowling'!F264)</f>
        <v>0</v>
      </c>
      <c r="G264" s="30" t="str">
        <f t="shared" si="12"/>
        <v>-</v>
      </c>
      <c r="H264" s="30" t="str">
        <f t="shared" si="13"/>
        <v>-</v>
      </c>
      <c r="I264" s="30" t="str">
        <f t="shared" si="14"/>
        <v>-</v>
      </c>
      <c r="J264">
        <f>IF('Export - bowling'!$L264,'Export - bowling'!G264+VLOOKUP('Export - bowling'!$A264,'Season - bowl'!$A:$K,9,FALSE),'Export - bowling'!G264)</f>
        <v>0</v>
      </c>
      <c r="K264">
        <f>IF('Export - bowling'!$L264,'Export - bowling'!H264+VLOOKUP('Export - bowling'!$A264,'Season - bowl'!$A:$K,10,FALSE),'Export - bowling'!H264)</f>
        <v>0</v>
      </c>
      <c r="L264">
        <f>IF('Export - bowling'!$L264,'Export - bowling'!I264+VLOOKUP('Export - bowling'!$A264,'Season - bowl'!$A:$K,11,FALSE),'Export - bowling'!I264)</f>
        <v>0</v>
      </c>
      <c r="M264">
        <f>'Export - bowling'!J264</f>
        <v>0</v>
      </c>
      <c r="N264">
        <f>'Export - bowling'!K264</f>
        <v>0</v>
      </c>
    </row>
    <row r="265" spans="1:14" x14ac:dyDescent="0.25">
      <c r="A265" t="str">
        <f>'Export - bowling'!A265</f>
        <v>? Yadav</v>
      </c>
      <c r="B265">
        <f>IF('Export - bowling'!$L265,'Export - bowling'!B265+VLOOKUP('Export - bowling'!$A265,'Season - bowl'!$A:$K,2,FALSE),'Export - bowling'!B265)</f>
        <v>1</v>
      </c>
      <c r="C265">
        <f>IF('Export - bowling'!$L265,'Export - bowling'!C265+VLOOKUP('Export - bowling'!$A265,'Season - bowl'!$A:$K,3,FALSE),'Export - bowling'!C265)</f>
        <v>2</v>
      </c>
      <c r="D265">
        <f>IF('Export - bowling'!$L265,'Export - bowling'!D265+VLOOKUP('Export - bowling'!$A265,'Season - bowl'!$A:$K,4,FALSE),'Export - bowling'!D265)</f>
        <v>0</v>
      </c>
      <c r="E265">
        <f>IF('Export - bowling'!$L265,'Export - bowling'!E265+VLOOKUP('Export - bowling'!$A265,'Season - bowl'!$A:$K,5,FALSE),'Export - bowling'!E265)</f>
        <v>18</v>
      </c>
      <c r="F265">
        <f>IF('Export - bowling'!$L265,'Export - bowling'!F265+VLOOKUP('Export - bowling'!$A265,'Season - bowl'!$A:$K,6,FALSE),'Export - bowling'!F265)</f>
        <v>0</v>
      </c>
      <c r="G265" s="30" t="str">
        <f t="shared" si="12"/>
        <v>-</v>
      </c>
      <c r="H265" s="30">
        <f t="shared" si="13"/>
        <v>9</v>
      </c>
      <c r="I265" s="30" t="str">
        <f t="shared" si="14"/>
        <v>-</v>
      </c>
      <c r="J265">
        <f>IF('Export - bowling'!$L265,'Export - bowling'!G265+VLOOKUP('Export - bowling'!$A265,'Season - bowl'!$A:$K,9,FALSE),'Export - bowling'!G265)</f>
        <v>0</v>
      </c>
      <c r="K265">
        <f>IF('Export - bowling'!$L265,'Export - bowling'!H265+VLOOKUP('Export - bowling'!$A265,'Season - bowl'!$A:$K,10,FALSE),'Export - bowling'!H265)</f>
        <v>0</v>
      </c>
      <c r="L265">
        <f>IF('Export - bowling'!$L265,'Export - bowling'!I265+VLOOKUP('Export - bowling'!$A265,'Season - bowl'!$A:$K,11,FALSE),'Export - bowling'!I265)</f>
        <v>0</v>
      </c>
      <c r="M265">
        <f>'Export - bowling'!J265</f>
        <v>0</v>
      </c>
      <c r="N265">
        <f>'Export - bowling'!K265</f>
        <v>18</v>
      </c>
    </row>
    <row r="266" spans="1:14" x14ac:dyDescent="0.25">
      <c r="A266" t="str">
        <f>'Export - bowling'!A266</f>
        <v>Dan Thomas</v>
      </c>
      <c r="B266">
        <f>IF('Export - bowling'!$L266,'Export - bowling'!B266+VLOOKUP('Export - bowling'!$A266,'Season - bowl'!$A:$K,2,FALSE),'Export - bowling'!B266)</f>
        <v>7</v>
      </c>
      <c r="C266">
        <f>IF('Export - bowling'!$L266,'Export - bowling'!C266+VLOOKUP('Export - bowling'!$A266,'Season - bowl'!$A:$K,3,FALSE),'Export - bowling'!C266)</f>
        <v>56</v>
      </c>
      <c r="D266">
        <f>IF('Export - bowling'!$L266,'Export - bowling'!D266+VLOOKUP('Export - bowling'!$A266,'Season - bowl'!$A:$K,4,FALSE),'Export - bowling'!D266)</f>
        <v>5</v>
      </c>
      <c r="E266">
        <f>IF('Export - bowling'!$L266,'Export - bowling'!E266+VLOOKUP('Export - bowling'!$A266,'Season - bowl'!$A:$K,5,FALSE),'Export - bowling'!E266)</f>
        <v>178</v>
      </c>
      <c r="F266">
        <f>IF('Export - bowling'!$L266,'Export - bowling'!F266+VLOOKUP('Export - bowling'!$A266,'Season - bowl'!$A:$K,6,FALSE),'Export - bowling'!F266)</f>
        <v>15</v>
      </c>
      <c r="G266" s="30">
        <f t="shared" si="12"/>
        <v>11.866666666666667</v>
      </c>
      <c r="H266" s="30">
        <f t="shared" si="13"/>
        <v>3.1785714285714284</v>
      </c>
      <c r="I266" s="30">
        <f t="shared" si="14"/>
        <v>22.4</v>
      </c>
      <c r="J266">
        <f>IF('Export - bowling'!$L266,'Export - bowling'!G266+VLOOKUP('Export - bowling'!$A266,'Season - bowl'!$A:$K,9,FALSE),'Export - bowling'!G266)</f>
        <v>0</v>
      </c>
      <c r="K266">
        <f>IF('Export - bowling'!$L266,'Export - bowling'!H266+VLOOKUP('Export - bowling'!$A266,'Season - bowl'!$A:$K,10,FALSE),'Export - bowling'!H266)</f>
        <v>12</v>
      </c>
      <c r="L266">
        <f>IF('Export - bowling'!$L266,'Export - bowling'!I266+VLOOKUP('Export - bowling'!$A266,'Season - bowl'!$A:$K,11,FALSE),'Export - bowling'!I266)</f>
        <v>0</v>
      </c>
      <c r="M266">
        <f>'Export - bowling'!J266</f>
        <v>0</v>
      </c>
      <c r="N266">
        <f>'Export - bowling'!K266</f>
        <v>0</v>
      </c>
    </row>
    <row r="267" spans="1:14" x14ac:dyDescent="0.25">
      <c r="A267" t="str">
        <f>'Export - bowling'!A267</f>
        <v>Chris Silvapulle</v>
      </c>
      <c r="B267">
        <f>IF('Export - bowling'!$L267,'Export - bowling'!B267+VLOOKUP('Export - bowling'!$A267,'Season - bowl'!$A:$K,2,FALSE),'Export - bowling'!B267)</f>
        <v>16</v>
      </c>
      <c r="C267">
        <f>IF('Export - bowling'!$L267,'Export - bowling'!C267+VLOOKUP('Export - bowling'!$A267,'Season - bowl'!$A:$K,3,FALSE),'Export - bowling'!C267)</f>
        <v>67</v>
      </c>
      <c r="D267">
        <f>IF('Export - bowling'!$L267,'Export - bowling'!D267+VLOOKUP('Export - bowling'!$A267,'Season - bowl'!$A:$K,4,FALSE),'Export - bowling'!D267)</f>
        <v>3</v>
      </c>
      <c r="E267">
        <f>IF('Export - bowling'!$L267,'Export - bowling'!E267+VLOOKUP('Export - bowling'!$A267,'Season - bowl'!$A:$K,5,FALSE),'Export - bowling'!E267)</f>
        <v>379</v>
      </c>
      <c r="F267">
        <f>IF('Export - bowling'!$L267,'Export - bowling'!F267+VLOOKUP('Export - bowling'!$A267,'Season - bowl'!$A:$K,6,FALSE),'Export - bowling'!F267)</f>
        <v>15</v>
      </c>
      <c r="G267" s="30">
        <f t="shared" si="12"/>
        <v>25.266666666666666</v>
      </c>
      <c r="H267" s="30">
        <f t="shared" si="13"/>
        <v>5.6567164179104479</v>
      </c>
      <c r="I267" s="30">
        <f t="shared" si="14"/>
        <v>26.8</v>
      </c>
      <c r="J267">
        <f>IF('Export - bowling'!$L267,'Export - bowling'!G267+VLOOKUP('Export - bowling'!$A267,'Season - bowl'!$A:$K,9,FALSE),'Export - bowling'!G267)</f>
        <v>0</v>
      </c>
      <c r="K267">
        <f>IF('Export - bowling'!$L267,'Export - bowling'!H267+VLOOKUP('Export - bowling'!$A267,'Season - bowl'!$A:$K,10,FALSE),'Export - bowling'!H267)</f>
        <v>18</v>
      </c>
      <c r="L267">
        <f>IF('Export - bowling'!$L267,'Export - bowling'!I267+VLOOKUP('Export - bowling'!$A267,'Season - bowl'!$A:$K,11,FALSE),'Export - bowling'!I267)</f>
        <v>3</v>
      </c>
      <c r="M267">
        <f>'Export - bowling'!J267</f>
        <v>0</v>
      </c>
      <c r="N267">
        <f>'Export - bowling'!K267</f>
        <v>0</v>
      </c>
    </row>
    <row r="268" spans="1:14" x14ac:dyDescent="0.25">
      <c r="A268" t="str">
        <f>'Export - bowling'!A268</f>
        <v>Stu Campbell</v>
      </c>
      <c r="B268">
        <f>IF('Export - bowling'!$L268,'Export - bowling'!B268+VLOOKUP('Export - bowling'!$A268,'Season - bowl'!$A:$K,2,FALSE),'Export - bowling'!B268)</f>
        <v>7</v>
      </c>
      <c r="C268">
        <f>IF('Export - bowling'!$L268,'Export - bowling'!C268+VLOOKUP('Export - bowling'!$A268,'Season - bowl'!$A:$K,3,FALSE),'Export - bowling'!C268)</f>
        <v>42</v>
      </c>
      <c r="D268">
        <f>IF('Export - bowling'!$L268,'Export - bowling'!D268+VLOOKUP('Export - bowling'!$A268,'Season - bowl'!$A:$K,4,FALSE),'Export - bowling'!D268)</f>
        <v>5</v>
      </c>
      <c r="E268">
        <f>IF('Export - bowling'!$L268,'Export - bowling'!E268+VLOOKUP('Export - bowling'!$A268,'Season - bowl'!$A:$K,5,FALSE),'Export - bowling'!E268)</f>
        <v>157</v>
      </c>
      <c r="F268">
        <f>IF('Export - bowling'!$L268,'Export - bowling'!F268+VLOOKUP('Export - bowling'!$A268,'Season - bowl'!$A:$K,6,FALSE),'Export - bowling'!F268)</f>
        <v>6</v>
      </c>
      <c r="G268" s="30">
        <f t="shared" si="12"/>
        <v>26.166666666666668</v>
      </c>
      <c r="H268" s="30">
        <f t="shared" si="13"/>
        <v>3.7380952380952381</v>
      </c>
      <c r="I268" s="30">
        <f t="shared" si="14"/>
        <v>42</v>
      </c>
      <c r="J268">
        <f>IF('Export - bowling'!$L268,'Export - bowling'!G268+VLOOKUP('Export - bowling'!$A268,'Season - bowl'!$A:$K,9,FALSE),'Export - bowling'!G268)</f>
        <v>0</v>
      </c>
      <c r="K268">
        <f>IF('Export - bowling'!$L268,'Export - bowling'!H268+VLOOKUP('Export - bowling'!$A268,'Season - bowl'!$A:$K,10,FALSE),'Export - bowling'!H268)</f>
        <v>8</v>
      </c>
      <c r="L268">
        <f>IF('Export - bowling'!$L268,'Export - bowling'!I268+VLOOKUP('Export - bowling'!$A268,'Season - bowl'!$A:$K,11,FALSE),'Export - bowling'!I268)</f>
        <v>0</v>
      </c>
      <c r="M268">
        <f>'Export - bowling'!J268</f>
        <v>0</v>
      </c>
      <c r="N268">
        <f>'Export - bowling'!K268</f>
        <v>0</v>
      </c>
    </row>
    <row r="269" spans="1:14" x14ac:dyDescent="0.25">
      <c r="A269" t="str">
        <f>'Export - bowling'!A269</f>
        <v>Kesh Wanigasekara</v>
      </c>
      <c r="B269">
        <f>IF('Export - bowling'!$L269,'Export - bowling'!B269+VLOOKUP('Export - bowling'!$A269,'Season - bowl'!$A:$K,2,FALSE),'Export - bowling'!B269)</f>
        <v>11</v>
      </c>
      <c r="C269">
        <f>IF('Export - bowling'!$L269,'Export - bowling'!C269+VLOOKUP('Export - bowling'!$A269,'Season - bowl'!$A:$K,3,FALSE),'Export - bowling'!C269)</f>
        <v>14</v>
      </c>
      <c r="D269">
        <f>IF('Export - bowling'!$L269,'Export - bowling'!D269+VLOOKUP('Export - bowling'!$A269,'Season - bowl'!$A:$K,4,FALSE),'Export - bowling'!D269)</f>
        <v>0</v>
      </c>
      <c r="E269">
        <f>IF('Export - bowling'!$L269,'Export - bowling'!E269+VLOOKUP('Export - bowling'!$A269,'Season - bowl'!$A:$K,5,FALSE),'Export - bowling'!E269)</f>
        <v>43</v>
      </c>
      <c r="F269">
        <f>IF('Export - bowling'!$L269,'Export - bowling'!F269+VLOOKUP('Export - bowling'!$A269,'Season - bowl'!$A:$K,6,FALSE),'Export - bowling'!F269)</f>
        <v>3</v>
      </c>
      <c r="G269" s="30">
        <f t="shared" si="12"/>
        <v>14.333333333333334</v>
      </c>
      <c r="H269" s="30">
        <f t="shared" si="13"/>
        <v>3.0714285714285716</v>
      </c>
      <c r="I269" s="30">
        <f t="shared" si="14"/>
        <v>28</v>
      </c>
      <c r="J269">
        <f>IF('Export - bowling'!$L269,'Export - bowling'!G269+VLOOKUP('Export - bowling'!$A269,'Season - bowl'!$A:$K,9,FALSE),'Export - bowling'!G269)</f>
        <v>0</v>
      </c>
      <c r="K269">
        <f>IF('Export - bowling'!$L269,'Export - bowling'!H269+VLOOKUP('Export - bowling'!$A269,'Season - bowl'!$A:$K,10,FALSE),'Export - bowling'!H269)</f>
        <v>6</v>
      </c>
      <c r="L269">
        <f>IF('Export - bowling'!$L269,'Export - bowling'!I269+VLOOKUP('Export - bowling'!$A269,'Season - bowl'!$A:$K,11,FALSE),'Export - bowling'!I269)</f>
        <v>0</v>
      </c>
      <c r="M269">
        <f>'Export - bowling'!J269</f>
        <v>0</v>
      </c>
      <c r="N269">
        <f>'Export - bowling'!K269</f>
        <v>0</v>
      </c>
    </row>
    <row r="270" spans="1:14" x14ac:dyDescent="0.25">
      <c r="A270" t="str">
        <f>'Export - bowling'!A270</f>
        <v>Ajit Prasaad</v>
      </c>
      <c r="B270">
        <f>IF('Export - bowling'!$L270,'Export - bowling'!B270+VLOOKUP('Export - bowling'!$A270,'Season - bowl'!$A:$K,2,FALSE),'Export - bowling'!B270)</f>
        <v>8</v>
      </c>
      <c r="C270">
        <f>IF('Export - bowling'!$L270,'Export - bowling'!C270+VLOOKUP('Export - bowling'!$A270,'Season - bowl'!$A:$K,3,FALSE),'Export - bowling'!C270)</f>
        <v>38</v>
      </c>
      <c r="D270">
        <f>IF('Export - bowling'!$L270,'Export - bowling'!D270+VLOOKUP('Export - bowling'!$A270,'Season - bowl'!$A:$K,4,FALSE),'Export - bowling'!D270)</f>
        <v>5</v>
      </c>
      <c r="E270">
        <f>IF('Export - bowling'!$L270,'Export - bowling'!E270+VLOOKUP('Export - bowling'!$A270,'Season - bowl'!$A:$K,5,FALSE),'Export - bowling'!E270)</f>
        <v>168</v>
      </c>
      <c r="F270">
        <f>IF('Export - bowling'!$L270,'Export - bowling'!F270+VLOOKUP('Export - bowling'!$A270,'Season - bowl'!$A:$K,6,FALSE),'Export - bowling'!F270)</f>
        <v>5</v>
      </c>
      <c r="G270" s="30">
        <f t="shared" si="12"/>
        <v>33.6</v>
      </c>
      <c r="H270" s="30">
        <f t="shared" si="13"/>
        <v>4.4210526315789478</v>
      </c>
      <c r="I270" s="30">
        <f t="shared" si="14"/>
        <v>45.6</v>
      </c>
      <c r="J270">
        <f>IF('Export - bowling'!$L270,'Export - bowling'!G270+VLOOKUP('Export - bowling'!$A270,'Season - bowl'!$A:$K,9,FALSE),'Export - bowling'!G270)</f>
        <v>0</v>
      </c>
      <c r="K270">
        <f>IF('Export - bowling'!$L270,'Export - bowling'!H270+VLOOKUP('Export - bowling'!$A270,'Season - bowl'!$A:$K,10,FALSE),'Export - bowling'!H270)</f>
        <v>17</v>
      </c>
      <c r="L270">
        <f>IF('Export - bowling'!$L270,'Export - bowling'!I270+VLOOKUP('Export - bowling'!$A270,'Season - bowl'!$A:$K,11,FALSE),'Export - bowling'!I270)</f>
        <v>3</v>
      </c>
      <c r="M270">
        <f>'Export - bowling'!J270</f>
        <v>0</v>
      </c>
      <c r="N270">
        <f>'Export - bowling'!K270</f>
        <v>0</v>
      </c>
    </row>
    <row r="271" spans="1:14" x14ac:dyDescent="0.25">
      <c r="A271" t="str">
        <f>'Export - bowling'!A271</f>
        <v>Niraj Tailor</v>
      </c>
      <c r="B271">
        <f>IF('Export - bowling'!$L271,'Export - bowling'!B271+VLOOKUP('Export - bowling'!$A271,'Season - bowl'!$A:$K,2,FALSE),'Export - bowling'!B271)</f>
        <v>11</v>
      </c>
      <c r="C271">
        <f>IF('Export - bowling'!$L271,'Export - bowling'!C271+VLOOKUP('Export - bowling'!$A271,'Season - bowl'!$A:$K,3,FALSE),'Export - bowling'!C271)</f>
        <v>20</v>
      </c>
      <c r="D271">
        <f>IF('Export - bowling'!$L271,'Export - bowling'!D271+VLOOKUP('Export - bowling'!$A271,'Season - bowl'!$A:$K,4,FALSE),'Export - bowling'!D271)</f>
        <v>2</v>
      </c>
      <c r="E271">
        <f>IF('Export - bowling'!$L271,'Export - bowling'!E271+VLOOKUP('Export - bowling'!$A271,'Season - bowl'!$A:$K,5,FALSE),'Export - bowling'!E271)</f>
        <v>125</v>
      </c>
      <c r="F271">
        <f>IF('Export - bowling'!$L271,'Export - bowling'!F271+VLOOKUP('Export - bowling'!$A271,'Season - bowl'!$A:$K,6,FALSE),'Export - bowling'!F271)</f>
        <v>3</v>
      </c>
      <c r="G271" s="30">
        <f t="shared" si="12"/>
        <v>41.666666666666664</v>
      </c>
      <c r="H271" s="30">
        <f t="shared" si="13"/>
        <v>6.25</v>
      </c>
      <c r="I271" s="30">
        <f t="shared" si="14"/>
        <v>40</v>
      </c>
      <c r="J271">
        <f>IF('Export - bowling'!$L271,'Export - bowling'!G271+VLOOKUP('Export - bowling'!$A271,'Season - bowl'!$A:$K,9,FALSE),'Export - bowling'!G271)</f>
        <v>0</v>
      </c>
      <c r="K271">
        <f>IF('Export - bowling'!$L271,'Export - bowling'!H271+VLOOKUP('Export - bowling'!$A271,'Season - bowl'!$A:$K,10,FALSE),'Export - bowling'!H271)</f>
        <v>2</v>
      </c>
      <c r="L271">
        <f>IF('Export - bowling'!$L271,'Export - bowling'!I271+VLOOKUP('Export - bowling'!$A271,'Season - bowl'!$A:$K,11,FALSE),'Export - bowling'!I271)</f>
        <v>0</v>
      </c>
      <c r="M271">
        <f>'Export - bowling'!J271</f>
        <v>0</v>
      </c>
      <c r="N271">
        <f>'Export - bowling'!K271</f>
        <v>0</v>
      </c>
    </row>
    <row r="272" spans="1:14" x14ac:dyDescent="0.25">
      <c r="A272" t="str">
        <f>'Export - bowling'!A272</f>
        <v>Akash Rajput</v>
      </c>
      <c r="B272">
        <f>IF('Export - bowling'!$L272,'Export - bowling'!B272+VLOOKUP('Export - bowling'!$A272,'Season - bowl'!$A:$K,2,FALSE),'Export - bowling'!B272)</f>
        <v>1</v>
      </c>
      <c r="C272">
        <f>IF('Export - bowling'!$L272,'Export - bowling'!C272+VLOOKUP('Export - bowling'!$A272,'Season - bowl'!$A:$K,3,FALSE),'Export - bowling'!C272)</f>
        <v>3</v>
      </c>
      <c r="D272">
        <f>IF('Export - bowling'!$L272,'Export - bowling'!D272+VLOOKUP('Export - bowling'!$A272,'Season - bowl'!$A:$K,4,FALSE),'Export - bowling'!D272)</f>
        <v>0</v>
      </c>
      <c r="E272">
        <f>IF('Export - bowling'!$L272,'Export - bowling'!E272+VLOOKUP('Export - bowling'!$A272,'Season - bowl'!$A:$K,5,FALSE),'Export - bowling'!E272)</f>
        <v>8</v>
      </c>
      <c r="F272">
        <f>IF('Export - bowling'!$L272,'Export - bowling'!F272+VLOOKUP('Export - bowling'!$A272,'Season - bowl'!$A:$K,6,FALSE),'Export - bowling'!F272)</f>
        <v>1</v>
      </c>
      <c r="G272" s="30">
        <f t="shared" si="12"/>
        <v>8</v>
      </c>
      <c r="H272" s="30">
        <f t="shared" si="13"/>
        <v>2.6666666666666665</v>
      </c>
      <c r="I272" s="30">
        <f t="shared" si="14"/>
        <v>18</v>
      </c>
      <c r="J272">
        <f>IF('Export - bowling'!$L272,'Export - bowling'!G272+VLOOKUP('Export - bowling'!$A272,'Season - bowl'!$A:$K,9,FALSE),'Export - bowling'!G272)</f>
        <v>0</v>
      </c>
      <c r="K272">
        <f>IF('Export - bowling'!$L272,'Export - bowling'!H272+VLOOKUP('Export - bowling'!$A272,'Season - bowl'!$A:$K,10,FALSE),'Export - bowling'!H272)</f>
        <v>0</v>
      </c>
      <c r="L272">
        <f>IF('Export - bowling'!$L272,'Export - bowling'!I272+VLOOKUP('Export - bowling'!$A272,'Season - bowl'!$A:$K,11,FALSE),'Export - bowling'!I272)</f>
        <v>0</v>
      </c>
      <c r="M272">
        <f>'Export - bowling'!J272</f>
        <v>0</v>
      </c>
      <c r="N272">
        <f>'Export - bowling'!K272</f>
        <v>0</v>
      </c>
    </row>
    <row r="273" spans="1:14" x14ac:dyDescent="0.25">
      <c r="A273" t="str">
        <f>'Export - bowling'!A273</f>
        <v>Glenn Meier</v>
      </c>
      <c r="B273">
        <f>IF('Export - bowling'!$L273,'Export - bowling'!B273+VLOOKUP('Export - bowling'!$A273,'Season - bowl'!$A:$K,2,FALSE),'Export - bowling'!B273)</f>
        <v>2</v>
      </c>
      <c r="C273">
        <f>IF('Export - bowling'!$L273,'Export - bowling'!C273+VLOOKUP('Export - bowling'!$A273,'Season - bowl'!$A:$K,3,FALSE),'Export - bowling'!C273)</f>
        <v>9</v>
      </c>
      <c r="D273">
        <f>IF('Export - bowling'!$L273,'Export - bowling'!D273+VLOOKUP('Export - bowling'!$A273,'Season - bowl'!$A:$K,4,FALSE),'Export - bowling'!D273)</f>
        <v>2</v>
      </c>
      <c r="E273">
        <f>IF('Export - bowling'!$L273,'Export - bowling'!E273+VLOOKUP('Export - bowling'!$A273,'Season - bowl'!$A:$K,5,FALSE),'Export - bowling'!E273)</f>
        <v>32</v>
      </c>
      <c r="F273">
        <f>IF('Export - bowling'!$L273,'Export - bowling'!F273+VLOOKUP('Export - bowling'!$A273,'Season - bowl'!$A:$K,6,FALSE),'Export - bowling'!F273)</f>
        <v>1</v>
      </c>
      <c r="G273" s="30">
        <f t="shared" si="12"/>
        <v>32</v>
      </c>
      <c r="H273" s="30">
        <f t="shared" si="13"/>
        <v>3.5555555555555554</v>
      </c>
      <c r="I273" s="30">
        <f t="shared" si="14"/>
        <v>54</v>
      </c>
      <c r="J273">
        <f>IF('Export - bowling'!$L273,'Export - bowling'!G273+VLOOKUP('Export - bowling'!$A273,'Season - bowl'!$A:$K,9,FALSE),'Export - bowling'!G273)</f>
        <v>0</v>
      </c>
      <c r="K273">
        <f>IF('Export - bowling'!$L273,'Export - bowling'!H273+VLOOKUP('Export - bowling'!$A273,'Season - bowl'!$A:$K,10,FALSE),'Export - bowling'!H273)</f>
        <v>1</v>
      </c>
      <c r="L273">
        <f>IF('Export - bowling'!$L273,'Export - bowling'!I273+VLOOKUP('Export - bowling'!$A273,'Season - bowl'!$A:$K,11,FALSE),'Export - bowling'!I273)</f>
        <v>2</v>
      </c>
      <c r="M273">
        <f>'Export - bowling'!J273</f>
        <v>0</v>
      </c>
      <c r="N273">
        <f>'Export - bowling'!K273</f>
        <v>0</v>
      </c>
    </row>
    <row r="274" spans="1:14" x14ac:dyDescent="0.25">
      <c r="A274" t="str">
        <f>'Export - bowling'!A274</f>
        <v>Sam Russell</v>
      </c>
      <c r="B274">
        <f>IF('Export - bowling'!$L274,'Export - bowling'!B274+VLOOKUP('Export - bowling'!$A274,'Season - bowl'!$A:$K,2,FALSE),'Export - bowling'!B274)</f>
        <v>1</v>
      </c>
      <c r="C274">
        <f>IF('Export - bowling'!$L274,'Export - bowling'!C274+VLOOKUP('Export - bowling'!$A274,'Season - bowl'!$A:$K,3,FALSE),'Export - bowling'!C274)</f>
        <v>4</v>
      </c>
      <c r="D274">
        <f>IF('Export - bowling'!$L274,'Export - bowling'!D274+VLOOKUP('Export - bowling'!$A274,'Season - bowl'!$A:$K,4,FALSE),'Export - bowling'!D274)</f>
        <v>0</v>
      </c>
      <c r="E274">
        <f>IF('Export - bowling'!$L274,'Export - bowling'!E274+VLOOKUP('Export - bowling'!$A274,'Season - bowl'!$A:$K,5,FALSE),'Export - bowling'!E274)</f>
        <v>20</v>
      </c>
      <c r="F274">
        <f>IF('Export - bowling'!$L274,'Export - bowling'!F274+VLOOKUP('Export - bowling'!$A274,'Season - bowl'!$A:$K,6,FALSE),'Export - bowling'!F274)</f>
        <v>0</v>
      </c>
      <c r="G274" s="30" t="str">
        <f t="shared" si="12"/>
        <v>-</v>
      </c>
      <c r="H274" s="30">
        <f t="shared" si="13"/>
        <v>5</v>
      </c>
      <c r="I274" s="30" t="str">
        <f t="shared" si="14"/>
        <v>-</v>
      </c>
      <c r="J274">
        <f>IF('Export - bowling'!$L274,'Export - bowling'!G274+VLOOKUP('Export - bowling'!$A274,'Season - bowl'!$A:$K,9,FALSE),'Export - bowling'!G274)</f>
        <v>0</v>
      </c>
      <c r="K274">
        <f>IF('Export - bowling'!$L274,'Export - bowling'!H274+VLOOKUP('Export - bowling'!$A274,'Season - bowl'!$A:$K,10,FALSE),'Export - bowling'!H274)</f>
        <v>0</v>
      </c>
      <c r="L274">
        <f>IF('Export - bowling'!$L274,'Export - bowling'!I274+VLOOKUP('Export - bowling'!$A274,'Season - bowl'!$A:$K,11,FALSE),'Export - bowling'!I274)</f>
        <v>1</v>
      </c>
      <c r="M274">
        <f>'Export - bowling'!J274</f>
        <v>0</v>
      </c>
      <c r="N274">
        <f>'Export - bowling'!K274</f>
        <v>0</v>
      </c>
    </row>
    <row r="275" spans="1:14" x14ac:dyDescent="0.25">
      <c r="A275" t="str">
        <f>'Export - bowling'!A275</f>
        <v>Callum Binyon</v>
      </c>
      <c r="B275">
        <f>IF('Export - bowling'!$L275,'Export - bowling'!B275+VLOOKUP('Export - bowling'!$A275,'Season - bowl'!$A:$K,2,FALSE),'Export - bowling'!B275)</f>
        <v>1</v>
      </c>
      <c r="C275">
        <f>IF('Export - bowling'!$L275,'Export - bowling'!C275+VLOOKUP('Export - bowling'!$A275,'Season - bowl'!$A:$K,3,FALSE),'Export - bowling'!C275)</f>
        <v>6</v>
      </c>
      <c r="D275">
        <f>IF('Export - bowling'!$L275,'Export - bowling'!D275+VLOOKUP('Export - bowling'!$A275,'Season - bowl'!$A:$K,4,FALSE),'Export - bowling'!D275)</f>
        <v>0</v>
      </c>
      <c r="E275">
        <f>IF('Export - bowling'!$L275,'Export - bowling'!E275+VLOOKUP('Export - bowling'!$A275,'Season - bowl'!$A:$K,5,FALSE),'Export - bowling'!E275)</f>
        <v>43</v>
      </c>
      <c r="F275">
        <f>IF('Export - bowling'!$L275,'Export - bowling'!F275+VLOOKUP('Export - bowling'!$A275,'Season - bowl'!$A:$K,6,FALSE),'Export - bowling'!F275)</f>
        <v>0</v>
      </c>
      <c r="G275" s="30" t="str">
        <f t="shared" si="12"/>
        <v>-</v>
      </c>
      <c r="H275" s="30">
        <f t="shared" si="13"/>
        <v>7.166666666666667</v>
      </c>
      <c r="I275" s="30" t="str">
        <f t="shared" si="14"/>
        <v>-</v>
      </c>
      <c r="J275">
        <f>IF('Export - bowling'!$L275,'Export - bowling'!G275+VLOOKUP('Export - bowling'!$A275,'Season - bowl'!$A:$K,9,FALSE),'Export - bowling'!G275)</f>
        <v>0</v>
      </c>
      <c r="K275">
        <f>IF('Export - bowling'!$L275,'Export - bowling'!H275+VLOOKUP('Export - bowling'!$A275,'Season - bowl'!$A:$K,10,FALSE),'Export - bowling'!H275)</f>
        <v>3</v>
      </c>
      <c r="L275">
        <f>IF('Export - bowling'!$L275,'Export - bowling'!I275+VLOOKUP('Export - bowling'!$A275,'Season - bowl'!$A:$K,11,FALSE),'Export - bowling'!I275)</f>
        <v>2</v>
      </c>
      <c r="M275">
        <f>'Export - bowling'!J275</f>
        <v>0</v>
      </c>
      <c r="N275">
        <f>'Export - bowling'!K275</f>
        <v>0</v>
      </c>
    </row>
    <row r="276" spans="1:14" x14ac:dyDescent="0.25">
      <c r="A276" t="str">
        <f>'Export - bowling'!A276</f>
        <v>Olli Lonsdale</v>
      </c>
      <c r="B276">
        <f>IF('Export - bowling'!$L276,'Export - bowling'!B276+VLOOKUP('Export - bowling'!$A276,'Season - bowl'!$A:$K,2,FALSE),'Export - bowling'!B276)</f>
        <v>3</v>
      </c>
      <c r="C276">
        <f>IF('Export - bowling'!$L276,'Export - bowling'!C276+VLOOKUP('Export - bowling'!$A276,'Season - bowl'!$A:$K,3,FALSE),'Export - bowling'!C276)</f>
        <v>4</v>
      </c>
      <c r="D276">
        <f>IF('Export - bowling'!$L276,'Export - bowling'!D276+VLOOKUP('Export - bowling'!$A276,'Season - bowl'!$A:$K,4,FALSE),'Export - bowling'!D276)</f>
        <v>0</v>
      </c>
      <c r="E276">
        <f>IF('Export - bowling'!$L276,'Export - bowling'!E276+VLOOKUP('Export - bowling'!$A276,'Season - bowl'!$A:$K,5,FALSE),'Export - bowling'!E276)</f>
        <v>40</v>
      </c>
      <c r="F276">
        <f>IF('Export - bowling'!$L276,'Export - bowling'!F276+VLOOKUP('Export - bowling'!$A276,'Season - bowl'!$A:$K,6,FALSE),'Export - bowling'!F276)</f>
        <v>0</v>
      </c>
      <c r="G276" s="30" t="str">
        <f t="shared" si="12"/>
        <v>-</v>
      </c>
      <c r="H276" s="30">
        <f t="shared" si="13"/>
        <v>10</v>
      </c>
      <c r="I276" s="30" t="str">
        <f t="shared" si="14"/>
        <v>-</v>
      </c>
      <c r="J276">
        <f>IF('Export - bowling'!$L276,'Export - bowling'!G276+VLOOKUP('Export - bowling'!$A276,'Season - bowl'!$A:$K,9,FALSE),'Export - bowling'!G276)</f>
        <v>0</v>
      </c>
      <c r="K276">
        <f>IF('Export - bowling'!$L276,'Export - bowling'!H276+VLOOKUP('Export - bowling'!$A276,'Season - bowl'!$A:$K,10,FALSE),'Export - bowling'!H276)</f>
        <v>6</v>
      </c>
      <c r="L276">
        <f>IF('Export - bowling'!$L276,'Export - bowling'!I276+VLOOKUP('Export - bowling'!$A276,'Season - bowl'!$A:$K,11,FALSE),'Export - bowling'!I276)</f>
        <v>6</v>
      </c>
      <c r="M276">
        <f>'Export - bowling'!J276</f>
        <v>0</v>
      </c>
      <c r="N276">
        <f>'Export - bowling'!K276</f>
        <v>0</v>
      </c>
    </row>
    <row r="277" spans="1:14" x14ac:dyDescent="0.25">
      <c r="A277" t="str">
        <f>'Export - bowling'!A277</f>
        <v>Andrew McEwen</v>
      </c>
      <c r="B277">
        <f>IF('Export - bowling'!$L277,'Export - bowling'!B277+VLOOKUP('Export - bowling'!$A277,'Season - bowl'!$A:$K,2,FALSE),'Export - bowling'!B277)</f>
        <v>12</v>
      </c>
      <c r="C277">
        <f>IF('Export - bowling'!$L277,'Export - bowling'!C277+VLOOKUP('Export - bowling'!$A277,'Season - bowl'!$A:$K,3,FALSE),'Export - bowling'!C277)</f>
        <v>57</v>
      </c>
      <c r="D277">
        <f>IF('Export - bowling'!$L277,'Export - bowling'!D277+VLOOKUP('Export - bowling'!$A277,'Season - bowl'!$A:$K,4,FALSE),'Export - bowling'!D277)</f>
        <v>6</v>
      </c>
      <c r="E277">
        <f>IF('Export - bowling'!$L277,'Export - bowling'!E277+VLOOKUP('Export - bowling'!$A277,'Season - bowl'!$A:$K,5,FALSE),'Export - bowling'!E277)</f>
        <v>223</v>
      </c>
      <c r="F277">
        <f>IF('Export - bowling'!$L277,'Export - bowling'!F277+VLOOKUP('Export - bowling'!$A277,'Season - bowl'!$A:$K,6,FALSE),'Export - bowling'!F277)</f>
        <v>10</v>
      </c>
      <c r="G277" s="30">
        <f t="shared" ref="G277:G278" si="15">IF(F277&gt;0,E277/F277,"-")</f>
        <v>22.3</v>
      </c>
      <c r="H277" s="30">
        <f t="shared" ref="H277:H278" si="16">IF(C277&gt;0,E277/C277,"-")</f>
        <v>3.9122807017543861</v>
      </c>
      <c r="I277" s="30">
        <f t="shared" ref="I277:I278" si="17">IF(F277&gt;0,(C277*6)/F277,"-")</f>
        <v>34.200000000000003</v>
      </c>
      <c r="J277">
        <f>IF('Export - bowling'!$L277,'Export - bowling'!G277+VLOOKUP('Export - bowling'!$A277,'Season - bowl'!$A:$K,9,FALSE),'Export - bowling'!G277)</f>
        <v>0</v>
      </c>
      <c r="K277">
        <f>IF('Export - bowling'!$L277,'Export - bowling'!H277+VLOOKUP('Export - bowling'!$A277,'Season - bowl'!$A:$K,10,FALSE),'Export - bowling'!H277)</f>
        <v>36</v>
      </c>
      <c r="L277">
        <f>IF('Export - bowling'!$L277,'Export - bowling'!I277+VLOOKUP('Export - bowling'!$A277,'Season - bowl'!$A:$K,11,FALSE),'Export - bowling'!I277)</f>
        <v>0</v>
      </c>
      <c r="M277">
        <f>'Export - bowling'!J277</f>
        <v>0</v>
      </c>
      <c r="N277">
        <f>'Export - bowling'!K277</f>
        <v>0</v>
      </c>
    </row>
    <row r="278" spans="1:14" x14ac:dyDescent="0.25">
      <c r="A278" t="str">
        <f>'Export - bowling'!A278</f>
        <v>Jo Milne</v>
      </c>
      <c r="B278">
        <f>IF('Export - bowling'!$L278,'Export - bowling'!B278+VLOOKUP('Export - bowling'!$A278,'Season - bowl'!$A:$K,2,FALSE),'Export - bowling'!B278)</f>
        <v>2</v>
      </c>
      <c r="C278">
        <f>IF('Export - bowling'!$L278,'Export - bowling'!C278+VLOOKUP('Export - bowling'!$A278,'Season - bowl'!$A:$K,3,FALSE),'Export - bowling'!C278)</f>
        <v>3</v>
      </c>
      <c r="D278">
        <f>IF('Export - bowling'!$L278,'Export - bowling'!D278+VLOOKUP('Export - bowling'!$A278,'Season - bowl'!$A:$K,4,FALSE),'Export - bowling'!D278)</f>
        <v>0</v>
      </c>
      <c r="E278">
        <f>IF('Export - bowling'!$L278,'Export - bowling'!E278+VLOOKUP('Export - bowling'!$A278,'Season - bowl'!$A:$K,5,FALSE),'Export - bowling'!E278)</f>
        <v>22</v>
      </c>
      <c r="F278">
        <f>IF('Export - bowling'!$L278,'Export - bowling'!F278+VLOOKUP('Export - bowling'!$A278,'Season - bowl'!$A:$K,6,FALSE),'Export - bowling'!F278)</f>
        <v>1</v>
      </c>
      <c r="G278" s="30">
        <f t="shared" si="15"/>
        <v>22</v>
      </c>
      <c r="H278" s="30">
        <f t="shared" si="16"/>
        <v>7.333333333333333</v>
      </c>
      <c r="I278" s="30">
        <f t="shared" si="17"/>
        <v>18</v>
      </c>
      <c r="J278">
        <f>IF('Export - bowling'!$L278,'Export - bowling'!G278+VLOOKUP('Export - bowling'!$A278,'Season - bowl'!$A:$K,9,FALSE),'Export - bowling'!G278)</f>
        <v>0</v>
      </c>
      <c r="K278">
        <f>IF('Export - bowling'!$L278,'Export - bowling'!H278+VLOOKUP('Export - bowling'!$A278,'Season - bowl'!$A:$K,10,FALSE),'Export - bowling'!H278)</f>
        <v>3</v>
      </c>
      <c r="L278">
        <f>IF('Export - bowling'!$L278,'Export - bowling'!I278+VLOOKUP('Export - bowling'!$A278,'Season - bowl'!$A:$K,11,FALSE),'Export - bowling'!I278)</f>
        <v>0</v>
      </c>
      <c r="M278">
        <f>'Export - bowling'!J278</f>
        <v>0</v>
      </c>
      <c r="N278">
        <f>'Export - bowling'!K278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C5F4-B7F0-4C6E-BA2D-4981A49178AD}">
  <dimension ref="A1:M278"/>
  <sheetViews>
    <sheetView topLeftCell="A199" workbookViewId="0">
      <selection activeCell="F262" sqref="F262"/>
    </sheetView>
  </sheetViews>
  <sheetFormatPr defaultRowHeight="15" x14ac:dyDescent="0.25"/>
  <cols>
    <col min="1" max="1" width="18.28515625" bestFit="1" customWidth="1"/>
    <col min="7" max="9" width="9.140625" style="30"/>
  </cols>
  <sheetData>
    <row r="1" spans="1:13" x14ac:dyDescent="0.25">
      <c r="A1" t="str">
        <f>'Career - bowl'!A1</f>
        <v>Player</v>
      </c>
      <c r="B1" t="str">
        <f>'Career - bowl'!B1</f>
        <v>Mat</v>
      </c>
      <c r="C1" t="str">
        <f>'Career - bowl'!C1</f>
        <v>Overs</v>
      </c>
      <c r="D1" t="str">
        <f>'Career - bowl'!D1</f>
        <v>Mdns</v>
      </c>
      <c r="E1" t="str">
        <f>'Career - bowl'!E1</f>
        <v>Runs</v>
      </c>
      <c r="F1" t="str">
        <f>'Career - bowl'!F1</f>
        <v>Wkts</v>
      </c>
      <c r="G1" s="30" t="str">
        <f>'Career - bowl'!G1</f>
        <v>Ave</v>
      </c>
      <c r="H1" s="30" t="str">
        <f>'Career - bowl'!H1</f>
        <v>Econ</v>
      </c>
      <c r="I1" s="30" t="str">
        <f>'Career - bowl'!I1</f>
        <v>SR</v>
      </c>
      <c r="J1" t="s">
        <v>25</v>
      </c>
      <c r="K1" t="str">
        <f>'Career - bowl'!J1</f>
        <v>5wi</v>
      </c>
      <c r="L1" t="str">
        <f>'Career - bowl'!K1</f>
        <v>Wides</v>
      </c>
      <c r="M1" t="str">
        <f>'Career - bowl'!L1</f>
        <v>NBs</v>
      </c>
    </row>
    <row r="2" spans="1:13" x14ac:dyDescent="0.25">
      <c r="A2" t="str">
        <f>'Career - bowl'!A2</f>
        <v>Forhad Ahmed</v>
      </c>
      <c r="B2">
        <f>'Career - bowl'!B2</f>
        <v>3</v>
      </c>
      <c r="C2">
        <f>'Career - bowl'!C2</f>
        <v>23</v>
      </c>
      <c r="D2">
        <f>'Career - bowl'!D2</f>
        <v>3</v>
      </c>
      <c r="E2">
        <f>'Career - bowl'!E2</f>
        <v>76</v>
      </c>
      <c r="F2">
        <f>'Career - bowl'!F2</f>
        <v>7</v>
      </c>
      <c r="G2" s="30">
        <f>'Career - bowl'!G2</f>
        <v>10.857142857142858</v>
      </c>
      <c r="H2" s="30">
        <f>'Career - bowl'!H2</f>
        <v>3.3043478260869565</v>
      </c>
      <c r="I2" s="30">
        <f>'Career - bowl'!I2</f>
        <v>19.714285714285715</v>
      </c>
      <c r="J2" t="str">
        <f>'Career - bowl'!M2 &amp; "/" &amp; 'Career - bowl'!N2</f>
        <v>3/27</v>
      </c>
      <c r="K2">
        <f>'Career - bowl'!J2</f>
        <v>0</v>
      </c>
      <c r="L2">
        <f>'Career - bowl'!K2</f>
        <v>5</v>
      </c>
      <c r="M2">
        <f>'Career - bowl'!L2</f>
        <v>0</v>
      </c>
    </row>
    <row r="3" spans="1:13" x14ac:dyDescent="0.25">
      <c r="A3" t="str">
        <f>'Career - bowl'!A3</f>
        <v>A Akash</v>
      </c>
      <c r="B3">
        <f>'Career - bowl'!B3</f>
        <v>1</v>
      </c>
      <c r="C3">
        <f>'Career - bowl'!C3</f>
        <v>4</v>
      </c>
      <c r="D3">
        <f>'Career - bowl'!D3</f>
        <v>0</v>
      </c>
      <c r="E3">
        <f>'Career - bowl'!E3</f>
        <v>20</v>
      </c>
      <c r="F3">
        <f>'Career - bowl'!F3</f>
        <v>1</v>
      </c>
      <c r="G3" s="30">
        <f>'Career - bowl'!G3</f>
        <v>20</v>
      </c>
      <c r="H3" s="30">
        <f>'Career - bowl'!H3</f>
        <v>5</v>
      </c>
      <c r="I3" s="30">
        <f>'Career - bowl'!I3</f>
        <v>24</v>
      </c>
      <c r="J3" t="str">
        <f>'Career - bowl'!M3 &amp; "/" &amp; 'Career - bowl'!N3</f>
        <v>1/20</v>
      </c>
      <c r="K3">
        <f>'Career - bowl'!J3</f>
        <v>0</v>
      </c>
      <c r="L3">
        <f>'Career - bowl'!K3</f>
        <v>0</v>
      </c>
      <c r="M3">
        <f>'Career - bowl'!L3</f>
        <v>0</v>
      </c>
    </row>
    <row r="4" spans="1:13" x14ac:dyDescent="0.25">
      <c r="A4" t="str">
        <f>'Career - bowl'!A4</f>
        <v>B Ali</v>
      </c>
      <c r="B4">
        <f>'Career - bowl'!B4</f>
        <v>1</v>
      </c>
      <c r="C4">
        <f>'Career - bowl'!C4</f>
        <v>4</v>
      </c>
      <c r="D4">
        <f>'Career - bowl'!D4</f>
        <v>0</v>
      </c>
      <c r="E4">
        <f>'Career - bowl'!E4</f>
        <v>11</v>
      </c>
      <c r="F4">
        <f>'Career - bowl'!F4</f>
        <v>2</v>
      </c>
      <c r="G4" s="30">
        <f>'Career - bowl'!G4</f>
        <v>5.5</v>
      </c>
      <c r="H4" s="30">
        <f>'Career - bowl'!H4</f>
        <v>2.75</v>
      </c>
      <c r="I4" s="30">
        <f>'Career - bowl'!I4</f>
        <v>12</v>
      </c>
      <c r="J4" t="str">
        <f>'Career - bowl'!M4 &amp; "/" &amp; 'Career - bowl'!N4</f>
        <v>2/11</v>
      </c>
      <c r="K4">
        <f>'Career - bowl'!J4</f>
        <v>0</v>
      </c>
      <c r="L4">
        <f>'Career - bowl'!K4</f>
        <v>0</v>
      </c>
      <c r="M4">
        <f>'Career - bowl'!L4</f>
        <v>0</v>
      </c>
    </row>
    <row r="5" spans="1:13" x14ac:dyDescent="0.25">
      <c r="A5" t="str">
        <f>'Career - bowl'!A5</f>
        <v>S Ali</v>
      </c>
      <c r="B5">
        <f>'Career - bowl'!B5</f>
        <v>1</v>
      </c>
      <c r="C5">
        <f>'Career - bowl'!C5</f>
        <v>8</v>
      </c>
      <c r="D5">
        <f>'Career - bowl'!D5</f>
        <v>0</v>
      </c>
      <c r="E5">
        <f>'Career - bowl'!E5</f>
        <v>30</v>
      </c>
      <c r="F5">
        <f>'Career - bowl'!F5</f>
        <v>1</v>
      </c>
      <c r="G5" s="30">
        <f>'Career - bowl'!G5</f>
        <v>30</v>
      </c>
      <c r="H5" s="30">
        <f>'Career - bowl'!H5</f>
        <v>3.75</v>
      </c>
      <c r="I5" s="30">
        <f>'Career - bowl'!I5</f>
        <v>48</v>
      </c>
      <c r="J5" t="str">
        <f>'Career - bowl'!M5 &amp; "/" &amp; 'Career - bowl'!N5</f>
        <v>1/30</v>
      </c>
      <c r="K5">
        <f>'Career - bowl'!J5</f>
        <v>0</v>
      </c>
      <c r="L5">
        <f>'Career - bowl'!K5</f>
        <v>0</v>
      </c>
      <c r="M5">
        <f>'Career - bowl'!L5</f>
        <v>0</v>
      </c>
    </row>
    <row r="6" spans="1:13" x14ac:dyDescent="0.25">
      <c r="A6" t="str">
        <f>'Career - bowl'!A6</f>
        <v>S Anaokar</v>
      </c>
      <c r="B6">
        <f>'Career - bowl'!B6</f>
        <v>129</v>
      </c>
      <c r="C6">
        <f>'Career - bowl'!C6</f>
        <v>59</v>
      </c>
      <c r="D6">
        <f>'Career - bowl'!D6</f>
        <v>3</v>
      </c>
      <c r="E6">
        <f>'Career - bowl'!E6</f>
        <v>329</v>
      </c>
      <c r="F6">
        <f>'Career - bowl'!F6</f>
        <v>18</v>
      </c>
      <c r="G6" s="30">
        <f>'Career - bowl'!G6</f>
        <v>18.277777777777779</v>
      </c>
      <c r="H6" s="30">
        <f>'Career - bowl'!H6</f>
        <v>5.5762711864406782</v>
      </c>
      <c r="I6" s="30">
        <f>'Career - bowl'!I6</f>
        <v>19.666666666666668</v>
      </c>
      <c r="J6" t="str">
        <f>'Career - bowl'!M6 &amp; "/" &amp; 'Career - bowl'!N6</f>
        <v>4/35</v>
      </c>
      <c r="K6">
        <f>'Career - bowl'!J6</f>
        <v>0</v>
      </c>
      <c r="L6">
        <f>'Career - bowl'!K6</f>
        <v>0</v>
      </c>
      <c r="M6">
        <f>'Career - bowl'!L6</f>
        <v>0</v>
      </c>
    </row>
    <row r="7" spans="1:13" x14ac:dyDescent="0.25">
      <c r="A7" t="str">
        <f>'Career - bowl'!A7</f>
        <v>Matthew Ashton</v>
      </c>
      <c r="B7">
        <f>'Career - bowl'!B7</f>
        <v>121</v>
      </c>
      <c r="C7">
        <f>'Career - bowl'!C7</f>
        <v>886</v>
      </c>
      <c r="D7">
        <f>'Career - bowl'!D7</f>
        <v>137</v>
      </c>
      <c r="E7">
        <f>'Career - bowl'!E7</f>
        <v>3288</v>
      </c>
      <c r="F7">
        <f>'Career - bowl'!F7</f>
        <v>169</v>
      </c>
      <c r="G7" s="30">
        <f>'Career - bowl'!G7</f>
        <v>19.45562130177515</v>
      </c>
      <c r="H7" s="30">
        <f>'Career - bowl'!H7</f>
        <v>3.711060948081264</v>
      </c>
      <c r="I7" s="30">
        <f>'Career - bowl'!I7</f>
        <v>31.45562130177515</v>
      </c>
      <c r="J7" t="str">
        <f>'Career - bowl'!M7 &amp; "/" &amp; 'Career - bowl'!N7</f>
        <v>5/19</v>
      </c>
      <c r="K7">
        <f>'Career - bowl'!J7</f>
        <v>2</v>
      </c>
      <c r="L7">
        <f>'Career - bowl'!K7</f>
        <v>0</v>
      </c>
      <c r="M7">
        <f>'Career - bowl'!L7</f>
        <v>0</v>
      </c>
    </row>
    <row r="8" spans="1:13" x14ac:dyDescent="0.25">
      <c r="A8" t="str">
        <f>'Career - bowl'!A8</f>
        <v>J Baird-Murray</v>
      </c>
      <c r="B8">
        <f>'Career - bowl'!B8</f>
        <v>4</v>
      </c>
      <c r="C8">
        <f>'Career - bowl'!C8</f>
        <v>14</v>
      </c>
      <c r="D8">
        <f>'Career - bowl'!D8</f>
        <v>1</v>
      </c>
      <c r="E8">
        <f>'Career - bowl'!E8</f>
        <v>72</v>
      </c>
      <c r="F8">
        <f>'Career - bowl'!F8</f>
        <v>0</v>
      </c>
      <c r="G8" s="30" t="str">
        <f>'Career - bowl'!G8</f>
        <v>-</v>
      </c>
      <c r="H8" s="30">
        <f>'Career - bowl'!H8</f>
        <v>5.1428571428571432</v>
      </c>
      <c r="I8" s="30" t="str">
        <f>'Career - bowl'!I8</f>
        <v>-</v>
      </c>
      <c r="J8" t="str">
        <f>'Career - bowl'!M8 &amp; "/" &amp; 'Career - bowl'!N8</f>
        <v>0/18</v>
      </c>
      <c r="K8">
        <f>'Career - bowl'!J8</f>
        <v>0</v>
      </c>
      <c r="L8">
        <f>'Career - bowl'!K8</f>
        <v>0</v>
      </c>
      <c r="M8">
        <f>'Career - bowl'!L8</f>
        <v>0</v>
      </c>
    </row>
    <row r="9" spans="1:13" x14ac:dyDescent="0.25">
      <c r="A9" t="str">
        <f>'Career - bowl'!A9</f>
        <v>P Baker</v>
      </c>
      <c r="B9">
        <f>'Career - bowl'!B9</f>
        <v>1</v>
      </c>
      <c r="C9">
        <f>'Career - bowl'!C9</f>
        <v>0</v>
      </c>
      <c r="D9">
        <f>'Career - bowl'!D9</f>
        <v>0</v>
      </c>
      <c r="E9">
        <f>'Career - bowl'!E9</f>
        <v>0</v>
      </c>
      <c r="F9">
        <f>'Career - bowl'!F9</f>
        <v>0</v>
      </c>
      <c r="G9" s="30" t="str">
        <f>'Career - bowl'!G9</f>
        <v>-</v>
      </c>
      <c r="H9" s="30" t="str">
        <f>'Career - bowl'!H9</f>
        <v>-</v>
      </c>
      <c r="I9" s="30" t="str">
        <f>'Career - bowl'!I9</f>
        <v>-</v>
      </c>
      <c r="J9" t="str">
        <f>'Career - bowl'!M9 &amp; "/" &amp; 'Career - bowl'!N9</f>
        <v>0/9</v>
      </c>
      <c r="K9">
        <f>'Career - bowl'!J9</f>
        <v>0</v>
      </c>
      <c r="L9">
        <f>'Career - bowl'!K9</f>
        <v>0</v>
      </c>
      <c r="M9">
        <f>'Career - bowl'!L9</f>
        <v>0</v>
      </c>
    </row>
    <row r="10" spans="1:13" x14ac:dyDescent="0.25">
      <c r="A10" t="str">
        <f>'Career - bowl'!A10</f>
        <v>D Banger</v>
      </c>
      <c r="B10">
        <f>'Career - bowl'!B10</f>
        <v>14</v>
      </c>
      <c r="C10">
        <f>'Career - bowl'!C10</f>
        <v>85</v>
      </c>
      <c r="D10">
        <f>'Career - bowl'!D10</f>
        <v>2</v>
      </c>
      <c r="E10">
        <f>'Career - bowl'!E10</f>
        <v>402</v>
      </c>
      <c r="F10">
        <f>'Career - bowl'!F10</f>
        <v>15</v>
      </c>
      <c r="G10" s="30">
        <f>'Career - bowl'!G10</f>
        <v>26.8</v>
      </c>
      <c r="H10" s="30">
        <f>'Career - bowl'!H10</f>
        <v>4.7294117647058824</v>
      </c>
      <c r="I10" s="30">
        <f>'Career - bowl'!I10</f>
        <v>34</v>
      </c>
      <c r="J10" t="str">
        <f>'Career - bowl'!M10 &amp; "/" &amp; 'Career - bowl'!N10</f>
        <v>3/40</v>
      </c>
      <c r="K10">
        <f>'Career - bowl'!J10</f>
        <v>0</v>
      </c>
      <c r="L10">
        <f>'Career - bowl'!K10</f>
        <v>0</v>
      </c>
      <c r="M10">
        <f>'Career - bowl'!L10</f>
        <v>0</v>
      </c>
    </row>
    <row r="11" spans="1:13" x14ac:dyDescent="0.25">
      <c r="A11" t="str">
        <f>'Career - bowl'!A11</f>
        <v>A Bangotra</v>
      </c>
      <c r="B11">
        <f>'Career - bowl'!B11</f>
        <v>22</v>
      </c>
      <c r="C11">
        <f>'Career - bowl'!C11</f>
        <v>10</v>
      </c>
      <c r="D11">
        <f>'Career - bowl'!D11</f>
        <v>1</v>
      </c>
      <c r="E11">
        <f>'Career - bowl'!E11</f>
        <v>41</v>
      </c>
      <c r="F11">
        <f>'Career - bowl'!F11</f>
        <v>1</v>
      </c>
      <c r="G11" s="30">
        <f>'Career - bowl'!G11</f>
        <v>41</v>
      </c>
      <c r="H11" s="30">
        <f>'Career - bowl'!H11</f>
        <v>4.0999999999999996</v>
      </c>
      <c r="I11" s="30">
        <f>'Career - bowl'!I11</f>
        <v>60</v>
      </c>
      <c r="J11" t="str">
        <f>'Career - bowl'!M11 &amp; "/" &amp; 'Career - bowl'!N11</f>
        <v>1/1</v>
      </c>
      <c r="K11">
        <f>'Career - bowl'!J11</f>
        <v>0</v>
      </c>
      <c r="L11">
        <f>'Career - bowl'!K11</f>
        <v>0</v>
      </c>
      <c r="M11">
        <f>'Career - bowl'!L11</f>
        <v>0</v>
      </c>
    </row>
    <row r="12" spans="1:13" x14ac:dyDescent="0.25">
      <c r="A12" t="str">
        <f>'Career - bowl'!A12</f>
        <v>B Barker</v>
      </c>
      <c r="B12">
        <f>'Career - bowl'!B12</f>
        <v>1</v>
      </c>
      <c r="C12">
        <f>'Career - bowl'!C12</f>
        <v>3</v>
      </c>
      <c r="D12">
        <f>'Career - bowl'!D12</f>
        <v>1</v>
      </c>
      <c r="E12">
        <f>'Career - bowl'!E12</f>
        <v>3</v>
      </c>
      <c r="F12">
        <f>'Career - bowl'!F12</f>
        <v>1</v>
      </c>
      <c r="G12" s="30">
        <f>'Career - bowl'!G12</f>
        <v>3</v>
      </c>
      <c r="H12" s="30">
        <f>'Career - bowl'!H12</f>
        <v>1</v>
      </c>
      <c r="I12" s="30">
        <f>'Career - bowl'!I12</f>
        <v>18</v>
      </c>
      <c r="J12" t="str">
        <f>'Career - bowl'!M12 &amp; "/" &amp; 'Career - bowl'!N12</f>
        <v>1/3</v>
      </c>
      <c r="K12">
        <f>'Career - bowl'!J12</f>
        <v>0</v>
      </c>
      <c r="L12">
        <f>'Career - bowl'!K12</f>
        <v>0</v>
      </c>
      <c r="M12">
        <f>'Career - bowl'!L12</f>
        <v>0</v>
      </c>
    </row>
    <row r="13" spans="1:13" x14ac:dyDescent="0.25">
      <c r="A13" t="str">
        <f>'Career - bowl'!A13</f>
        <v>S Barnes</v>
      </c>
      <c r="B13">
        <f>'Career - bowl'!B13</f>
        <v>1</v>
      </c>
      <c r="C13">
        <f>'Career - bowl'!C13</f>
        <v>0</v>
      </c>
      <c r="D13">
        <f>'Career - bowl'!D13</f>
        <v>0</v>
      </c>
      <c r="E13">
        <f>'Career - bowl'!E13</f>
        <v>0</v>
      </c>
      <c r="F13">
        <f>'Career - bowl'!F13</f>
        <v>0</v>
      </c>
      <c r="G13" s="30" t="str">
        <f>'Career - bowl'!G13</f>
        <v>-</v>
      </c>
      <c r="H13" s="30" t="str">
        <f>'Career - bowl'!H13</f>
        <v>-</v>
      </c>
      <c r="I13" s="30" t="str">
        <f>'Career - bowl'!I13</f>
        <v>-</v>
      </c>
      <c r="J13" t="str">
        <f>'Career - bowl'!M13 &amp; "/" &amp; 'Career - bowl'!N13</f>
        <v>0/0</v>
      </c>
      <c r="K13">
        <f>'Career - bowl'!J13</f>
        <v>0</v>
      </c>
      <c r="L13">
        <f>'Career - bowl'!K13</f>
        <v>0</v>
      </c>
      <c r="M13">
        <f>'Career - bowl'!L13</f>
        <v>0</v>
      </c>
    </row>
    <row r="14" spans="1:13" x14ac:dyDescent="0.25">
      <c r="A14" t="str">
        <f>'Career - bowl'!A14</f>
        <v>Adam Barraclough</v>
      </c>
      <c r="B14">
        <f>'Career - bowl'!B14</f>
        <v>65</v>
      </c>
      <c r="C14">
        <f>'Career - bowl'!C14</f>
        <v>71.2</v>
      </c>
      <c r="D14">
        <f>'Career - bowl'!D14</f>
        <v>3</v>
      </c>
      <c r="E14">
        <f>'Career - bowl'!E14</f>
        <v>380</v>
      </c>
      <c r="F14">
        <f>'Career - bowl'!F14</f>
        <v>30</v>
      </c>
      <c r="G14" s="30">
        <f>'Career - bowl'!G14</f>
        <v>12.666666666666666</v>
      </c>
      <c r="H14" s="30">
        <f>'Career - bowl'!H14</f>
        <v>5.3370786516853927</v>
      </c>
      <c r="I14" s="30">
        <f>'Career - bowl'!I14</f>
        <v>14.240000000000002</v>
      </c>
      <c r="J14" t="str">
        <f>'Career - bowl'!M14 &amp; "/" &amp; 'Career - bowl'!N14</f>
        <v>4/21</v>
      </c>
      <c r="K14">
        <f>'Career - bowl'!J14</f>
        <v>0</v>
      </c>
      <c r="L14">
        <f>'Career - bowl'!K14</f>
        <v>54</v>
      </c>
      <c r="M14">
        <f>'Career - bowl'!L14</f>
        <v>11</v>
      </c>
    </row>
    <row r="15" spans="1:13" x14ac:dyDescent="0.25">
      <c r="A15" t="str">
        <f>'Career - bowl'!A15</f>
        <v>Rory Barraclough</v>
      </c>
      <c r="B15">
        <f>'Career - bowl'!B15</f>
        <v>3</v>
      </c>
      <c r="C15">
        <f>'Career - bowl'!C15</f>
        <v>17</v>
      </c>
      <c r="D15">
        <f>'Career - bowl'!D15</f>
        <v>4</v>
      </c>
      <c r="E15">
        <f>'Career - bowl'!E15</f>
        <v>53</v>
      </c>
      <c r="F15">
        <f>'Career - bowl'!F15</f>
        <v>8</v>
      </c>
      <c r="G15" s="30">
        <f>'Career - bowl'!G15</f>
        <v>6.625</v>
      </c>
      <c r="H15" s="30">
        <f>'Career - bowl'!H15</f>
        <v>3.1176470588235294</v>
      </c>
      <c r="I15" s="30">
        <f>'Career - bowl'!I15</f>
        <v>12.75</v>
      </c>
      <c r="J15" t="str">
        <f>'Career - bowl'!M15 &amp; "/" &amp; 'Career - bowl'!N15</f>
        <v>4/13</v>
      </c>
      <c r="K15">
        <f>'Career - bowl'!J15</f>
        <v>0</v>
      </c>
      <c r="L15">
        <f>'Career - bowl'!K15</f>
        <v>0</v>
      </c>
      <c r="M15">
        <f>'Career - bowl'!L15</f>
        <v>0</v>
      </c>
    </row>
    <row r="16" spans="1:13" x14ac:dyDescent="0.25">
      <c r="A16" t="str">
        <f>'Career - bowl'!A16</f>
        <v>William Barras</v>
      </c>
      <c r="B16">
        <f>'Career - bowl'!B16</f>
        <v>52</v>
      </c>
      <c r="C16">
        <f>'Career - bowl'!C16</f>
        <v>274</v>
      </c>
      <c r="D16">
        <f>'Career - bowl'!D16</f>
        <v>28</v>
      </c>
      <c r="E16">
        <f>'Career - bowl'!E16</f>
        <v>1334</v>
      </c>
      <c r="F16">
        <f>'Career - bowl'!F16</f>
        <v>48</v>
      </c>
      <c r="G16" s="30">
        <f>'Career - bowl'!G16</f>
        <v>27.791666666666668</v>
      </c>
      <c r="H16" s="30">
        <f>'Career - bowl'!H16</f>
        <v>4.8686131386861318</v>
      </c>
      <c r="I16" s="30">
        <f>'Career - bowl'!I16</f>
        <v>34.25</v>
      </c>
      <c r="J16" t="str">
        <f>'Career - bowl'!M16 &amp; "/" &amp; 'Career - bowl'!N16</f>
        <v>4/9</v>
      </c>
      <c r="K16">
        <f>'Career - bowl'!J16</f>
        <v>0</v>
      </c>
      <c r="L16">
        <f>'Career - bowl'!K16</f>
        <v>0</v>
      </c>
      <c r="M16">
        <f>'Career - bowl'!L16</f>
        <v>0</v>
      </c>
    </row>
    <row r="17" spans="1:13" x14ac:dyDescent="0.25">
      <c r="A17" t="str">
        <f>'Career - bowl'!A17</f>
        <v>A Barrass</v>
      </c>
      <c r="B17">
        <f>'Career - bowl'!B17</f>
        <v>1</v>
      </c>
      <c r="C17">
        <f>'Career - bowl'!C17</f>
        <v>0</v>
      </c>
      <c r="D17">
        <f>'Career - bowl'!D17</f>
        <v>0</v>
      </c>
      <c r="E17">
        <f>'Career - bowl'!E17</f>
        <v>0</v>
      </c>
      <c r="F17">
        <f>'Career - bowl'!F17</f>
        <v>0</v>
      </c>
      <c r="G17" s="30" t="str">
        <f>'Career - bowl'!G17</f>
        <v>-</v>
      </c>
      <c r="H17" s="30" t="str">
        <f>'Career - bowl'!H17</f>
        <v>-</v>
      </c>
      <c r="I17" s="30" t="str">
        <f>'Career - bowl'!I17</f>
        <v>-</v>
      </c>
      <c r="J17" t="str">
        <f>'Career - bowl'!M17 &amp; "/" &amp; 'Career - bowl'!N17</f>
        <v>0/0</v>
      </c>
      <c r="K17">
        <f>'Career - bowl'!J17</f>
        <v>0</v>
      </c>
      <c r="L17">
        <f>'Career - bowl'!K17</f>
        <v>0</v>
      </c>
      <c r="M17">
        <f>'Career - bowl'!L17</f>
        <v>0</v>
      </c>
    </row>
    <row r="18" spans="1:13" x14ac:dyDescent="0.25">
      <c r="A18" t="str">
        <f>'Career - bowl'!A18</f>
        <v>J Barron</v>
      </c>
      <c r="B18">
        <f>'Career - bowl'!B18</f>
        <v>16</v>
      </c>
      <c r="C18">
        <f>'Career - bowl'!C18</f>
        <v>61</v>
      </c>
      <c r="D18">
        <f>'Career - bowl'!D18</f>
        <v>1</v>
      </c>
      <c r="E18">
        <f>'Career - bowl'!E18</f>
        <v>445</v>
      </c>
      <c r="F18">
        <f>'Career - bowl'!F18</f>
        <v>8</v>
      </c>
      <c r="G18" s="30">
        <f>'Career - bowl'!G18</f>
        <v>55.625</v>
      </c>
      <c r="H18" s="30">
        <f>'Career - bowl'!H18</f>
        <v>7.2950819672131146</v>
      </c>
      <c r="I18" s="30">
        <f>'Career - bowl'!I18</f>
        <v>45.75</v>
      </c>
      <c r="J18" t="str">
        <f>'Career - bowl'!M18 &amp; "/" &amp; 'Career - bowl'!N18</f>
        <v>3/37</v>
      </c>
      <c r="K18">
        <f>'Career - bowl'!J18</f>
        <v>0</v>
      </c>
      <c r="L18">
        <f>'Career - bowl'!K18</f>
        <v>0</v>
      </c>
      <c r="M18">
        <f>'Career - bowl'!L18</f>
        <v>0</v>
      </c>
    </row>
    <row r="19" spans="1:13" x14ac:dyDescent="0.25">
      <c r="A19" t="str">
        <f>'Career - bowl'!A19</f>
        <v>H Barry</v>
      </c>
      <c r="B19">
        <f>'Career - bowl'!B19</f>
        <v>1</v>
      </c>
      <c r="C19">
        <f>'Career - bowl'!C19</f>
        <v>8</v>
      </c>
      <c r="D19">
        <f>'Career - bowl'!D19</f>
        <v>3</v>
      </c>
      <c r="E19">
        <f>'Career - bowl'!E19</f>
        <v>41</v>
      </c>
      <c r="F19">
        <f>'Career - bowl'!F19</f>
        <v>2</v>
      </c>
      <c r="G19" s="30">
        <f>'Career - bowl'!G19</f>
        <v>20.5</v>
      </c>
      <c r="H19" s="30">
        <f>'Career - bowl'!H19</f>
        <v>5.125</v>
      </c>
      <c r="I19" s="30">
        <f>'Career - bowl'!I19</f>
        <v>24</v>
      </c>
      <c r="J19" t="str">
        <f>'Career - bowl'!M19 &amp; "/" &amp; 'Career - bowl'!N19</f>
        <v>2/41</v>
      </c>
      <c r="K19">
        <f>'Career - bowl'!J19</f>
        <v>0</v>
      </c>
      <c r="L19">
        <f>'Career - bowl'!K19</f>
        <v>0</v>
      </c>
      <c r="M19">
        <f>'Career - bowl'!L19</f>
        <v>0</v>
      </c>
    </row>
    <row r="20" spans="1:13" x14ac:dyDescent="0.25">
      <c r="A20" t="str">
        <f>'Career - bowl'!A20</f>
        <v>T Barry</v>
      </c>
      <c r="B20">
        <f>'Career - bowl'!B20</f>
        <v>2</v>
      </c>
      <c r="C20">
        <f>'Career - bowl'!C20</f>
        <v>9</v>
      </c>
      <c r="D20">
        <f>'Career - bowl'!D20</f>
        <v>4</v>
      </c>
      <c r="E20">
        <f>'Career - bowl'!E20</f>
        <v>49</v>
      </c>
      <c r="F20">
        <f>'Career - bowl'!F20</f>
        <v>0</v>
      </c>
      <c r="G20" s="30" t="str">
        <f>'Career - bowl'!G20</f>
        <v>-</v>
      </c>
      <c r="H20" s="30">
        <f>'Career - bowl'!H20</f>
        <v>5.4444444444444446</v>
      </c>
      <c r="I20" s="30" t="str">
        <f>'Career - bowl'!I20</f>
        <v>-</v>
      </c>
      <c r="J20" t="str">
        <f>'Career - bowl'!M20 &amp; "/" &amp; 'Career - bowl'!N20</f>
        <v>0/9</v>
      </c>
      <c r="K20">
        <f>'Career - bowl'!J20</f>
        <v>0</v>
      </c>
      <c r="L20">
        <f>'Career - bowl'!K20</f>
        <v>0</v>
      </c>
      <c r="M20">
        <f>'Career - bowl'!L20</f>
        <v>0</v>
      </c>
    </row>
    <row r="21" spans="1:13" x14ac:dyDescent="0.25">
      <c r="A21" t="str">
        <f>'Career - bowl'!A21</f>
        <v>P Basic</v>
      </c>
      <c r="B21">
        <f>'Career - bowl'!B21</f>
        <v>12</v>
      </c>
      <c r="C21">
        <f>'Career - bowl'!C21</f>
        <v>22</v>
      </c>
      <c r="D21">
        <f>'Career - bowl'!D21</f>
        <v>1</v>
      </c>
      <c r="E21">
        <f>'Career - bowl'!E21</f>
        <v>104</v>
      </c>
      <c r="F21">
        <f>'Career - bowl'!F21</f>
        <v>1</v>
      </c>
      <c r="G21" s="30">
        <f>'Career - bowl'!G21</f>
        <v>104</v>
      </c>
      <c r="H21" s="30">
        <f>'Career - bowl'!H21</f>
        <v>4.7272727272727275</v>
      </c>
      <c r="I21" s="30">
        <f>'Career - bowl'!I21</f>
        <v>132</v>
      </c>
      <c r="J21" t="str">
        <f>'Career - bowl'!M21 &amp; "/" &amp; 'Career - bowl'!N21</f>
        <v>1/36</v>
      </c>
      <c r="K21">
        <f>'Career - bowl'!J21</f>
        <v>0</v>
      </c>
      <c r="L21">
        <f>'Career - bowl'!K21</f>
        <v>0</v>
      </c>
      <c r="M21">
        <f>'Career - bowl'!L21</f>
        <v>0</v>
      </c>
    </row>
    <row r="22" spans="1:13" x14ac:dyDescent="0.25">
      <c r="A22" t="str">
        <f>'Career - bowl'!A22</f>
        <v>Ed Beesley</v>
      </c>
      <c r="B22">
        <f>'Career - bowl'!B22</f>
        <v>31</v>
      </c>
      <c r="C22">
        <f>'Career - bowl'!C22</f>
        <v>229</v>
      </c>
      <c r="D22">
        <f>'Career - bowl'!D22</f>
        <v>28</v>
      </c>
      <c r="E22">
        <f>'Career - bowl'!E22</f>
        <v>911</v>
      </c>
      <c r="F22">
        <f>'Career - bowl'!F22</f>
        <v>37</v>
      </c>
      <c r="G22" s="30">
        <f>'Career - bowl'!G22</f>
        <v>24.621621621621621</v>
      </c>
      <c r="H22" s="30">
        <f>'Career - bowl'!H22</f>
        <v>3.9781659388646289</v>
      </c>
      <c r="I22" s="30">
        <f>'Career - bowl'!I22</f>
        <v>37.135135135135137</v>
      </c>
      <c r="J22" t="str">
        <f>'Career - bowl'!M22 &amp; "/" &amp; 'Career - bowl'!N22</f>
        <v>4/10</v>
      </c>
      <c r="K22">
        <f>'Career - bowl'!J22</f>
        <v>0</v>
      </c>
      <c r="L22">
        <f>'Career - bowl'!K22</f>
        <v>39</v>
      </c>
      <c r="M22">
        <f>'Career - bowl'!L22</f>
        <v>1</v>
      </c>
    </row>
    <row r="23" spans="1:13" x14ac:dyDescent="0.25">
      <c r="A23" t="str">
        <f>'Career - bowl'!A23</f>
        <v>Julian Bell</v>
      </c>
      <c r="B23">
        <f>'Career - bowl'!B23</f>
        <v>72</v>
      </c>
      <c r="C23">
        <f>'Career - bowl'!C23</f>
        <v>3</v>
      </c>
      <c r="D23">
        <f>'Career - bowl'!D23</f>
        <v>0</v>
      </c>
      <c r="E23">
        <f>'Career - bowl'!E23</f>
        <v>17</v>
      </c>
      <c r="F23">
        <f>'Career - bowl'!F23</f>
        <v>1</v>
      </c>
      <c r="G23" s="30">
        <f>'Career - bowl'!G23</f>
        <v>17</v>
      </c>
      <c r="H23" s="30">
        <f>'Career - bowl'!H23</f>
        <v>5.666666666666667</v>
      </c>
      <c r="I23" s="30">
        <f>'Career - bowl'!I23</f>
        <v>18</v>
      </c>
      <c r="J23" t="str">
        <f>'Career - bowl'!M23 &amp; "/" &amp; 'Career - bowl'!N23</f>
        <v>1/4</v>
      </c>
      <c r="K23">
        <f>'Career - bowl'!J23</f>
        <v>0</v>
      </c>
      <c r="L23">
        <f>'Career - bowl'!K23</f>
        <v>0</v>
      </c>
      <c r="M23">
        <f>'Career - bowl'!L23</f>
        <v>0</v>
      </c>
    </row>
    <row r="24" spans="1:13" x14ac:dyDescent="0.25">
      <c r="A24" t="str">
        <f>'Career - bowl'!A24</f>
        <v>? Bennet</v>
      </c>
      <c r="B24">
        <f>'Career - bowl'!B24</f>
        <v>1</v>
      </c>
      <c r="C24">
        <f>'Career - bowl'!C24</f>
        <v>3</v>
      </c>
      <c r="D24">
        <f>'Career - bowl'!D24</f>
        <v>0</v>
      </c>
      <c r="E24">
        <f>'Career - bowl'!E24</f>
        <v>16</v>
      </c>
      <c r="F24">
        <f>'Career - bowl'!F24</f>
        <v>1</v>
      </c>
      <c r="G24" s="30">
        <f>'Career - bowl'!G24</f>
        <v>16</v>
      </c>
      <c r="H24" s="30">
        <f>'Career - bowl'!H24</f>
        <v>5.333333333333333</v>
      </c>
      <c r="I24" s="30">
        <f>'Career - bowl'!I24</f>
        <v>18</v>
      </c>
      <c r="J24" t="str">
        <f>'Career - bowl'!M24 &amp; "/" &amp; 'Career - bowl'!N24</f>
        <v>1/16</v>
      </c>
      <c r="K24">
        <f>'Career - bowl'!J24</f>
        <v>0</v>
      </c>
      <c r="L24">
        <f>'Career - bowl'!K24</f>
        <v>0</v>
      </c>
      <c r="M24">
        <f>'Career - bowl'!L24</f>
        <v>0</v>
      </c>
    </row>
    <row r="25" spans="1:13" x14ac:dyDescent="0.25">
      <c r="A25" t="str">
        <f>'Career - bowl'!A25</f>
        <v>Ian Berry</v>
      </c>
      <c r="B25">
        <f>'Career - bowl'!B25</f>
        <v>158</v>
      </c>
      <c r="C25">
        <f>'Career - bowl'!C25</f>
        <v>267</v>
      </c>
      <c r="D25">
        <f>'Career - bowl'!D25</f>
        <v>0</v>
      </c>
      <c r="E25">
        <f>'Career - bowl'!E25</f>
        <v>1327</v>
      </c>
      <c r="F25">
        <f>'Career - bowl'!F25</f>
        <v>56</v>
      </c>
      <c r="G25" s="30">
        <f>'Career - bowl'!G25</f>
        <v>23.696428571428573</v>
      </c>
      <c r="H25" s="30">
        <f>'Career - bowl'!H25</f>
        <v>4.9700374531835205</v>
      </c>
      <c r="I25" s="30">
        <f>'Career - bowl'!I25</f>
        <v>28.607142857142858</v>
      </c>
      <c r="J25" t="str">
        <f>'Career - bowl'!M25 &amp; "/" &amp; 'Career - bowl'!N25</f>
        <v>5/45</v>
      </c>
      <c r="K25">
        <f>'Career - bowl'!J25</f>
        <v>1</v>
      </c>
      <c r="L25">
        <f>'Career - bowl'!K25</f>
        <v>0</v>
      </c>
      <c r="M25">
        <f>'Career - bowl'!L25</f>
        <v>0</v>
      </c>
    </row>
    <row r="26" spans="1:13" x14ac:dyDescent="0.25">
      <c r="A26" t="str">
        <f>'Career - bowl'!A26</f>
        <v>A Bhattacharryya</v>
      </c>
      <c r="B26">
        <f>'Career - bowl'!B26</f>
        <v>2</v>
      </c>
      <c r="C26">
        <f>'Career - bowl'!C26</f>
        <v>0</v>
      </c>
      <c r="D26">
        <f>'Career - bowl'!D26</f>
        <v>0</v>
      </c>
      <c r="E26">
        <f>'Career - bowl'!E26</f>
        <v>0</v>
      </c>
      <c r="F26">
        <f>'Career - bowl'!F26</f>
        <v>0</v>
      </c>
      <c r="G26" s="30" t="str">
        <f>'Career - bowl'!G26</f>
        <v>-</v>
      </c>
      <c r="H26" s="30" t="str">
        <f>'Career - bowl'!H26</f>
        <v>-</v>
      </c>
      <c r="I26" s="30" t="str">
        <f>'Career - bowl'!I26</f>
        <v>-</v>
      </c>
      <c r="J26" t="str">
        <f>'Career - bowl'!M26 &amp; "/" &amp; 'Career - bowl'!N26</f>
        <v>0/0</v>
      </c>
      <c r="K26">
        <f>'Career - bowl'!J26</f>
        <v>0</v>
      </c>
      <c r="L26">
        <f>'Career - bowl'!K26</f>
        <v>0</v>
      </c>
      <c r="M26">
        <f>'Career - bowl'!L26</f>
        <v>0</v>
      </c>
    </row>
    <row r="27" spans="1:13" x14ac:dyDescent="0.25">
      <c r="A27" t="str">
        <f>'Career - bowl'!A27</f>
        <v>Raiffe Bidder</v>
      </c>
      <c r="B27">
        <f>'Career - bowl'!B27</f>
        <v>4</v>
      </c>
      <c r="C27">
        <f>'Career - bowl'!C27</f>
        <v>13</v>
      </c>
      <c r="D27">
        <f>'Career - bowl'!D27</f>
        <v>0</v>
      </c>
      <c r="E27">
        <f>'Career - bowl'!E27</f>
        <v>75</v>
      </c>
      <c r="F27">
        <f>'Career - bowl'!F27</f>
        <v>1</v>
      </c>
      <c r="G27" s="30">
        <f>'Career - bowl'!G27</f>
        <v>75</v>
      </c>
      <c r="H27" s="30">
        <f>'Career - bowl'!H27</f>
        <v>5.7692307692307692</v>
      </c>
      <c r="I27" s="30">
        <f>'Career - bowl'!I27</f>
        <v>78</v>
      </c>
      <c r="J27" t="str">
        <f>'Career - bowl'!M27 &amp; "/" &amp; 'Career - bowl'!N27</f>
        <v>1/35</v>
      </c>
      <c r="K27">
        <f>'Career - bowl'!J27</f>
        <v>0</v>
      </c>
      <c r="L27">
        <f>'Career - bowl'!K27</f>
        <v>4</v>
      </c>
      <c r="M27">
        <f>'Career - bowl'!L27</f>
        <v>0</v>
      </c>
    </row>
    <row r="28" spans="1:13" x14ac:dyDescent="0.25">
      <c r="A28" t="str">
        <f>'Career - bowl'!A28</f>
        <v>E Bird</v>
      </c>
      <c r="B28">
        <f>'Career - bowl'!B28</f>
        <v>50</v>
      </c>
      <c r="C28">
        <f>'Career - bowl'!C28</f>
        <v>7</v>
      </c>
      <c r="D28">
        <f>'Career - bowl'!D28</f>
        <v>0</v>
      </c>
      <c r="E28">
        <f>'Career - bowl'!E28</f>
        <v>33</v>
      </c>
      <c r="F28">
        <f>'Career - bowl'!F28</f>
        <v>2</v>
      </c>
      <c r="G28" s="30">
        <f>'Career - bowl'!G28</f>
        <v>16.5</v>
      </c>
      <c r="H28" s="30">
        <f>'Career - bowl'!H28</f>
        <v>4.7142857142857144</v>
      </c>
      <c r="I28" s="30">
        <f>'Career - bowl'!I28</f>
        <v>21</v>
      </c>
      <c r="J28" t="str">
        <f>'Career - bowl'!M28 &amp; "/" &amp; 'Career - bowl'!N28</f>
        <v>2/19</v>
      </c>
      <c r="K28">
        <f>'Career - bowl'!J28</f>
        <v>0</v>
      </c>
      <c r="L28">
        <f>'Career - bowl'!K28</f>
        <v>0</v>
      </c>
      <c r="M28">
        <f>'Career - bowl'!L28</f>
        <v>0</v>
      </c>
    </row>
    <row r="29" spans="1:13" x14ac:dyDescent="0.25">
      <c r="A29" t="str">
        <f>'Career - bowl'!A29</f>
        <v>Matt Bolshaw</v>
      </c>
      <c r="B29">
        <f>'Career - bowl'!B29</f>
        <v>35</v>
      </c>
      <c r="C29">
        <f>'Career - bowl'!C29</f>
        <v>262</v>
      </c>
      <c r="D29">
        <f>'Career - bowl'!D29</f>
        <v>45</v>
      </c>
      <c r="E29">
        <f>'Career - bowl'!E29</f>
        <v>1071</v>
      </c>
      <c r="F29">
        <f>'Career - bowl'!F29</f>
        <v>87</v>
      </c>
      <c r="G29" s="30">
        <f>'Career - bowl'!G29</f>
        <v>12.310344827586206</v>
      </c>
      <c r="H29" s="30">
        <f>'Career - bowl'!H29</f>
        <v>4.0877862595419847</v>
      </c>
      <c r="I29" s="30">
        <f>'Career - bowl'!I29</f>
        <v>18.068965517241381</v>
      </c>
      <c r="J29" t="str">
        <f>'Career - bowl'!M29 &amp; "/" &amp; 'Career - bowl'!N29</f>
        <v>6/24</v>
      </c>
      <c r="K29">
        <f>'Career - bowl'!J29</f>
        <v>5</v>
      </c>
      <c r="L29">
        <f>'Career - bowl'!K29</f>
        <v>29</v>
      </c>
      <c r="M29">
        <f>'Career - bowl'!L29</f>
        <v>1</v>
      </c>
    </row>
    <row r="30" spans="1:13" x14ac:dyDescent="0.25">
      <c r="A30" t="str">
        <f>'Career - bowl'!A30</f>
        <v>Andrew Boyd</v>
      </c>
      <c r="B30">
        <f>'Career - bowl'!B30</f>
        <v>102</v>
      </c>
      <c r="C30">
        <f>'Career - bowl'!C30</f>
        <v>275.2</v>
      </c>
      <c r="D30">
        <f>'Career - bowl'!D30</f>
        <v>6</v>
      </c>
      <c r="E30">
        <f>'Career - bowl'!E30</f>
        <v>1848</v>
      </c>
      <c r="F30">
        <f>'Career - bowl'!F30</f>
        <v>68</v>
      </c>
      <c r="G30" s="30">
        <f>'Career - bowl'!G30</f>
        <v>27.176470588235293</v>
      </c>
      <c r="H30" s="30">
        <f>'Career - bowl'!H30</f>
        <v>6.7151162790697674</v>
      </c>
      <c r="I30" s="30">
        <f>'Career - bowl'!I30</f>
        <v>24.28235294117647</v>
      </c>
      <c r="J30" t="str">
        <f>'Career - bowl'!M30 &amp; "/" &amp; 'Career - bowl'!N30</f>
        <v>4/12</v>
      </c>
      <c r="K30">
        <f>'Career - bowl'!J30</f>
        <v>0</v>
      </c>
      <c r="L30">
        <f>'Career - bowl'!K30</f>
        <v>19</v>
      </c>
      <c r="M30">
        <f>'Career - bowl'!L30</f>
        <v>1</v>
      </c>
    </row>
    <row r="31" spans="1:13" x14ac:dyDescent="0.25">
      <c r="A31" t="str">
        <f>'Career - bowl'!A31</f>
        <v>C Bradley</v>
      </c>
      <c r="B31">
        <f>'Career - bowl'!B31</f>
        <v>4</v>
      </c>
      <c r="C31">
        <f>'Career - bowl'!C31</f>
        <v>30</v>
      </c>
      <c r="D31">
        <f>'Career - bowl'!D31</f>
        <v>0</v>
      </c>
      <c r="E31">
        <f>'Career - bowl'!E31</f>
        <v>115</v>
      </c>
      <c r="F31">
        <f>'Career - bowl'!F31</f>
        <v>3</v>
      </c>
      <c r="G31" s="30">
        <f>'Career - bowl'!G31</f>
        <v>38.333333333333336</v>
      </c>
      <c r="H31" s="30">
        <f>'Career - bowl'!H31</f>
        <v>3.8333333333333335</v>
      </c>
      <c r="I31" s="30">
        <f>'Career - bowl'!I31</f>
        <v>60</v>
      </c>
      <c r="J31" t="str">
        <f>'Career - bowl'!M31 &amp; "/" &amp; 'Career - bowl'!N31</f>
        <v>1/9</v>
      </c>
      <c r="K31">
        <f>'Career - bowl'!J31</f>
        <v>0</v>
      </c>
      <c r="L31">
        <f>'Career - bowl'!K31</f>
        <v>0</v>
      </c>
      <c r="M31">
        <f>'Career - bowl'!L31</f>
        <v>0</v>
      </c>
    </row>
    <row r="32" spans="1:13" x14ac:dyDescent="0.25">
      <c r="A32" t="str">
        <f>'Career - bowl'!A32</f>
        <v>B Breen</v>
      </c>
      <c r="B32">
        <f>'Career - bowl'!B32</f>
        <v>1</v>
      </c>
      <c r="C32">
        <f>'Career - bowl'!C32</f>
        <v>5</v>
      </c>
      <c r="D32">
        <f>'Career - bowl'!D32</f>
        <v>0</v>
      </c>
      <c r="E32">
        <f>'Career - bowl'!E32</f>
        <v>20</v>
      </c>
      <c r="F32">
        <f>'Career - bowl'!F32</f>
        <v>0</v>
      </c>
      <c r="G32" s="30" t="str">
        <f>'Career - bowl'!G32</f>
        <v>-</v>
      </c>
      <c r="H32" s="30">
        <f>'Career - bowl'!H32</f>
        <v>4</v>
      </c>
      <c r="I32" s="30" t="str">
        <f>'Career - bowl'!I32</f>
        <v>-</v>
      </c>
      <c r="J32" t="str">
        <f>'Career - bowl'!M32 &amp; "/" &amp; 'Career - bowl'!N32</f>
        <v>0/20</v>
      </c>
      <c r="K32">
        <f>'Career - bowl'!J32</f>
        <v>0</v>
      </c>
      <c r="L32">
        <f>'Career - bowl'!K32</f>
        <v>0</v>
      </c>
      <c r="M32">
        <f>'Career - bowl'!L32</f>
        <v>0</v>
      </c>
    </row>
    <row r="33" spans="1:13" x14ac:dyDescent="0.25">
      <c r="A33" t="str">
        <f>'Career - bowl'!A33</f>
        <v>Doug Brennan</v>
      </c>
      <c r="B33">
        <f>'Career - bowl'!B33</f>
        <v>11</v>
      </c>
      <c r="C33">
        <f>'Career - bowl'!C33</f>
        <v>52</v>
      </c>
      <c r="D33">
        <f>'Career - bowl'!D33</f>
        <v>4</v>
      </c>
      <c r="E33">
        <f>'Career - bowl'!E33</f>
        <v>324</v>
      </c>
      <c r="F33">
        <f>'Career - bowl'!F33</f>
        <v>19</v>
      </c>
      <c r="G33" s="30">
        <f>'Career - bowl'!G33</f>
        <v>17.05263157894737</v>
      </c>
      <c r="H33" s="30">
        <f>'Career - bowl'!H33</f>
        <v>6.2307692307692308</v>
      </c>
      <c r="I33" s="30">
        <f>'Career - bowl'!I33</f>
        <v>16.421052631578949</v>
      </c>
      <c r="J33" t="str">
        <f>'Career - bowl'!M33 &amp; "/" &amp; 'Career - bowl'!N33</f>
        <v>3/19</v>
      </c>
      <c r="K33">
        <f>'Career - bowl'!J33</f>
        <v>0</v>
      </c>
      <c r="L33">
        <f>'Career - bowl'!K33</f>
        <v>0</v>
      </c>
      <c r="M33">
        <f>'Career - bowl'!L33</f>
        <v>0</v>
      </c>
    </row>
    <row r="34" spans="1:13" x14ac:dyDescent="0.25">
      <c r="A34" t="str">
        <f>'Career - bowl'!A34</f>
        <v>W Brett</v>
      </c>
      <c r="B34">
        <f>'Career - bowl'!B34</f>
        <v>4</v>
      </c>
      <c r="C34">
        <f>'Career - bowl'!C34</f>
        <v>13</v>
      </c>
      <c r="D34">
        <f>'Career - bowl'!D34</f>
        <v>1</v>
      </c>
      <c r="E34">
        <f>'Career - bowl'!E34</f>
        <v>70</v>
      </c>
      <c r="F34">
        <f>'Career - bowl'!F34</f>
        <v>1</v>
      </c>
      <c r="G34" s="30">
        <f>'Career - bowl'!G34</f>
        <v>70</v>
      </c>
      <c r="H34" s="30">
        <f>'Career - bowl'!H34</f>
        <v>5.384615384615385</v>
      </c>
      <c r="I34" s="30">
        <f>'Career - bowl'!I34</f>
        <v>78</v>
      </c>
      <c r="J34" t="str">
        <f>'Career - bowl'!M34 &amp; "/" &amp; 'Career - bowl'!N34</f>
        <v>1/15</v>
      </c>
      <c r="K34">
        <f>'Career - bowl'!J34</f>
        <v>0</v>
      </c>
      <c r="L34">
        <f>'Career - bowl'!K34</f>
        <v>0</v>
      </c>
      <c r="M34">
        <f>'Career - bowl'!L34</f>
        <v>0</v>
      </c>
    </row>
    <row r="35" spans="1:13" x14ac:dyDescent="0.25">
      <c r="A35" t="str">
        <f>'Career - bowl'!A35</f>
        <v>Steve Britto</v>
      </c>
      <c r="B35">
        <f>'Career - bowl'!B35</f>
        <v>375</v>
      </c>
      <c r="C35">
        <f>'Career - bowl'!C35</f>
        <v>662</v>
      </c>
      <c r="D35">
        <f>'Career - bowl'!D35</f>
        <v>34</v>
      </c>
      <c r="E35">
        <f>'Career - bowl'!E35</f>
        <v>3282</v>
      </c>
      <c r="F35">
        <f>'Career - bowl'!F35</f>
        <v>137</v>
      </c>
      <c r="G35" s="30">
        <f>'Career - bowl'!G35</f>
        <v>23.956204379562045</v>
      </c>
      <c r="H35" s="30">
        <f>'Career - bowl'!H35</f>
        <v>4.9577039274924468</v>
      </c>
      <c r="I35" s="30">
        <f>'Career - bowl'!I35</f>
        <v>28.992700729927009</v>
      </c>
      <c r="J35" t="str">
        <f>'Career - bowl'!M35 &amp; "/" &amp; 'Career - bowl'!N35</f>
        <v>5/61</v>
      </c>
      <c r="K35">
        <f>'Career - bowl'!J35</f>
        <v>1</v>
      </c>
      <c r="L35">
        <f>'Career - bowl'!K35</f>
        <v>1</v>
      </c>
      <c r="M35">
        <f>'Career - bowl'!L35</f>
        <v>0</v>
      </c>
    </row>
    <row r="36" spans="1:13" x14ac:dyDescent="0.25">
      <c r="A36" t="str">
        <f>'Career - bowl'!A36</f>
        <v>B Brown</v>
      </c>
      <c r="B36">
        <f>'Career - bowl'!B36</f>
        <v>17</v>
      </c>
      <c r="C36">
        <f>'Career - bowl'!C36</f>
        <v>31</v>
      </c>
      <c r="D36">
        <f>'Career - bowl'!D36</f>
        <v>0</v>
      </c>
      <c r="E36">
        <f>'Career - bowl'!E36</f>
        <v>141</v>
      </c>
      <c r="F36">
        <f>'Career - bowl'!F36</f>
        <v>3</v>
      </c>
      <c r="G36" s="30">
        <f>'Career - bowl'!G36</f>
        <v>47</v>
      </c>
      <c r="H36" s="30">
        <f>'Career - bowl'!H36</f>
        <v>4.5483870967741939</v>
      </c>
      <c r="I36" s="30">
        <f>'Career - bowl'!I36</f>
        <v>62</v>
      </c>
      <c r="J36" t="str">
        <f>'Career - bowl'!M36 &amp; "/" &amp; 'Career - bowl'!N36</f>
        <v>2/54</v>
      </c>
      <c r="K36">
        <f>'Career - bowl'!J36</f>
        <v>0</v>
      </c>
      <c r="L36">
        <f>'Career - bowl'!K36</f>
        <v>0</v>
      </c>
      <c r="M36">
        <f>'Career - bowl'!L36</f>
        <v>0</v>
      </c>
    </row>
    <row r="37" spans="1:13" x14ac:dyDescent="0.25">
      <c r="A37" t="str">
        <f>'Career - bowl'!A37</f>
        <v>M Brown</v>
      </c>
      <c r="B37">
        <f>'Career - bowl'!B37</f>
        <v>1</v>
      </c>
      <c r="C37">
        <f>'Career - bowl'!C37</f>
        <v>2</v>
      </c>
      <c r="D37">
        <f>'Career - bowl'!D37</f>
        <v>0</v>
      </c>
      <c r="E37">
        <f>'Career - bowl'!E37</f>
        <v>23</v>
      </c>
      <c r="F37">
        <f>'Career - bowl'!F37</f>
        <v>0</v>
      </c>
      <c r="G37" s="30" t="str">
        <f>'Career - bowl'!G37</f>
        <v>-</v>
      </c>
      <c r="H37" s="30">
        <f>'Career - bowl'!H37</f>
        <v>11.5</v>
      </c>
      <c r="I37" s="30" t="str">
        <f>'Career - bowl'!I37</f>
        <v>-</v>
      </c>
      <c r="J37" t="str">
        <f>'Career - bowl'!M37 &amp; "/" &amp; 'Career - bowl'!N37</f>
        <v>0/23</v>
      </c>
      <c r="K37">
        <f>'Career - bowl'!J37</f>
        <v>0</v>
      </c>
      <c r="L37">
        <f>'Career - bowl'!K37</f>
        <v>0</v>
      </c>
      <c r="M37">
        <f>'Career - bowl'!L37</f>
        <v>0</v>
      </c>
    </row>
    <row r="38" spans="1:13" x14ac:dyDescent="0.25">
      <c r="A38" t="str">
        <f>'Career - bowl'!A38</f>
        <v>P Brown</v>
      </c>
      <c r="B38">
        <f>'Career - bowl'!B38</f>
        <v>22</v>
      </c>
      <c r="C38">
        <f>'Career - bowl'!C38</f>
        <v>4</v>
      </c>
      <c r="D38">
        <f>'Career - bowl'!D38</f>
        <v>0</v>
      </c>
      <c r="E38">
        <f>'Career - bowl'!E38</f>
        <v>35</v>
      </c>
      <c r="F38">
        <f>'Career - bowl'!F38</f>
        <v>0</v>
      </c>
      <c r="G38" s="30" t="str">
        <f>'Career - bowl'!G38</f>
        <v>-</v>
      </c>
      <c r="H38" s="30">
        <f>'Career - bowl'!H38</f>
        <v>8.75</v>
      </c>
      <c r="I38" s="30" t="str">
        <f>'Career - bowl'!I38</f>
        <v>-</v>
      </c>
      <c r="J38" t="str">
        <f>'Career - bowl'!M38 &amp; "/" &amp; 'Career - bowl'!N38</f>
        <v>0/11</v>
      </c>
      <c r="K38">
        <f>'Career - bowl'!J38</f>
        <v>0</v>
      </c>
      <c r="L38">
        <f>'Career - bowl'!K38</f>
        <v>0</v>
      </c>
      <c r="M38">
        <f>'Career - bowl'!L38</f>
        <v>0</v>
      </c>
    </row>
    <row r="39" spans="1:13" x14ac:dyDescent="0.25">
      <c r="A39" t="str">
        <f>'Career - bowl'!A39</f>
        <v>D Bruce</v>
      </c>
      <c r="B39">
        <f>'Career - bowl'!B39</f>
        <v>1</v>
      </c>
      <c r="C39">
        <f>'Career - bowl'!C39</f>
        <v>0</v>
      </c>
      <c r="D39">
        <f>'Career - bowl'!D39</f>
        <v>0</v>
      </c>
      <c r="E39">
        <f>'Career - bowl'!E39</f>
        <v>0</v>
      </c>
      <c r="F39">
        <f>'Career - bowl'!F39</f>
        <v>0</v>
      </c>
      <c r="G39" s="30" t="str">
        <f>'Career - bowl'!G39</f>
        <v>-</v>
      </c>
      <c r="H39" s="30" t="str">
        <f>'Career - bowl'!H39</f>
        <v>-</v>
      </c>
      <c r="I39" s="30" t="str">
        <f>'Career - bowl'!I39</f>
        <v>-</v>
      </c>
      <c r="J39" t="str">
        <f>'Career - bowl'!M39 &amp; "/" &amp; 'Career - bowl'!N39</f>
        <v>0/0</v>
      </c>
      <c r="K39">
        <f>'Career - bowl'!J39</f>
        <v>0</v>
      </c>
      <c r="L39">
        <f>'Career - bowl'!K39</f>
        <v>0</v>
      </c>
      <c r="M39">
        <f>'Career - bowl'!L39</f>
        <v>0</v>
      </c>
    </row>
    <row r="40" spans="1:13" x14ac:dyDescent="0.25">
      <c r="A40" t="str">
        <f>'Career - bowl'!A40</f>
        <v>G Buckley</v>
      </c>
      <c r="B40">
        <f>'Career - bowl'!B40</f>
        <v>1</v>
      </c>
      <c r="C40">
        <f>'Career - bowl'!C40</f>
        <v>0</v>
      </c>
      <c r="D40">
        <f>'Career - bowl'!D40</f>
        <v>0</v>
      </c>
      <c r="E40">
        <f>'Career - bowl'!E40</f>
        <v>0</v>
      </c>
      <c r="F40">
        <f>'Career - bowl'!F40</f>
        <v>0</v>
      </c>
      <c r="G40" s="30" t="str">
        <f>'Career - bowl'!G40</f>
        <v>-</v>
      </c>
      <c r="H40" s="30" t="str">
        <f>'Career - bowl'!H40</f>
        <v>-</v>
      </c>
      <c r="I40" s="30" t="str">
        <f>'Career - bowl'!I40</f>
        <v>-</v>
      </c>
      <c r="J40" t="str">
        <f>'Career - bowl'!M40 &amp; "/" &amp; 'Career - bowl'!N40</f>
        <v>0/0</v>
      </c>
      <c r="K40">
        <f>'Career - bowl'!J40</f>
        <v>0</v>
      </c>
      <c r="L40">
        <f>'Career - bowl'!K40</f>
        <v>0</v>
      </c>
      <c r="M40">
        <f>'Career - bowl'!L40</f>
        <v>0</v>
      </c>
    </row>
    <row r="41" spans="1:13" x14ac:dyDescent="0.25">
      <c r="A41" t="str">
        <f>'Career - bowl'!A41</f>
        <v>Richard Buckley</v>
      </c>
      <c r="B41">
        <f>'Career - bowl'!B41</f>
        <v>200</v>
      </c>
      <c r="C41">
        <f>'Career - bowl'!C41</f>
        <v>60</v>
      </c>
      <c r="D41">
        <f>'Career - bowl'!D41</f>
        <v>0</v>
      </c>
      <c r="E41">
        <f>'Career - bowl'!E41</f>
        <v>339</v>
      </c>
      <c r="F41">
        <f>'Career - bowl'!F41</f>
        <v>14</v>
      </c>
      <c r="G41" s="30">
        <f>'Career - bowl'!G41</f>
        <v>24.214285714285715</v>
      </c>
      <c r="H41" s="30">
        <f>'Career - bowl'!H41</f>
        <v>5.65</v>
      </c>
      <c r="I41" s="30">
        <f>'Career - bowl'!I41</f>
        <v>25.714285714285715</v>
      </c>
      <c r="J41" t="str">
        <f>'Career - bowl'!M41 &amp; "/" &amp; 'Career - bowl'!N41</f>
        <v>5/39</v>
      </c>
      <c r="K41">
        <f>'Career - bowl'!J41</f>
        <v>1</v>
      </c>
      <c r="L41">
        <f>'Career - bowl'!K41</f>
        <v>0</v>
      </c>
      <c r="M41">
        <f>'Career - bowl'!L41</f>
        <v>0</v>
      </c>
    </row>
    <row r="42" spans="1:13" x14ac:dyDescent="0.25">
      <c r="A42" t="str">
        <f>'Career - bowl'!A42</f>
        <v>G Buckner</v>
      </c>
      <c r="B42">
        <f>'Career - bowl'!B42</f>
        <v>117</v>
      </c>
      <c r="C42">
        <f>'Career - bowl'!C42</f>
        <v>27</v>
      </c>
      <c r="D42">
        <f>'Career - bowl'!D42</f>
        <v>0</v>
      </c>
      <c r="E42">
        <f>'Career - bowl'!E42</f>
        <v>217</v>
      </c>
      <c r="F42">
        <f>'Career - bowl'!F42</f>
        <v>8</v>
      </c>
      <c r="G42" s="30">
        <f>'Career - bowl'!G42</f>
        <v>27.125</v>
      </c>
      <c r="H42" s="30">
        <f>'Career - bowl'!H42</f>
        <v>8.0370370370370363</v>
      </c>
      <c r="I42" s="30">
        <f>'Career - bowl'!I42</f>
        <v>20.25</v>
      </c>
      <c r="J42" t="str">
        <f>'Career - bowl'!M42 &amp; "/" &amp; 'Career - bowl'!N42</f>
        <v>2/1</v>
      </c>
      <c r="K42">
        <f>'Career - bowl'!J42</f>
        <v>0</v>
      </c>
      <c r="L42">
        <f>'Career - bowl'!K42</f>
        <v>0</v>
      </c>
      <c r="M42">
        <f>'Career - bowl'!L42</f>
        <v>0</v>
      </c>
    </row>
    <row r="43" spans="1:13" x14ac:dyDescent="0.25">
      <c r="A43" t="str">
        <f>'Career - bowl'!A43</f>
        <v>Alex Burriel</v>
      </c>
      <c r="B43">
        <f>'Career - bowl'!B43</f>
        <v>11</v>
      </c>
      <c r="C43">
        <f>'Career - bowl'!C43</f>
        <v>62</v>
      </c>
      <c r="D43">
        <f>'Career - bowl'!D43</f>
        <v>7</v>
      </c>
      <c r="E43">
        <f>'Career - bowl'!E43</f>
        <v>288</v>
      </c>
      <c r="F43">
        <f>'Career - bowl'!F43</f>
        <v>12</v>
      </c>
      <c r="G43" s="30">
        <f>'Career - bowl'!G43</f>
        <v>24</v>
      </c>
      <c r="H43" s="30">
        <f>'Career - bowl'!H43</f>
        <v>4.645161290322581</v>
      </c>
      <c r="I43" s="30">
        <f>'Career - bowl'!I43</f>
        <v>31</v>
      </c>
      <c r="J43" t="str">
        <f>'Career - bowl'!M43 &amp; "/" &amp; 'Career - bowl'!N43</f>
        <v>3/8</v>
      </c>
      <c r="K43">
        <f>'Career - bowl'!J43</f>
        <v>0</v>
      </c>
      <c r="L43">
        <f>'Career - bowl'!K43</f>
        <v>0</v>
      </c>
      <c r="M43">
        <f>'Career - bowl'!L43</f>
        <v>0</v>
      </c>
    </row>
    <row r="44" spans="1:13" x14ac:dyDescent="0.25">
      <c r="A44" t="str">
        <f>'Career - bowl'!A44</f>
        <v>Rhys Byrne</v>
      </c>
      <c r="B44">
        <f>'Career - bowl'!B44</f>
        <v>11</v>
      </c>
      <c r="C44">
        <f>'Career - bowl'!C44</f>
        <v>3</v>
      </c>
      <c r="D44">
        <f>'Career - bowl'!D44</f>
        <v>0</v>
      </c>
      <c r="E44">
        <f>'Career - bowl'!E44</f>
        <v>16</v>
      </c>
      <c r="F44">
        <f>'Career - bowl'!F44</f>
        <v>1</v>
      </c>
      <c r="G44" s="30">
        <f>'Career - bowl'!G44</f>
        <v>16</v>
      </c>
      <c r="H44" s="30">
        <f>'Career - bowl'!H44</f>
        <v>5.333333333333333</v>
      </c>
      <c r="I44" s="30">
        <f>'Career - bowl'!I44</f>
        <v>18</v>
      </c>
      <c r="J44" t="str">
        <f>'Career - bowl'!M44 &amp; "/" &amp; 'Career - bowl'!N44</f>
        <v>1/16</v>
      </c>
      <c r="K44">
        <f>'Career - bowl'!J44</f>
        <v>0</v>
      </c>
      <c r="L44">
        <f>'Career - bowl'!K44</f>
        <v>0</v>
      </c>
      <c r="M44">
        <f>'Career - bowl'!L44</f>
        <v>0</v>
      </c>
    </row>
    <row r="45" spans="1:13" x14ac:dyDescent="0.25">
      <c r="A45" t="str">
        <f>'Career - bowl'!A45</f>
        <v>M Callanan</v>
      </c>
      <c r="B45">
        <f>'Career - bowl'!B45</f>
        <v>24</v>
      </c>
      <c r="C45">
        <f>'Career - bowl'!C45</f>
        <v>30</v>
      </c>
      <c r="D45">
        <f>'Career - bowl'!D45</f>
        <v>4</v>
      </c>
      <c r="E45">
        <f>'Career - bowl'!E45</f>
        <v>120</v>
      </c>
      <c r="F45">
        <f>'Career - bowl'!F45</f>
        <v>9</v>
      </c>
      <c r="G45" s="30">
        <f>'Career - bowl'!G45</f>
        <v>13.333333333333334</v>
      </c>
      <c r="H45" s="30">
        <f>'Career - bowl'!H45</f>
        <v>4</v>
      </c>
      <c r="I45" s="30">
        <f>'Career - bowl'!I45</f>
        <v>20</v>
      </c>
      <c r="J45" t="str">
        <f>'Career - bowl'!M45 &amp; "/" &amp; 'Career - bowl'!N45</f>
        <v>4/8</v>
      </c>
      <c r="K45">
        <f>'Career - bowl'!J45</f>
        <v>0</v>
      </c>
      <c r="L45">
        <f>'Career - bowl'!K45</f>
        <v>0</v>
      </c>
      <c r="M45">
        <f>'Career - bowl'!L45</f>
        <v>0</v>
      </c>
    </row>
    <row r="46" spans="1:13" x14ac:dyDescent="0.25">
      <c r="A46" t="str">
        <f>'Career - bowl'!A46</f>
        <v>Anthony Campbell</v>
      </c>
      <c r="B46">
        <f>'Career - bowl'!B46</f>
        <v>89</v>
      </c>
      <c r="C46">
        <f>'Career - bowl'!C46</f>
        <v>627</v>
      </c>
      <c r="D46">
        <f>'Career - bowl'!D46</f>
        <v>73</v>
      </c>
      <c r="E46">
        <f>'Career - bowl'!E46</f>
        <v>2729</v>
      </c>
      <c r="F46">
        <f>'Career - bowl'!F46</f>
        <v>115</v>
      </c>
      <c r="G46" s="30">
        <f>'Career - bowl'!G46</f>
        <v>23.730434782608697</v>
      </c>
      <c r="H46" s="30">
        <f>'Career - bowl'!H46</f>
        <v>4.3524720893141948</v>
      </c>
      <c r="I46" s="30">
        <f>'Career - bowl'!I46</f>
        <v>32.713043478260872</v>
      </c>
      <c r="J46" t="str">
        <f>'Career - bowl'!M46 &amp; "/" &amp; 'Career - bowl'!N46</f>
        <v>6/45</v>
      </c>
      <c r="K46">
        <f>'Career - bowl'!J46</f>
        <v>3</v>
      </c>
      <c r="L46">
        <f>'Career - bowl'!K46</f>
        <v>0</v>
      </c>
      <c r="M46">
        <f>'Career - bowl'!L46</f>
        <v>0</v>
      </c>
    </row>
    <row r="47" spans="1:13" x14ac:dyDescent="0.25">
      <c r="A47" t="str">
        <f>'Career - bowl'!A47</f>
        <v>J Capel</v>
      </c>
      <c r="B47">
        <f>'Career - bowl'!B47</f>
        <v>1</v>
      </c>
      <c r="C47">
        <f>'Career - bowl'!C47</f>
        <v>5</v>
      </c>
      <c r="D47">
        <f>'Career - bowl'!D47</f>
        <v>0</v>
      </c>
      <c r="E47">
        <f>'Career - bowl'!E47</f>
        <v>39</v>
      </c>
      <c r="F47">
        <f>'Career - bowl'!F47</f>
        <v>1</v>
      </c>
      <c r="G47" s="30">
        <f>'Career - bowl'!G47</f>
        <v>39</v>
      </c>
      <c r="H47" s="30">
        <f>'Career - bowl'!H47</f>
        <v>7.8</v>
      </c>
      <c r="I47" s="30">
        <f>'Career - bowl'!I47</f>
        <v>30</v>
      </c>
      <c r="J47" t="str">
        <f>'Career - bowl'!M47 &amp; "/" &amp; 'Career - bowl'!N47</f>
        <v>1/39</v>
      </c>
      <c r="K47">
        <f>'Career - bowl'!J47</f>
        <v>0</v>
      </c>
      <c r="L47">
        <f>'Career - bowl'!K47</f>
        <v>0</v>
      </c>
      <c r="M47">
        <f>'Career - bowl'!L47</f>
        <v>0</v>
      </c>
    </row>
    <row r="48" spans="1:13" x14ac:dyDescent="0.25">
      <c r="A48" t="str">
        <f>'Career - bowl'!A48</f>
        <v>C Carline</v>
      </c>
      <c r="B48">
        <f>'Career - bowl'!B48</f>
        <v>1</v>
      </c>
      <c r="C48">
        <f>'Career - bowl'!C48</f>
        <v>0</v>
      </c>
      <c r="D48">
        <f>'Career - bowl'!D48</f>
        <v>0</v>
      </c>
      <c r="E48">
        <f>'Career - bowl'!E48</f>
        <v>0</v>
      </c>
      <c r="F48">
        <f>'Career - bowl'!F48</f>
        <v>0</v>
      </c>
      <c r="G48" s="30" t="str">
        <f>'Career - bowl'!G48</f>
        <v>-</v>
      </c>
      <c r="H48" s="30" t="str">
        <f>'Career - bowl'!H48</f>
        <v>-</v>
      </c>
      <c r="I48" s="30" t="str">
        <f>'Career - bowl'!I48</f>
        <v>-</v>
      </c>
      <c r="J48" t="str">
        <f>'Career - bowl'!M48 &amp; "/" &amp; 'Career - bowl'!N48</f>
        <v>0/0</v>
      </c>
      <c r="K48">
        <f>'Career - bowl'!J48</f>
        <v>0</v>
      </c>
      <c r="L48">
        <f>'Career - bowl'!K48</f>
        <v>0</v>
      </c>
      <c r="M48">
        <f>'Career - bowl'!L48</f>
        <v>0</v>
      </c>
    </row>
    <row r="49" spans="1:13" x14ac:dyDescent="0.25">
      <c r="A49" t="str">
        <f>'Career - bowl'!A49</f>
        <v>Conor Carson</v>
      </c>
      <c r="B49">
        <f>'Career - bowl'!B49</f>
        <v>3</v>
      </c>
      <c r="C49">
        <f>'Career - bowl'!C49</f>
        <v>0</v>
      </c>
      <c r="D49">
        <f>'Career - bowl'!D49</f>
        <v>0</v>
      </c>
      <c r="E49">
        <f>'Career - bowl'!E49</f>
        <v>0</v>
      </c>
      <c r="F49">
        <f>'Career - bowl'!F49</f>
        <v>0</v>
      </c>
      <c r="G49" s="30" t="str">
        <f>'Career - bowl'!G49</f>
        <v>-</v>
      </c>
      <c r="H49" s="30" t="str">
        <f>'Career - bowl'!H49</f>
        <v>-</v>
      </c>
      <c r="I49" s="30" t="str">
        <f>'Career - bowl'!I49</f>
        <v>-</v>
      </c>
      <c r="J49" t="str">
        <f>'Career - bowl'!M49 &amp; "/" &amp; 'Career - bowl'!N49</f>
        <v>0/0</v>
      </c>
      <c r="K49">
        <f>'Career - bowl'!J49</f>
        <v>0</v>
      </c>
      <c r="L49">
        <f>'Career - bowl'!K49</f>
        <v>0</v>
      </c>
      <c r="M49">
        <f>'Career - bowl'!L49</f>
        <v>0</v>
      </c>
    </row>
    <row r="50" spans="1:13" x14ac:dyDescent="0.25">
      <c r="A50" t="str">
        <f>'Career - bowl'!A50</f>
        <v>Simon Carson</v>
      </c>
      <c r="B50">
        <f>'Career - bowl'!B50</f>
        <v>164</v>
      </c>
      <c r="C50">
        <f>'Career - bowl'!C50</f>
        <v>804</v>
      </c>
      <c r="D50">
        <f>'Career - bowl'!D50</f>
        <v>68</v>
      </c>
      <c r="E50">
        <f>'Career - bowl'!E50</f>
        <v>3692</v>
      </c>
      <c r="F50">
        <f>'Career - bowl'!F50</f>
        <v>121</v>
      </c>
      <c r="G50" s="30">
        <f>'Career - bowl'!G50</f>
        <v>30.512396694214875</v>
      </c>
      <c r="H50" s="30">
        <f>'Career - bowl'!H50</f>
        <v>4.5920398009950247</v>
      </c>
      <c r="I50" s="30">
        <f>'Career - bowl'!I50</f>
        <v>39.867768595041319</v>
      </c>
      <c r="J50" t="str">
        <f>'Career - bowl'!M50 &amp; "/" &amp; 'Career - bowl'!N50</f>
        <v>6/32</v>
      </c>
      <c r="K50">
        <f>'Career - bowl'!J50</f>
        <v>2</v>
      </c>
      <c r="L50">
        <f>'Career - bowl'!K50</f>
        <v>18</v>
      </c>
      <c r="M50">
        <f>'Career - bowl'!L50</f>
        <v>2</v>
      </c>
    </row>
    <row r="51" spans="1:13" x14ac:dyDescent="0.25">
      <c r="A51" t="str">
        <f>'Career - bowl'!A51</f>
        <v>T Cawkwell</v>
      </c>
      <c r="B51">
        <f>'Career - bowl'!B51</f>
        <v>6</v>
      </c>
      <c r="C51">
        <f>'Career - bowl'!C51</f>
        <v>0</v>
      </c>
      <c r="D51">
        <f>'Career - bowl'!D51</f>
        <v>0</v>
      </c>
      <c r="E51">
        <f>'Career - bowl'!E51</f>
        <v>0</v>
      </c>
      <c r="F51">
        <f>'Career - bowl'!F51</f>
        <v>0</v>
      </c>
      <c r="G51" s="30" t="str">
        <f>'Career - bowl'!G51</f>
        <v>-</v>
      </c>
      <c r="H51" s="30" t="str">
        <f>'Career - bowl'!H51</f>
        <v>-</v>
      </c>
      <c r="I51" s="30" t="str">
        <f>'Career - bowl'!I51</f>
        <v>-</v>
      </c>
      <c r="J51" t="str">
        <f>'Career - bowl'!M51 &amp; "/" &amp; 'Career - bowl'!N51</f>
        <v>0/0</v>
      </c>
      <c r="K51">
        <f>'Career - bowl'!J51</f>
        <v>0</v>
      </c>
      <c r="L51">
        <f>'Career - bowl'!K51</f>
        <v>0</v>
      </c>
      <c r="M51">
        <f>'Career - bowl'!L51</f>
        <v>0</v>
      </c>
    </row>
    <row r="52" spans="1:13" x14ac:dyDescent="0.25">
      <c r="A52" t="str">
        <f>'Career - bowl'!A52</f>
        <v>Kevin Chau</v>
      </c>
      <c r="B52">
        <f>'Career - bowl'!B52</f>
        <v>34</v>
      </c>
      <c r="C52">
        <f>'Career - bowl'!C52</f>
        <v>25</v>
      </c>
      <c r="D52">
        <f>'Career - bowl'!D52</f>
        <v>0</v>
      </c>
      <c r="E52">
        <f>'Career - bowl'!E52</f>
        <v>196</v>
      </c>
      <c r="F52">
        <f>'Career - bowl'!F52</f>
        <v>6</v>
      </c>
      <c r="G52" s="30">
        <f>'Career - bowl'!G52</f>
        <v>32.666666666666664</v>
      </c>
      <c r="H52" s="30">
        <f>'Career - bowl'!H52</f>
        <v>7.84</v>
      </c>
      <c r="I52" s="30">
        <f>'Career - bowl'!I52</f>
        <v>25</v>
      </c>
      <c r="J52" t="str">
        <f>'Career - bowl'!M52 &amp; "/" &amp; 'Career - bowl'!N52</f>
        <v>3/36</v>
      </c>
      <c r="K52">
        <f>'Career - bowl'!J52</f>
        <v>0</v>
      </c>
      <c r="L52">
        <f>'Career - bowl'!K52</f>
        <v>22</v>
      </c>
      <c r="M52">
        <f>'Career - bowl'!L52</f>
        <v>1</v>
      </c>
    </row>
    <row r="53" spans="1:13" x14ac:dyDescent="0.25">
      <c r="A53" t="str">
        <f>'Career - bowl'!A53</f>
        <v>A Chowdhary</v>
      </c>
      <c r="B53">
        <f>'Career - bowl'!B53</f>
        <v>1</v>
      </c>
      <c r="C53">
        <f>'Career - bowl'!C53</f>
        <v>0</v>
      </c>
      <c r="D53">
        <f>'Career - bowl'!D53</f>
        <v>0</v>
      </c>
      <c r="E53">
        <f>'Career - bowl'!E53</f>
        <v>0</v>
      </c>
      <c r="F53">
        <f>'Career - bowl'!F53</f>
        <v>0</v>
      </c>
      <c r="G53" s="30" t="str">
        <f>'Career - bowl'!G53</f>
        <v>-</v>
      </c>
      <c r="H53" s="30" t="str">
        <f>'Career - bowl'!H53</f>
        <v>-</v>
      </c>
      <c r="I53" s="30" t="str">
        <f>'Career - bowl'!I53</f>
        <v>-</v>
      </c>
      <c r="J53" t="str">
        <f>'Career - bowl'!M53 &amp; "/" &amp; 'Career - bowl'!N53</f>
        <v>0/0</v>
      </c>
      <c r="K53">
        <f>'Career - bowl'!J53</f>
        <v>0</v>
      </c>
      <c r="L53">
        <f>'Career - bowl'!K53</f>
        <v>0</v>
      </c>
      <c r="M53">
        <f>'Career - bowl'!L53</f>
        <v>0</v>
      </c>
    </row>
    <row r="54" spans="1:13" x14ac:dyDescent="0.25">
      <c r="A54" t="str">
        <f>'Career - bowl'!A54</f>
        <v>C Chowdry</v>
      </c>
      <c r="B54">
        <f>'Career - bowl'!B54</f>
        <v>1</v>
      </c>
      <c r="C54">
        <f>'Career - bowl'!C54</f>
        <v>4</v>
      </c>
      <c r="D54">
        <f>'Career - bowl'!D54</f>
        <v>0</v>
      </c>
      <c r="E54">
        <f>'Career - bowl'!E54</f>
        <v>12</v>
      </c>
      <c r="F54">
        <f>'Career - bowl'!F54</f>
        <v>1</v>
      </c>
      <c r="G54" s="30">
        <f>'Career - bowl'!G54</f>
        <v>12</v>
      </c>
      <c r="H54" s="30">
        <f>'Career - bowl'!H54</f>
        <v>3</v>
      </c>
      <c r="I54" s="30">
        <f>'Career - bowl'!I54</f>
        <v>24</v>
      </c>
      <c r="J54" t="str">
        <f>'Career - bowl'!M54 &amp; "/" &amp; 'Career - bowl'!N54</f>
        <v>1/12</v>
      </c>
      <c r="K54">
        <f>'Career - bowl'!J54</f>
        <v>0</v>
      </c>
      <c r="L54">
        <f>'Career - bowl'!K54</f>
        <v>0</v>
      </c>
      <c r="M54">
        <f>'Career - bowl'!L54</f>
        <v>0</v>
      </c>
    </row>
    <row r="55" spans="1:13" x14ac:dyDescent="0.25">
      <c r="A55" t="str">
        <f>'Career - bowl'!A55</f>
        <v>B Clark</v>
      </c>
      <c r="B55">
        <f>'Career - bowl'!B55</f>
        <v>25</v>
      </c>
      <c r="C55">
        <f>'Career - bowl'!C55</f>
        <v>43</v>
      </c>
      <c r="D55">
        <f>'Career - bowl'!D55</f>
        <v>2</v>
      </c>
      <c r="E55">
        <f>'Career - bowl'!E55</f>
        <v>217</v>
      </c>
      <c r="F55">
        <f>'Career - bowl'!F55</f>
        <v>10</v>
      </c>
      <c r="G55" s="30">
        <f>'Career - bowl'!G55</f>
        <v>21.7</v>
      </c>
      <c r="H55" s="30">
        <f>'Career - bowl'!H55</f>
        <v>5.0465116279069768</v>
      </c>
      <c r="I55" s="30">
        <f>'Career - bowl'!I55</f>
        <v>25.8</v>
      </c>
      <c r="J55" t="str">
        <f>'Career - bowl'!M55 &amp; "/" &amp; 'Career - bowl'!N55</f>
        <v>4/22</v>
      </c>
      <c r="K55">
        <f>'Career - bowl'!J55</f>
        <v>0</v>
      </c>
      <c r="L55">
        <f>'Career - bowl'!K55</f>
        <v>0</v>
      </c>
      <c r="M55">
        <f>'Career - bowl'!L55</f>
        <v>0</v>
      </c>
    </row>
    <row r="56" spans="1:13" x14ac:dyDescent="0.25">
      <c r="A56" t="str">
        <f>'Career - bowl'!A56</f>
        <v>Dave Conway</v>
      </c>
      <c r="B56">
        <f>'Career - bowl'!B56</f>
        <v>30</v>
      </c>
      <c r="C56">
        <f>'Career - bowl'!C56</f>
        <v>107.2</v>
      </c>
      <c r="D56">
        <f>'Career - bowl'!D56</f>
        <v>12</v>
      </c>
      <c r="E56">
        <f>'Career - bowl'!E56</f>
        <v>396</v>
      </c>
      <c r="F56">
        <f>'Career - bowl'!F56</f>
        <v>18</v>
      </c>
      <c r="G56" s="30">
        <f>'Career - bowl'!G56</f>
        <v>22</v>
      </c>
      <c r="H56" s="30">
        <f>'Career - bowl'!H56</f>
        <v>3.6940298507462686</v>
      </c>
      <c r="I56" s="30">
        <f>'Career - bowl'!I56</f>
        <v>35.733333333333334</v>
      </c>
      <c r="J56" t="str">
        <f>'Career - bowl'!M56 &amp; "/" &amp; 'Career - bowl'!N56</f>
        <v>4/20</v>
      </c>
      <c r="K56">
        <f>'Career - bowl'!J56</f>
        <v>0</v>
      </c>
      <c r="L56">
        <f>'Career - bowl'!K56</f>
        <v>6</v>
      </c>
      <c r="M56">
        <f>'Career - bowl'!L56</f>
        <v>1</v>
      </c>
    </row>
    <row r="57" spans="1:13" x14ac:dyDescent="0.25">
      <c r="A57" t="str">
        <f>'Career - bowl'!A57</f>
        <v>J Cooper</v>
      </c>
      <c r="B57">
        <f>'Career - bowl'!B57</f>
        <v>12</v>
      </c>
      <c r="C57">
        <f>'Career - bowl'!C57</f>
        <v>34</v>
      </c>
      <c r="D57">
        <f>'Career - bowl'!D57</f>
        <v>1</v>
      </c>
      <c r="E57">
        <f>'Career - bowl'!E57</f>
        <v>228</v>
      </c>
      <c r="F57">
        <f>'Career - bowl'!F57</f>
        <v>14</v>
      </c>
      <c r="G57" s="30">
        <f>'Career - bowl'!G57</f>
        <v>16.285714285714285</v>
      </c>
      <c r="H57" s="30">
        <f>'Career - bowl'!H57</f>
        <v>6.7058823529411766</v>
      </c>
      <c r="I57" s="30">
        <f>'Career - bowl'!I57</f>
        <v>14.571428571428571</v>
      </c>
      <c r="J57" t="str">
        <f>'Career - bowl'!M57 &amp; "/" &amp; 'Career - bowl'!N57</f>
        <v>3/16</v>
      </c>
      <c r="K57">
        <f>'Career - bowl'!J57</f>
        <v>0</v>
      </c>
      <c r="L57">
        <f>'Career - bowl'!K57</f>
        <v>0</v>
      </c>
      <c r="M57">
        <f>'Career - bowl'!L57</f>
        <v>0</v>
      </c>
    </row>
    <row r="58" spans="1:13" x14ac:dyDescent="0.25">
      <c r="A58" t="str">
        <f>'Career - bowl'!A58</f>
        <v>Robert Cox</v>
      </c>
      <c r="B58">
        <f>'Career - bowl'!B58</f>
        <v>319</v>
      </c>
      <c r="C58">
        <f>'Career - bowl'!C58</f>
        <v>1983</v>
      </c>
      <c r="D58">
        <f>'Career - bowl'!D58</f>
        <v>145</v>
      </c>
      <c r="E58">
        <f>'Career - bowl'!E58</f>
        <v>7361</v>
      </c>
      <c r="F58">
        <f>'Career - bowl'!F58</f>
        <v>444</v>
      </c>
      <c r="G58" s="30">
        <f>'Career - bowl'!G58</f>
        <v>16.578828828828829</v>
      </c>
      <c r="H58" s="30">
        <f>'Career - bowl'!H58</f>
        <v>3.7120524457892081</v>
      </c>
      <c r="I58" s="30">
        <f>'Career - bowl'!I58</f>
        <v>26.797297297297298</v>
      </c>
      <c r="J58" t="str">
        <f>'Career - bowl'!M58 &amp; "/" &amp; 'Career - bowl'!N58</f>
        <v>7/23</v>
      </c>
      <c r="K58">
        <f>'Career - bowl'!J58</f>
        <v>7</v>
      </c>
      <c r="L58">
        <f>'Career - bowl'!K58</f>
        <v>7</v>
      </c>
      <c r="M58">
        <f>'Career - bowl'!L58</f>
        <v>0</v>
      </c>
    </row>
    <row r="59" spans="1:13" x14ac:dyDescent="0.25">
      <c r="A59" t="str">
        <f>'Career - bowl'!A59</f>
        <v>N Creek</v>
      </c>
      <c r="B59">
        <f>'Career - bowl'!B59</f>
        <v>16</v>
      </c>
      <c r="C59">
        <f>'Career - bowl'!C59</f>
        <v>5</v>
      </c>
      <c r="D59">
        <f>'Career - bowl'!D59</f>
        <v>0</v>
      </c>
      <c r="E59">
        <f>'Career - bowl'!E59</f>
        <v>32</v>
      </c>
      <c r="F59">
        <f>'Career - bowl'!F59</f>
        <v>0</v>
      </c>
      <c r="G59" s="30" t="str">
        <f>'Career - bowl'!G59</f>
        <v>-</v>
      </c>
      <c r="H59" s="30">
        <f>'Career - bowl'!H59</f>
        <v>6.4</v>
      </c>
      <c r="I59" s="30" t="str">
        <f>'Career - bowl'!I59</f>
        <v>-</v>
      </c>
      <c r="J59" t="str">
        <f>'Career - bowl'!M59 &amp; "/" &amp; 'Career - bowl'!N59</f>
        <v>0/13</v>
      </c>
      <c r="K59">
        <f>'Career - bowl'!J59</f>
        <v>0</v>
      </c>
      <c r="L59">
        <f>'Career - bowl'!K59</f>
        <v>0</v>
      </c>
      <c r="M59">
        <f>'Career - bowl'!L59</f>
        <v>0</v>
      </c>
    </row>
    <row r="60" spans="1:13" x14ac:dyDescent="0.25">
      <c r="A60" t="str">
        <f>'Career - bowl'!A60</f>
        <v>M Crew</v>
      </c>
      <c r="B60">
        <f>'Career - bowl'!B60</f>
        <v>1</v>
      </c>
      <c r="C60">
        <f>'Career - bowl'!C60</f>
        <v>0</v>
      </c>
      <c r="D60">
        <f>'Career - bowl'!D60</f>
        <v>0</v>
      </c>
      <c r="E60">
        <f>'Career - bowl'!E60</f>
        <v>0</v>
      </c>
      <c r="F60">
        <f>'Career - bowl'!F60</f>
        <v>0</v>
      </c>
      <c r="G60" s="30" t="str">
        <f>'Career - bowl'!G60</f>
        <v>-</v>
      </c>
      <c r="H60" s="30" t="str">
        <f>'Career - bowl'!H60</f>
        <v>-</v>
      </c>
      <c r="I60" s="30" t="str">
        <f>'Career - bowl'!I60</f>
        <v>-</v>
      </c>
      <c r="J60" t="str">
        <f>'Career - bowl'!M60 &amp; "/" &amp; 'Career - bowl'!N60</f>
        <v>0/0</v>
      </c>
      <c r="K60">
        <f>'Career - bowl'!J60</f>
        <v>0</v>
      </c>
      <c r="L60">
        <f>'Career - bowl'!K60</f>
        <v>0</v>
      </c>
      <c r="M60">
        <f>'Career - bowl'!L60</f>
        <v>0</v>
      </c>
    </row>
    <row r="61" spans="1:13" x14ac:dyDescent="0.25">
      <c r="A61" t="str">
        <f>'Career - bowl'!A61</f>
        <v>V Cruickshank</v>
      </c>
      <c r="B61">
        <f>'Career - bowl'!B61</f>
        <v>2</v>
      </c>
      <c r="C61">
        <f>'Career - bowl'!C61</f>
        <v>12</v>
      </c>
      <c r="D61">
        <f>'Career - bowl'!D61</f>
        <v>2</v>
      </c>
      <c r="E61">
        <f>'Career - bowl'!E61</f>
        <v>41</v>
      </c>
      <c r="F61">
        <f>'Career - bowl'!F61</f>
        <v>1</v>
      </c>
      <c r="G61" s="30">
        <f>'Career - bowl'!G61</f>
        <v>41</v>
      </c>
      <c r="H61" s="30">
        <f>'Career - bowl'!H61</f>
        <v>3.4166666666666665</v>
      </c>
      <c r="I61" s="30">
        <f>'Career - bowl'!I61</f>
        <v>72</v>
      </c>
      <c r="J61" t="str">
        <f>'Career - bowl'!M61 &amp; "/" &amp; 'Career - bowl'!N61</f>
        <v>1/19</v>
      </c>
      <c r="K61">
        <f>'Career - bowl'!J61</f>
        <v>0</v>
      </c>
      <c r="L61">
        <f>'Career - bowl'!K61</f>
        <v>0</v>
      </c>
      <c r="M61">
        <f>'Career - bowl'!L61</f>
        <v>0</v>
      </c>
    </row>
    <row r="62" spans="1:13" x14ac:dyDescent="0.25">
      <c r="A62" t="str">
        <f>'Career - bowl'!A62</f>
        <v>S Dalton</v>
      </c>
      <c r="B62">
        <f>'Career - bowl'!B62</f>
        <v>4</v>
      </c>
      <c r="C62">
        <f>'Career - bowl'!C62</f>
        <v>20</v>
      </c>
      <c r="D62">
        <f>'Career - bowl'!D62</f>
        <v>5</v>
      </c>
      <c r="E62">
        <f>'Career - bowl'!E62</f>
        <v>99</v>
      </c>
      <c r="F62">
        <f>'Career - bowl'!F62</f>
        <v>1</v>
      </c>
      <c r="G62" s="30">
        <f>'Career - bowl'!G62</f>
        <v>99</v>
      </c>
      <c r="H62" s="30">
        <f>'Career - bowl'!H62</f>
        <v>4.95</v>
      </c>
      <c r="I62" s="30">
        <f>'Career - bowl'!I62</f>
        <v>120</v>
      </c>
      <c r="J62" t="str">
        <f>'Career - bowl'!M62 &amp; "/" &amp; 'Career - bowl'!N62</f>
        <v>1/23</v>
      </c>
      <c r="K62">
        <f>'Career - bowl'!J62</f>
        <v>0</v>
      </c>
      <c r="L62">
        <f>'Career - bowl'!K62</f>
        <v>0</v>
      </c>
      <c r="M62">
        <f>'Career - bowl'!L62</f>
        <v>0</v>
      </c>
    </row>
    <row r="63" spans="1:13" x14ac:dyDescent="0.25">
      <c r="A63" t="str">
        <f>'Career - bowl'!A63</f>
        <v>Dyll Davies</v>
      </c>
      <c r="B63">
        <f>'Career - bowl'!B63</f>
        <v>261</v>
      </c>
      <c r="C63">
        <f>'Career - bowl'!C63</f>
        <v>85</v>
      </c>
      <c r="D63">
        <f>'Career - bowl'!D63</f>
        <v>0</v>
      </c>
      <c r="E63">
        <f>'Career - bowl'!E63</f>
        <v>430</v>
      </c>
      <c r="F63">
        <f>'Career - bowl'!F63</f>
        <v>17</v>
      </c>
      <c r="G63" s="30">
        <f>'Career - bowl'!G63</f>
        <v>25.294117647058822</v>
      </c>
      <c r="H63" s="30">
        <f>'Career - bowl'!H63</f>
        <v>5.0588235294117645</v>
      </c>
      <c r="I63" s="30">
        <f>'Career - bowl'!I63</f>
        <v>30</v>
      </c>
      <c r="J63" t="str">
        <f>'Career - bowl'!M63 &amp; "/" &amp; 'Career - bowl'!N63</f>
        <v>2/3</v>
      </c>
      <c r="K63">
        <f>'Career - bowl'!J63</f>
        <v>0</v>
      </c>
      <c r="L63">
        <f>'Career - bowl'!K63</f>
        <v>0</v>
      </c>
      <c r="M63">
        <f>'Career - bowl'!L63</f>
        <v>0</v>
      </c>
    </row>
    <row r="64" spans="1:13" x14ac:dyDescent="0.25">
      <c r="A64" t="str">
        <f>'Career - bowl'!A64</f>
        <v>Harry Davies</v>
      </c>
      <c r="B64">
        <f>'Career - bowl'!B64</f>
        <v>60</v>
      </c>
      <c r="C64">
        <f>'Career - bowl'!C64</f>
        <v>225.1</v>
      </c>
      <c r="D64">
        <f>'Career - bowl'!D64</f>
        <v>5</v>
      </c>
      <c r="E64">
        <f>'Career - bowl'!E64</f>
        <v>1559</v>
      </c>
      <c r="F64">
        <f>'Career - bowl'!F64</f>
        <v>45</v>
      </c>
      <c r="G64" s="30">
        <f>'Career - bowl'!G64</f>
        <v>34.644444444444446</v>
      </c>
      <c r="H64" s="30">
        <f>'Career - bowl'!H64</f>
        <v>6.9258107507774325</v>
      </c>
      <c r="I64" s="30">
        <f>'Career - bowl'!I64</f>
        <v>30.013333333333332</v>
      </c>
      <c r="J64" t="str">
        <f>'Career - bowl'!M64 &amp; "/" &amp; 'Career - bowl'!N64</f>
        <v>3/8</v>
      </c>
      <c r="K64">
        <f>'Career - bowl'!J64</f>
        <v>0</v>
      </c>
      <c r="L64">
        <f>'Career - bowl'!K64</f>
        <v>34</v>
      </c>
      <c r="M64">
        <f>'Career - bowl'!L64</f>
        <v>9</v>
      </c>
    </row>
    <row r="65" spans="1:13" x14ac:dyDescent="0.25">
      <c r="A65" t="str">
        <f>'Career - bowl'!A65</f>
        <v>J Davies</v>
      </c>
      <c r="B65">
        <f>'Career - bowl'!B65</f>
        <v>1</v>
      </c>
      <c r="C65">
        <f>'Career - bowl'!C65</f>
        <v>6</v>
      </c>
      <c r="D65">
        <f>'Career - bowl'!D65</f>
        <v>0</v>
      </c>
      <c r="E65">
        <f>'Career - bowl'!E65</f>
        <v>42</v>
      </c>
      <c r="F65">
        <f>'Career - bowl'!F65</f>
        <v>1</v>
      </c>
      <c r="G65" s="30">
        <f>'Career - bowl'!G65</f>
        <v>42</v>
      </c>
      <c r="H65" s="30">
        <f>'Career - bowl'!H65</f>
        <v>7</v>
      </c>
      <c r="I65" s="30">
        <f>'Career - bowl'!I65</f>
        <v>36</v>
      </c>
      <c r="J65" t="str">
        <f>'Career - bowl'!M65 &amp; "/" &amp; 'Career - bowl'!N65</f>
        <v>1/42</v>
      </c>
      <c r="K65">
        <f>'Career - bowl'!J65</f>
        <v>0</v>
      </c>
      <c r="L65">
        <f>'Career - bowl'!K65</f>
        <v>0</v>
      </c>
      <c r="M65">
        <f>'Career - bowl'!L65</f>
        <v>0</v>
      </c>
    </row>
    <row r="66" spans="1:13" x14ac:dyDescent="0.25">
      <c r="A66" t="str">
        <f>'Career - bowl'!A66</f>
        <v>L Derbyshire</v>
      </c>
      <c r="B66">
        <f>'Career - bowl'!B66</f>
        <v>5</v>
      </c>
      <c r="C66">
        <f>'Career - bowl'!C66</f>
        <v>0</v>
      </c>
      <c r="D66">
        <f>'Career - bowl'!D66</f>
        <v>0</v>
      </c>
      <c r="E66">
        <f>'Career - bowl'!E66</f>
        <v>0</v>
      </c>
      <c r="F66">
        <f>'Career - bowl'!F66</f>
        <v>0</v>
      </c>
      <c r="G66" s="30" t="str">
        <f>'Career - bowl'!G66</f>
        <v>-</v>
      </c>
      <c r="H66" s="30" t="str">
        <f>'Career - bowl'!H66</f>
        <v>-</v>
      </c>
      <c r="I66" s="30" t="str">
        <f>'Career - bowl'!I66</f>
        <v>-</v>
      </c>
      <c r="J66" t="str">
        <f>'Career - bowl'!M66 &amp; "/" &amp; 'Career - bowl'!N66</f>
        <v>0/0</v>
      </c>
      <c r="K66">
        <f>'Career - bowl'!J66</f>
        <v>0</v>
      </c>
      <c r="L66">
        <f>'Career - bowl'!K66</f>
        <v>0</v>
      </c>
      <c r="M66">
        <f>'Career - bowl'!L66</f>
        <v>0</v>
      </c>
    </row>
    <row r="67" spans="1:13" x14ac:dyDescent="0.25">
      <c r="A67" t="str">
        <f>'Career - bowl'!A67</f>
        <v>P Derbyshire</v>
      </c>
      <c r="B67">
        <f>'Career - bowl'!B67</f>
        <v>2</v>
      </c>
      <c r="C67">
        <f>'Career - bowl'!C67</f>
        <v>14</v>
      </c>
      <c r="D67">
        <f>'Career - bowl'!D67</f>
        <v>2</v>
      </c>
      <c r="E67">
        <f>'Career - bowl'!E67</f>
        <v>46</v>
      </c>
      <c r="F67">
        <f>'Career - bowl'!F67</f>
        <v>2</v>
      </c>
      <c r="G67" s="30">
        <f>'Career - bowl'!G67</f>
        <v>23</v>
      </c>
      <c r="H67" s="30">
        <f>'Career - bowl'!H67</f>
        <v>3.2857142857142856</v>
      </c>
      <c r="I67" s="30">
        <f>'Career - bowl'!I67</f>
        <v>42</v>
      </c>
      <c r="J67" t="str">
        <f>'Career - bowl'!M67 &amp; "/" &amp; 'Career - bowl'!N67</f>
        <v>1/20</v>
      </c>
      <c r="K67">
        <f>'Career - bowl'!J67</f>
        <v>0</v>
      </c>
      <c r="L67">
        <f>'Career - bowl'!K67</f>
        <v>0</v>
      </c>
      <c r="M67">
        <f>'Career - bowl'!L67</f>
        <v>0</v>
      </c>
    </row>
    <row r="68" spans="1:13" x14ac:dyDescent="0.25">
      <c r="A68" t="str">
        <f>'Career - bowl'!A68</f>
        <v>D Diamond</v>
      </c>
      <c r="B68">
        <f>'Career - bowl'!B68</f>
        <v>2</v>
      </c>
      <c r="C68">
        <f>'Career - bowl'!C68</f>
        <v>11</v>
      </c>
      <c r="D68">
        <f>'Career - bowl'!D68</f>
        <v>1</v>
      </c>
      <c r="E68">
        <f>'Career - bowl'!E68</f>
        <v>52</v>
      </c>
      <c r="F68">
        <f>'Career - bowl'!F68</f>
        <v>0</v>
      </c>
      <c r="G68" s="30" t="str">
        <f>'Career - bowl'!G68</f>
        <v>-</v>
      </c>
      <c r="H68" s="30">
        <f>'Career - bowl'!H68</f>
        <v>4.7272727272727275</v>
      </c>
      <c r="I68" s="30" t="str">
        <f>'Career - bowl'!I68</f>
        <v>-</v>
      </c>
      <c r="J68" t="str">
        <f>'Career - bowl'!M68 &amp; "/" &amp; 'Career - bowl'!N68</f>
        <v>0/23</v>
      </c>
      <c r="K68">
        <f>'Career - bowl'!J68</f>
        <v>0</v>
      </c>
      <c r="L68">
        <f>'Career - bowl'!K68</f>
        <v>0</v>
      </c>
      <c r="M68">
        <f>'Career - bowl'!L68</f>
        <v>0</v>
      </c>
    </row>
    <row r="69" spans="1:13" x14ac:dyDescent="0.25">
      <c r="A69" t="str">
        <f>'Career - bowl'!A69</f>
        <v>Hamish Dowell</v>
      </c>
      <c r="B69">
        <f>'Career - bowl'!B69</f>
        <v>21</v>
      </c>
      <c r="C69">
        <f>'Career - bowl'!C69</f>
        <v>0</v>
      </c>
      <c r="D69">
        <f>'Career - bowl'!D69</f>
        <v>0</v>
      </c>
      <c r="E69">
        <f>'Career - bowl'!E69</f>
        <v>0</v>
      </c>
      <c r="F69">
        <f>'Career - bowl'!F69</f>
        <v>0</v>
      </c>
      <c r="G69" s="30" t="str">
        <f>'Career - bowl'!G69</f>
        <v>-</v>
      </c>
      <c r="H69" s="30" t="str">
        <f>'Career - bowl'!H69</f>
        <v>-</v>
      </c>
      <c r="I69" s="30" t="str">
        <f>'Career - bowl'!I69</f>
        <v>-</v>
      </c>
      <c r="J69" t="str">
        <f>'Career - bowl'!M69 &amp; "/" &amp; 'Career - bowl'!N69</f>
        <v>0/0</v>
      </c>
      <c r="K69">
        <f>'Career - bowl'!J69</f>
        <v>0</v>
      </c>
      <c r="L69">
        <f>'Career - bowl'!K69</f>
        <v>0</v>
      </c>
      <c r="M69">
        <f>'Career - bowl'!L69</f>
        <v>0</v>
      </c>
    </row>
    <row r="70" spans="1:13" x14ac:dyDescent="0.25">
      <c r="A70" t="str">
        <f>'Career - bowl'!A70</f>
        <v>Nicko Dowell</v>
      </c>
      <c r="B70">
        <f>'Career - bowl'!B70</f>
        <v>76</v>
      </c>
      <c r="C70">
        <f>'Career - bowl'!C70</f>
        <v>72</v>
      </c>
      <c r="D70">
        <f>'Career - bowl'!D70</f>
        <v>7</v>
      </c>
      <c r="E70">
        <f>'Career - bowl'!E70</f>
        <v>359</v>
      </c>
      <c r="F70">
        <f>'Career - bowl'!F70</f>
        <v>17</v>
      </c>
      <c r="G70" s="30">
        <f>'Career - bowl'!G70</f>
        <v>21.117647058823529</v>
      </c>
      <c r="H70" s="30">
        <f>'Career - bowl'!H70</f>
        <v>4.9861111111111107</v>
      </c>
      <c r="I70" s="30">
        <f>'Career - bowl'!I70</f>
        <v>25.411764705882351</v>
      </c>
      <c r="J70" t="str">
        <f>'Career - bowl'!M70 &amp; "/" &amp; 'Career - bowl'!N70</f>
        <v>3/11</v>
      </c>
      <c r="K70">
        <f>'Career - bowl'!J70</f>
        <v>0</v>
      </c>
      <c r="L70">
        <f>'Career - bowl'!K70</f>
        <v>0</v>
      </c>
      <c r="M70">
        <f>'Career - bowl'!L70</f>
        <v>0</v>
      </c>
    </row>
    <row r="71" spans="1:13" x14ac:dyDescent="0.25">
      <c r="A71" t="str">
        <f>'Career - bowl'!A71</f>
        <v>M Dudley</v>
      </c>
      <c r="B71">
        <f>'Career - bowl'!B71</f>
        <v>3</v>
      </c>
      <c r="C71">
        <f>'Career - bowl'!C71</f>
        <v>0</v>
      </c>
      <c r="D71">
        <f>'Career - bowl'!D71</f>
        <v>0</v>
      </c>
      <c r="E71">
        <f>'Career - bowl'!E71</f>
        <v>0</v>
      </c>
      <c r="F71">
        <f>'Career - bowl'!F71</f>
        <v>0</v>
      </c>
      <c r="G71" s="30" t="str">
        <f>'Career - bowl'!G71</f>
        <v>-</v>
      </c>
      <c r="H71" s="30" t="str">
        <f>'Career - bowl'!H71</f>
        <v>-</v>
      </c>
      <c r="I71" s="30" t="str">
        <f>'Career - bowl'!I71</f>
        <v>-</v>
      </c>
      <c r="J71" t="str">
        <f>'Career - bowl'!M71 &amp; "/" &amp; 'Career - bowl'!N71</f>
        <v>0/0</v>
      </c>
      <c r="K71">
        <f>'Career - bowl'!J71</f>
        <v>0</v>
      </c>
      <c r="L71">
        <f>'Career - bowl'!K71</f>
        <v>0</v>
      </c>
      <c r="M71">
        <f>'Career - bowl'!L71</f>
        <v>0</v>
      </c>
    </row>
    <row r="72" spans="1:13" x14ac:dyDescent="0.25">
      <c r="A72" t="str">
        <f>'Career - bowl'!A72</f>
        <v>Gordon Dunne</v>
      </c>
      <c r="B72">
        <f>'Career - bowl'!B72</f>
        <v>1</v>
      </c>
      <c r="C72">
        <f>'Career - bowl'!C72</f>
        <v>4</v>
      </c>
      <c r="D72">
        <f>'Career - bowl'!D72</f>
        <v>0</v>
      </c>
      <c r="E72">
        <f>'Career - bowl'!E72</f>
        <v>40</v>
      </c>
      <c r="F72">
        <f>'Career - bowl'!F72</f>
        <v>1</v>
      </c>
      <c r="G72" s="30">
        <f>'Career - bowl'!G72</f>
        <v>40</v>
      </c>
      <c r="H72" s="30">
        <f>'Career - bowl'!H72</f>
        <v>10</v>
      </c>
      <c r="I72" s="30">
        <f>'Career - bowl'!I72</f>
        <v>24</v>
      </c>
      <c r="J72" t="str">
        <f>'Career - bowl'!M72 &amp; "/" &amp; 'Career - bowl'!N72</f>
        <v>1/40</v>
      </c>
      <c r="K72">
        <f>'Career - bowl'!J72</f>
        <v>0</v>
      </c>
      <c r="L72">
        <f>'Career - bowl'!K72</f>
        <v>10</v>
      </c>
      <c r="M72">
        <f>'Career - bowl'!L72</f>
        <v>2</v>
      </c>
    </row>
    <row r="73" spans="1:13" x14ac:dyDescent="0.25">
      <c r="A73" t="str">
        <f>'Career - bowl'!A73</f>
        <v>H Ewinger</v>
      </c>
      <c r="B73">
        <f>'Career - bowl'!B73</f>
        <v>20</v>
      </c>
      <c r="C73">
        <f>'Career - bowl'!C73</f>
        <v>1</v>
      </c>
      <c r="D73">
        <f>'Career - bowl'!D73</f>
        <v>0</v>
      </c>
      <c r="E73">
        <f>'Career - bowl'!E73</f>
        <v>7</v>
      </c>
      <c r="F73">
        <f>'Career - bowl'!F73</f>
        <v>0</v>
      </c>
      <c r="G73" s="30" t="str">
        <f>'Career - bowl'!G73</f>
        <v>-</v>
      </c>
      <c r="H73" s="30">
        <f>'Career - bowl'!H73</f>
        <v>7</v>
      </c>
      <c r="I73" s="30" t="str">
        <f>'Career - bowl'!I73</f>
        <v>-</v>
      </c>
      <c r="J73" t="str">
        <f>'Career - bowl'!M73 &amp; "/" &amp; 'Career - bowl'!N73</f>
        <v>0/7</v>
      </c>
      <c r="K73">
        <f>'Career - bowl'!J73</f>
        <v>0</v>
      </c>
      <c r="L73">
        <f>'Career - bowl'!K73</f>
        <v>0</v>
      </c>
      <c r="M73">
        <f>'Career - bowl'!L73</f>
        <v>0</v>
      </c>
    </row>
    <row r="74" spans="1:13" x14ac:dyDescent="0.25">
      <c r="A74" t="str">
        <f>'Career - bowl'!A74</f>
        <v>E Feast</v>
      </c>
      <c r="B74">
        <f>'Career - bowl'!B74</f>
        <v>9</v>
      </c>
      <c r="C74">
        <f>'Career - bowl'!C74</f>
        <v>24</v>
      </c>
      <c r="D74">
        <f>'Career - bowl'!D74</f>
        <v>1</v>
      </c>
      <c r="E74">
        <f>'Career - bowl'!E74</f>
        <v>162</v>
      </c>
      <c r="F74">
        <f>'Career - bowl'!F74</f>
        <v>3</v>
      </c>
      <c r="G74" s="30">
        <f>'Career - bowl'!G74</f>
        <v>54</v>
      </c>
      <c r="H74" s="30">
        <f>'Career - bowl'!H74</f>
        <v>6.75</v>
      </c>
      <c r="I74" s="30">
        <f>'Career - bowl'!I74</f>
        <v>48</v>
      </c>
      <c r="J74" t="str">
        <f>'Career - bowl'!M74 &amp; "/" &amp; 'Career - bowl'!N74</f>
        <v>2/17</v>
      </c>
      <c r="K74">
        <f>'Career - bowl'!J74</f>
        <v>0</v>
      </c>
      <c r="L74">
        <f>'Career - bowl'!K74</f>
        <v>0</v>
      </c>
      <c r="M74">
        <f>'Career - bowl'!L74</f>
        <v>0</v>
      </c>
    </row>
    <row r="75" spans="1:13" x14ac:dyDescent="0.25">
      <c r="A75" t="str">
        <f>'Career - bowl'!A75</f>
        <v>Chris Feeney</v>
      </c>
      <c r="B75">
        <f>'Career - bowl'!B75</f>
        <v>163</v>
      </c>
      <c r="C75">
        <f>'Career - bowl'!C75</f>
        <v>4</v>
      </c>
      <c r="D75">
        <f>'Career - bowl'!D75</f>
        <v>0</v>
      </c>
      <c r="E75">
        <f>'Career - bowl'!E75</f>
        <v>27</v>
      </c>
      <c r="F75">
        <f>'Career - bowl'!F75</f>
        <v>1</v>
      </c>
      <c r="G75" s="30">
        <f>'Career - bowl'!G75</f>
        <v>27</v>
      </c>
      <c r="H75" s="30">
        <f>'Career - bowl'!H75</f>
        <v>6.75</v>
      </c>
      <c r="I75" s="30">
        <f>'Career - bowl'!I75</f>
        <v>24</v>
      </c>
      <c r="J75" t="str">
        <f>'Career - bowl'!M75 &amp; "/" &amp; 'Career - bowl'!N75</f>
        <v>1/27</v>
      </c>
      <c r="K75">
        <f>'Career - bowl'!J75</f>
        <v>0</v>
      </c>
      <c r="L75">
        <f>'Career - bowl'!K75</f>
        <v>0</v>
      </c>
      <c r="M75">
        <f>'Career - bowl'!L75</f>
        <v>0</v>
      </c>
    </row>
    <row r="76" spans="1:13" x14ac:dyDescent="0.25">
      <c r="A76" t="str">
        <f>'Career - bowl'!A76</f>
        <v>P Fenech</v>
      </c>
      <c r="B76">
        <f>'Career - bowl'!B76</f>
        <v>13</v>
      </c>
      <c r="C76">
        <f>'Career - bowl'!C76</f>
        <v>56</v>
      </c>
      <c r="D76">
        <f>'Career - bowl'!D76</f>
        <v>7</v>
      </c>
      <c r="E76">
        <f>'Career - bowl'!E76</f>
        <v>261</v>
      </c>
      <c r="F76">
        <f>'Career - bowl'!F76</f>
        <v>16</v>
      </c>
      <c r="G76" s="30">
        <f>'Career - bowl'!G76</f>
        <v>16.3125</v>
      </c>
      <c r="H76" s="30">
        <f>'Career - bowl'!H76</f>
        <v>4.6607142857142856</v>
      </c>
      <c r="I76" s="30">
        <f>'Career - bowl'!I76</f>
        <v>21</v>
      </c>
      <c r="J76" t="str">
        <f>'Career - bowl'!M76 &amp; "/" &amp; 'Career - bowl'!N76</f>
        <v>4/44</v>
      </c>
      <c r="K76">
        <f>'Career - bowl'!J76</f>
        <v>0</v>
      </c>
      <c r="L76">
        <f>'Career - bowl'!K76</f>
        <v>0</v>
      </c>
      <c r="M76">
        <f>'Career - bowl'!L76</f>
        <v>0</v>
      </c>
    </row>
    <row r="77" spans="1:13" x14ac:dyDescent="0.25">
      <c r="A77" t="str">
        <f>'Career - bowl'!A77</f>
        <v>T Flavin</v>
      </c>
      <c r="B77">
        <f>'Career - bowl'!B77</f>
        <v>1</v>
      </c>
      <c r="C77">
        <f>'Career - bowl'!C77</f>
        <v>1</v>
      </c>
      <c r="D77">
        <f>'Career - bowl'!D77</f>
        <v>0</v>
      </c>
      <c r="E77">
        <f>'Career - bowl'!E77</f>
        <v>12</v>
      </c>
      <c r="F77">
        <f>'Career - bowl'!F77</f>
        <v>0</v>
      </c>
      <c r="G77" s="30" t="str">
        <f>'Career - bowl'!G77</f>
        <v>-</v>
      </c>
      <c r="H77" s="30">
        <f>'Career - bowl'!H77</f>
        <v>12</v>
      </c>
      <c r="I77" s="30" t="str">
        <f>'Career - bowl'!I77</f>
        <v>-</v>
      </c>
      <c r="J77" t="str">
        <f>'Career - bowl'!M77 &amp; "/" &amp; 'Career - bowl'!N77</f>
        <v>0/12</v>
      </c>
      <c r="K77">
        <f>'Career - bowl'!J77</f>
        <v>0</v>
      </c>
      <c r="L77">
        <f>'Career - bowl'!K77</f>
        <v>0</v>
      </c>
      <c r="M77">
        <f>'Career - bowl'!L77</f>
        <v>0</v>
      </c>
    </row>
    <row r="78" spans="1:13" x14ac:dyDescent="0.25">
      <c r="A78" t="str">
        <f>'Career - bowl'!A78</f>
        <v>S Follows</v>
      </c>
      <c r="B78">
        <f>'Career - bowl'!B78</f>
        <v>67</v>
      </c>
      <c r="C78">
        <f>'Career - bowl'!C78</f>
        <v>333</v>
      </c>
      <c r="D78">
        <f>'Career - bowl'!D78</f>
        <v>32</v>
      </c>
      <c r="E78">
        <f>'Career - bowl'!E78</f>
        <v>1754</v>
      </c>
      <c r="F78">
        <f>'Career - bowl'!F78</f>
        <v>56</v>
      </c>
      <c r="G78" s="30">
        <f>'Career - bowl'!G78</f>
        <v>31.321428571428573</v>
      </c>
      <c r="H78" s="30">
        <f>'Career - bowl'!H78</f>
        <v>5.2672672672672673</v>
      </c>
      <c r="I78" s="30">
        <f>'Career - bowl'!I78</f>
        <v>35.678571428571431</v>
      </c>
      <c r="J78" t="str">
        <f>'Career - bowl'!M78 &amp; "/" &amp; 'Career - bowl'!N78</f>
        <v>5/28</v>
      </c>
      <c r="K78">
        <f>'Career - bowl'!J78</f>
        <v>1</v>
      </c>
      <c r="L78">
        <f>'Career - bowl'!K78</f>
        <v>0</v>
      </c>
      <c r="M78">
        <f>'Career - bowl'!L78</f>
        <v>0</v>
      </c>
    </row>
    <row r="79" spans="1:13" x14ac:dyDescent="0.25">
      <c r="A79" t="str">
        <f>'Career - bowl'!A79</f>
        <v>J Fowler</v>
      </c>
      <c r="B79">
        <f>'Career - bowl'!B79</f>
        <v>12</v>
      </c>
      <c r="C79">
        <f>'Career - bowl'!C79</f>
        <v>0</v>
      </c>
      <c r="D79">
        <f>'Career - bowl'!D79</f>
        <v>0</v>
      </c>
      <c r="E79">
        <f>'Career - bowl'!E79</f>
        <v>0</v>
      </c>
      <c r="F79">
        <f>'Career - bowl'!F79</f>
        <v>0</v>
      </c>
      <c r="G79" s="30" t="str">
        <f>'Career - bowl'!G79</f>
        <v>-</v>
      </c>
      <c r="H79" s="30" t="str">
        <f>'Career - bowl'!H79</f>
        <v>-</v>
      </c>
      <c r="I79" s="30" t="str">
        <f>'Career - bowl'!I79</f>
        <v>-</v>
      </c>
      <c r="J79" t="str">
        <f>'Career - bowl'!M79 &amp; "/" &amp; 'Career - bowl'!N79</f>
        <v>0/0</v>
      </c>
      <c r="K79">
        <f>'Career - bowl'!J79</f>
        <v>0</v>
      </c>
      <c r="L79">
        <f>'Career - bowl'!K79</f>
        <v>0</v>
      </c>
      <c r="M79">
        <f>'Career - bowl'!L79</f>
        <v>0</v>
      </c>
    </row>
    <row r="80" spans="1:13" x14ac:dyDescent="0.25">
      <c r="A80" t="str">
        <f>'Career - bowl'!A80</f>
        <v>Peter Garlando</v>
      </c>
      <c r="B80">
        <f>'Career - bowl'!B80</f>
        <v>3</v>
      </c>
      <c r="C80">
        <f>'Career - bowl'!C80</f>
        <v>6</v>
      </c>
      <c r="D80">
        <f>'Career - bowl'!D80</f>
        <v>0</v>
      </c>
      <c r="E80">
        <f>'Career - bowl'!E80</f>
        <v>52</v>
      </c>
      <c r="F80">
        <f>'Career - bowl'!F80</f>
        <v>2</v>
      </c>
      <c r="G80" s="30">
        <f>'Career - bowl'!G80</f>
        <v>26</v>
      </c>
      <c r="H80" s="30">
        <f>'Career - bowl'!H80</f>
        <v>8.6666666666666661</v>
      </c>
      <c r="I80" s="30">
        <f>'Career - bowl'!I80</f>
        <v>18</v>
      </c>
      <c r="J80" t="str">
        <f>'Career - bowl'!M80 &amp; "/" &amp; 'Career - bowl'!N80</f>
        <v>2/27</v>
      </c>
      <c r="K80">
        <f>'Career - bowl'!J80</f>
        <v>0</v>
      </c>
      <c r="L80">
        <f>'Career - bowl'!K80</f>
        <v>1</v>
      </c>
      <c r="M80">
        <f>'Career - bowl'!L80</f>
        <v>0</v>
      </c>
    </row>
    <row r="81" spans="1:13" x14ac:dyDescent="0.25">
      <c r="A81" t="str">
        <f>'Career - bowl'!A81</f>
        <v>Sav Gatfield</v>
      </c>
      <c r="B81">
        <f>'Career - bowl'!B81</f>
        <v>26</v>
      </c>
      <c r="C81">
        <f>'Career - bowl'!C81</f>
        <v>76</v>
      </c>
      <c r="D81">
        <f>'Career - bowl'!D81</f>
        <v>4</v>
      </c>
      <c r="E81">
        <f>'Career - bowl'!E81</f>
        <v>337</v>
      </c>
      <c r="F81">
        <f>'Career - bowl'!F81</f>
        <v>23</v>
      </c>
      <c r="G81" s="30">
        <f>'Career - bowl'!G81</f>
        <v>14.652173913043478</v>
      </c>
      <c r="H81" s="30">
        <f>'Career - bowl'!H81</f>
        <v>4.4342105263157894</v>
      </c>
      <c r="I81" s="30">
        <f>'Career - bowl'!I81</f>
        <v>19.826086956521738</v>
      </c>
      <c r="J81" t="str">
        <f>'Career - bowl'!M81 &amp; "/" &amp; 'Career - bowl'!N81</f>
        <v>3/17</v>
      </c>
      <c r="K81">
        <f>'Career - bowl'!J81</f>
        <v>0</v>
      </c>
      <c r="L81">
        <f>'Career - bowl'!K81</f>
        <v>0</v>
      </c>
      <c r="M81">
        <f>'Career - bowl'!L81</f>
        <v>0</v>
      </c>
    </row>
    <row r="82" spans="1:13" x14ac:dyDescent="0.25">
      <c r="A82" t="str">
        <f>'Career - bowl'!A82</f>
        <v>C Gibbons</v>
      </c>
      <c r="B82">
        <f>'Career - bowl'!B82</f>
        <v>1</v>
      </c>
      <c r="C82">
        <f>'Career - bowl'!C82</f>
        <v>2</v>
      </c>
      <c r="D82">
        <f>'Career - bowl'!D82</f>
        <v>0</v>
      </c>
      <c r="E82">
        <f>'Career - bowl'!E82</f>
        <v>19</v>
      </c>
      <c r="F82">
        <f>'Career - bowl'!F82</f>
        <v>0</v>
      </c>
      <c r="G82" s="30" t="str">
        <f>'Career - bowl'!G82</f>
        <v>-</v>
      </c>
      <c r="H82" s="30">
        <f>'Career - bowl'!H82</f>
        <v>9.5</v>
      </c>
      <c r="I82" s="30" t="str">
        <f>'Career - bowl'!I82</f>
        <v>-</v>
      </c>
      <c r="J82" t="str">
        <f>'Career - bowl'!M82 &amp; "/" &amp; 'Career - bowl'!N82</f>
        <v>0/19</v>
      </c>
      <c r="K82">
        <f>'Career - bowl'!J82</f>
        <v>0</v>
      </c>
      <c r="L82">
        <f>'Career - bowl'!K82</f>
        <v>0</v>
      </c>
      <c r="M82">
        <f>'Career - bowl'!L82</f>
        <v>0</v>
      </c>
    </row>
    <row r="83" spans="1:13" x14ac:dyDescent="0.25">
      <c r="A83" t="str">
        <f>'Career - bowl'!A83</f>
        <v>Simon Gillman</v>
      </c>
      <c r="B83">
        <f>'Career - bowl'!B83</f>
        <v>129</v>
      </c>
      <c r="C83">
        <f>'Career - bowl'!C83</f>
        <v>1054</v>
      </c>
      <c r="D83">
        <f>'Career - bowl'!D83</f>
        <v>124</v>
      </c>
      <c r="E83">
        <f>'Career - bowl'!E83</f>
        <v>3683</v>
      </c>
      <c r="F83">
        <f>'Career - bowl'!F83</f>
        <v>225</v>
      </c>
      <c r="G83" s="30">
        <f>'Career - bowl'!G83</f>
        <v>16.36888888888889</v>
      </c>
      <c r="H83" s="30">
        <f>'Career - bowl'!H83</f>
        <v>3.4943074003795065</v>
      </c>
      <c r="I83" s="30">
        <f>'Career - bowl'!I83</f>
        <v>28.106666666666666</v>
      </c>
      <c r="J83" t="str">
        <f>'Career - bowl'!M83 &amp; "/" &amp; 'Career - bowl'!N83</f>
        <v>6/16</v>
      </c>
      <c r="K83">
        <f>'Career - bowl'!J83</f>
        <v>6</v>
      </c>
      <c r="L83">
        <f>'Career - bowl'!K83</f>
        <v>0</v>
      </c>
      <c r="M83">
        <f>'Career - bowl'!L83</f>
        <v>0</v>
      </c>
    </row>
    <row r="84" spans="1:13" x14ac:dyDescent="0.25">
      <c r="A84" t="str">
        <f>'Career - bowl'!A84</f>
        <v>R Gladstone</v>
      </c>
      <c r="B84">
        <f>'Career - bowl'!B84</f>
        <v>15</v>
      </c>
      <c r="C84">
        <f>'Career - bowl'!C84</f>
        <v>114</v>
      </c>
      <c r="D84">
        <f>'Career - bowl'!D84</f>
        <v>16</v>
      </c>
      <c r="E84">
        <f>'Career - bowl'!E84</f>
        <v>398</v>
      </c>
      <c r="F84">
        <f>'Career - bowl'!F84</f>
        <v>25</v>
      </c>
      <c r="G84" s="30">
        <f>'Career - bowl'!G84</f>
        <v>15.92</v>
      </c>
      <c r="H84" s="30">
        <f>'Career - bowl'!H84</f>
        <v>3.4912280701754388</v>
      </c>
      <c r="I84" s="30">
        <f>'Career - bowl'!I84</f>
        <v>27.36</v>
      </c>
      <c r="J84" t="str">
        <f>'Career - bowl'!M84 &amp; "/" &amp; 'Career - bowl'!N84</f>
        <v>5/24</v>
      </c>
      <c r="K84">
        <f>'Career - bowl'!J84</f>
        <v>1</v>
      </c>
      <c r="L84">
        <f>'Career - bowl'!K84</f>
        <v>0</v>
      </c>
      <c r="M84">
        <f>'Career - bowl'!L84</f>
        <v>0</v>
      </c>
    </row>
    <row r="85" spans="1:13" x14ac:dyDescent="0.25">
      <c r="A85" t="str">
        <f>'Career - bowl'!A85</f>
        <v>Patrick Gledhill</v>
      </c>
      <c r="B85">
        <f>'Career - bowl'!B85</f>
        <v>97</v>
      </c>
      <c r="C85">
        <f>'Career - bowl'!C85</f>
        <v>4</v>
      </c>
      <c r="D85">
        <f>'Career - bowl'!D85</f>
        <v>0</v>
      </c>
      <c r="E85">
        <f>'Career - bowl'!E85</f>
        <v>52</v>
      </c>
      <c r="F85">
        <f>'Career - bowl'!F85</f>
        <v>1</v>
      </c>
      <c r="G85" s="30">
        <f>'Career - bowl'!G85</f>
        <v>52</v>
      </c>
      <c r="H85" s="30">
        <f>'Career - bowl'!H85</f>
        <v>13</v>
      </c>
      <c r="I85" s="30">
        <f>'Career - bowl'!I85</f>
        <v>24</v>
      </c>
      <c r="J85" t="str">
        <f>'Career - bowl'!M85 &amp; "/" &amp; 'Career - bowl'!N85</f>
        <v>1/23</v>
      </c>
      <c r="K85">
        <f>'Career - bowl'!J85</f>
        <v>0</v>
      </c>
      <c r="L85">
        <f>'Career - bowl'!K85</f>
        <v>5</v>
      </c>
      <c r="M85">
        <f>'Career - bowl'!L85</f>
        <v>0</v>
      </c>
    </row>
    <row r="86" spans="1:13" x14ac:dyDescent="0.25">
      <c r="A86" t="str">
        <f>'Career - bowl'!A86</f>
        <v>Ben Glover</v>
      </c>
      <c r="B86">
        <f>'Career - bowl'!B86</f>
        <v>17</v>
      </c>
      <c r="C86">
        <f>'Career - bowl'!C86</f>
        <v>34</v>
      </c>
      <c r="D86">
        <f>'Career - bowl'!D86</f>
        <v>1</v>
      </c>
      <c r="E86">
        <f>'Career - bowl'!E86</f>
        <v>152</v>
      </c>
      <c r="F86">
        <f>'Career - bowl'!F86</f>
        <v>4</v>
      </c>
      <c r="G86" s="30">
        <f>'Career - bowl'!G86</f>
        <v>38</v>
      </c>
      <c r="H86" s="30">
        <f>'Career - bowl'!H86</f>
        <v>4.4705882352941178</v>
      </c>
      <c r="I86" s="30">
        <f>'Career - bowl'!I86</f>
        <v>51</v>
      </c>
      <c r="J86" t="str">
        <f>'Career - bowl'!M86 &amp; "/" &amp; 'Career - bowl'!N86</f>
        <v>1/6</v>
      </c>
      <c r="K86">
        <f>'Career - bowl'!J86</f>
        <v>0</v>
      </c>
      <c r="L86">
        <f>'Career - bowl'!K86</f>
        <v>0</v>
      </c>
      <c r="M86">
        <f>'Career - bowl'!L86</f>
        <v>0</v>
      </c>
    </row>
    <row r="87" spans="1:13" x14ac:dyDescent="0.25">
      <c r="A87" t="str">
        <f>'Career - bowl'!A87</f>
        <v>Liam Gray</v>
      </c>
      <c r="B87">
        <f>'Career - bowl'!B87</f>
        <v>54</v>
      </c>
      <c r="C87">
        <f>'Career - bowl'!C87</f>
        <v>283.10000000000002</v>
      </c>
      <c r="D87">
        <f>'Career - bowl'!D87</f>
        <v>21</v>
      </c>
      <c r="E87">
        <f>'Career - bowl'!E87</f>
        <v>1272</v>
      </c>
      <c r="F87">
        <f>'Career - bowl'!F87</f>
        <v>59</v>
      </c>
      <c r="G87" s="30">
        <f>'Career - bowl'!G87</f>
        <v>21.559322033898304</v>
      </c>
      <c r="H87" s="30">
        <f>'Career - bowl'!H87</f>
        <v>4.4931119745672907</v>
      </c>
      <c r="I87" s="30">
        <f>'Career - bowl'!I87</f>
        <v>28.78983050847458</v>
      </c>
      <c r="J87" t="str">
        <f>'Career - bowl'!M87 &amp; "/" &amp; 'Career - bowl'!N87</f>
        <v>4/28</v>
      </c>
      <c r="K87">
        <f>'Career - bowl'!J87</f>
        <v>0</v>
      </c>
      <c r="L87">
        <f>'Career - bowl'!K87</f>
        <v>79</v>
      </c>
      <c r="M87">
        <f>'Career - bowl'!L87</f>
        <v>7</v>
      </c>
    </row>
    <row r="88" spans="1:13" x14ac:dyDescent="0.25">
      <c r="A88" t="str">
        <f>'Career - bowl'!A88</f>
        <v>Joe Green</v>
      </c>
      <c r="B88">
        <f>'Career - bowl'!B88</f>
        <v>31</v>
      </c>
      <c r="C88">
        <f>'Career - bowl'!C88</f>
        <v>269</v>
      </c>
      <c r="D88">
        <f>'Career - bowl'!D88</f>
        <v>45</v>
      </c>
      <c r="E88">
        <f>'Career - bowl'!E88</f>
        <v>1015</v>
      </c>
      <c r="F88">
        <f>'Career - bowl'!F88</f>
        <v>58</v>
      </c>
      <c r="G88" s="30">
        <f>'Career - bowl'!G88</f>
        <v>17.5</v>
      </c>
      <c r="H88" s="30">
        <f>'Career - bowl'!H88</f>
        <v>3.7732342007434942</v>
      </c>
      <c r="I88" s="30">
        <f>'Career - bowl'!I88</f>
        <v>27.827586206896552</v>
      </c>
      <c r="J88" t="str">
        <f>'Career - bowl'!M88 &amp; "/" &amp; 'Career - bowl'!N88</f>
        <v>5/30</v>
      </c>
      <c r="K88">
        <f>'Career - bowl'!J88</f>
        <v>2</v>
      </c>
      <c r="L88">
        <f>'Career - bowl'!K88</f>
        <v>0</v>
      </c>
      <c r="M88">
        <f>'Career - bowl'!L88</f>
        <v>0</v>
      </c>
    </row>
    <row r="89" spans="1:13" x14ac:dyDescent="0.25">
      <c r="A89" t="str">
        <f>'Career - bowl'!A89</f>
        <v>J Habib</v>
      </c>
      <c r="B89">
        <f>'Career - bowl'!B89</f>
        <v>1</v>
      </c>
      <c r="C89">
        <f>'Career - bowl'!C89</f>
        <v>0</v>
      </c>
      <c r="D89">
        <f>'Career - bowl'!D89</f>
        <v>0</v>
      </c>
      <c r="E89">
        <f>'Career - bowl'!E89</f>
        <v>0</v>
      </c>
      <c r="F89">
        <f>'Career - bowl'!F89</f>
        <v>0</v>
      </c>
      <c r="G89" s="30" t="str">
        <f>'Career - bowl'!G89</f>
        <v>-</v>
      </c>
      <c r="H89" s="30" t="str">
        <f>'Career - bowl'!H89</f>
        <v>-</v>
      </c>
      <c r="I89" s="30" t="str">
        <f>'Career - bowl'!I89</f>
        <v>-</v>
      </c>
      <c r="J89" t="str">
        <f>'Career - bowl'!M89 &amp; "/" &amp; 'Career - bowl'!N89</f>
        <v>0/0</v>
      </c>
      <c r="K89">
        <f>'Career - bowl'!J89</f>
        <v>0</v>
      </c>
      <c r="L89">
        <f>'Career - bowl'!K89</f>
        <v>0</v>
      </c>
      <c r="M89">
        <f>'Career - bowl'!L89</f>
        <v>0</v>
      </c>
    </row>
    <row r="90" spans="1:13" x14ac:dyDescent="0.25">
      <c r="A90" t="str">
        <f>'Career - bowl'!A90</f>
        <v>Steve Hamer</v>
      </c>
      <c r="B90">
        <f>'Career - bowl'!B90</f>
        <v>84</v>
      </c>
      <c r="C90">
        <f>'Career - bowl'!C90</f>
        <v>66</v>
      </c>
      <c r="D90">
        <f>'Career - bowl'!D90</f>
        <v>1</v>
      </c>
      <c r="E90">
        <f>'Career - bowl'!E90</f>
        <v>424</v>
      </c>
      <c r="F90">
        <f>'Career - bowl'!F90</f>
        <v>12</v>
      </c>
      <c r="G90" s="30">
        <f>'Career - bowl'!G90</f>
        <v>35.333333333333336</v>
      </c>
      <c r="H90" s="30">
        <f>'Career - bowl'!H90</f>
        <v>6.4242424242424239</v>
      </c>
      <c r="I90" s="30">
        <f>'Career - bowl'!I90</f>
        <v>33</v>
      </c>
      <c r="J90" t="str">
        <f>'Career - bowl'!M90 &amp; "/" &amp; 'Career - bowl'!N90</f>
        <v>1/2</v>
      </c>
      <c r="K90">
        <f>'Career - bowl'!J90</f>
        <v>0</v>
      </c>
      <c r="L90">
        <f>'Career - bowl'!K90</f>
        <v>3</v>
      </c>
      <c r="M90">
        <f>'Career - bowl'!L90</f>
        <v>0</v>
      </c>
    </row>
    <row r="91" spans="1:13" x14ac:dyDescent="0.25">
      <c r="A91" t="str">
        <f>'Career - bowl'!A91</f>
        <v>Tim Hapgood</v>
      </c>
      <c r="B91">
        <f>'Career - bowl'!B91</f>
        <v>1</v>
      </c>
      <c r="C91">
        <f>'Career - bowl'!C91</f>
        <v>0</v>
      </c>
      <c r="D91">
        <f>'Career - bowl'!D91</f>
        <v>0</v>
      </c>
      <c r="E91">
        <f>'Career - bowl'!E91</f>
        <v>0</v>
      </c>
      <c r="F91">
        <f>'Career - bowl'!F91</f>
        <v>0</v>
      </c>
      <c r="G91" s="30" t="str">
        <f>'Career - bowl'!G91</f>
        <v>-</v>
      </c>
      <c r="H91" s="30" t="str">
        <f>'Career - bowl'!H91</f>
        <v>-</v>
      </c>
      <c r="I91" s="30" t="str">
        <f>'Career - bowl'!I91</f>
        <v>-</v>
      </c>
      <c r="J91" t="str">
        <f>'Career - bowl'!M91 &amp; "/" &amp; 'Career - bowl'!N91</f>
        <v>0/0</v>
      </c>
      <c r="K91">
        <f>'Career - bowl'!J91</f>
        <v>0</v>
      </c>
      <c r="L91">
        <f>'Career - bowl'!K91</f>
        <v>0</v>
      </c>
      <c r="M91">
        <f>'Career - bowl'!L91</f>
        <v>0</v>
      </c>
    </row>
    <row r="92" spans="1:13" x14ac:dyDescent="0.25">
      <c r="A92" t="str">
        <f>'Career - bowl'!A92</f>
        <v>A Hargreaves</v>
      </c>
      <c r="B92">
        <f>'Career - bowl'!B92</f>
        <v>23</v>
      </c>
      <c r="C92">
        <f>'Career - bowl'!C92</f>
        <v>0</v>
      </c>
      <c r="D92">
        <f>'Career - bowl'!D92</f>
        <v>0</v>
      </c>
      <c r="E92">
        <f>'Career - bowl'!E92</f>
        <v>0</v>
      </c>
      <c r="F92">
        <f>'Career - bowl'!F92</f>
        <v>0</v>
      </c>
      <c r="G92" s="30" t="str">
        <f>'Career - bowl'!G92</f>
        <v>-</v>
      </c>
      <c r="H92" s="30" t="str">
        <f>'Career - bowl'!H92</f>
        <v>-</v>
      </c>
      <c r="I92" s="30" t="str">
        <f>'Career - bowl'!I92</f>
        <v>-</v>
      </c>
      <c r="J92" t="str">
        <f>'Career - bowl'!M92 &amp; "/" &amp; 'Career - bowl'!N92</f>
        <v>0/0</v>
      </c>
      <c r="K92">
        <f>'Career - bowl'!J92</f>
        <v>0</v>
      </c>
      <c r="L92">
        <f>'Career - bowl'!K92</f>
        <v>0</v>
      </c>
      <c r="M92">
        <f>'Career - bowl'!L92</f>
        <v>0</v>
      </c>
    </row>
    <row r="93" spans="1:13" x14ac:dyDescent="0.25">
      <c r="A93" t="str">
        <f>'Career - bowl'!A93</f>
        <v>Julian Harris</v>
      </c>
      <c r="B93">
        <f>'Career - bowl'!B93</f>
        <v>3</v>
      </c>
      <c r="C93">
        <f>'Career - bowl'!C93</f>
        <v>6</v>
      </c>
      <c r="D93">
        <f>'Career - bowl'!D93</f>
        <v>0</v>
      </c>
      <c r="E93">
        <f>'Career - bowl'!E93</f>
        <v>37</v>
      </c>
      <c r="F93">
        <f>'Career - bowl'!F93</f>
        <v>1</v>
      </c>
      <c r="G93" s="30">
        <f>'Career - bowl'!G93</f>
        <v>37</v>
      </c>
      <c r="H93" s="30">
        <f>'Career - bowl'!H93</f>
        <v>6.166666666666667</v>
      </c>
      <c r="I93" s="30">
        <f>'Career - bowl'!I93</f>
        <v>36</v>
      </c>
      <c r="J93" t="str">
        <f>'Career - bowl'!M93 &amp; "/" &amp; 'Career - bowl'!N93</f>
        <v>0/10</v>
      </c>
      <c r="K93">
        <f>'Career - bowl'!J93</f>
        <v>0</v>
      </c>
      <c r="L93">
        <f>'Career - bowl'!K93</f>
        <v>3</v>
      </c>
      <c r="M93">
        <f>'Career - bowl'!L93</f>
        <v>3</v>
      </c>
    </row>
    <row r="94" spans="1:13" x14ac:dyDescent="0.25">
      <c r="A94" t="str">
        <f>'Career - bowl'!A94</f>
        <v>D Harvey</v>
      </c>
      <c r="B94">
        <f>'Career - bowl'!B94</f>
        <v>1</v>
      </c>
      <c r="C94">
        <f>'Career - bowl'!C94</f>
        <v>0</v>
      </c>
      <c r="D94">
        <f>'Career - bowl'!D94</f>
        <v>0</v>
      </c>
      <c r="E94">
        <f>'Career - bowl'!E94</f>
        <v>0</v>
      </c>
      <c r="F94">
        <f>'Career - bowl'!F94</f>
        <v>0</v>
      </c>
      <c r="G94" s="30" t="str">
        <f>'Career - bowl'!G94</f>
        <v>-</v>
      </c>
      <c r="H94" s="30" t="str">
        <f>'Career - bowl'!H94</f>
        <v>-</v>
      </c>
      <c r="I94" s="30" t="str">
        <f>'Career - bowl'!I94</f>
        <v>-</v>
      </c>
      <c r="J94" t="str">
        <f>'Career - bowl'!M94 &amp; "/" &amp; 'Career - bowl'!N94</f>
        <v>0/0</v>
      </c>
      <c r="K94">
        <f>'Career - bowl'!J94</f>
        <v>0</v>
      </c>
      <c r="L94">
        <f>'Career - bowl'!K94</f>
        <v>0</v>
      </c>
      <c r="M94">
        <f>'Career - bowl'!L94</f>
        <v>0</v>
      </c>
    </row>
    <row r="95" spans="1:13" x14ac:dyDescent="0.25">
      <c r="A95" t="str">
        <f>'Career - bowl'!A95</f>
        <v>Leo Hawkins</v>
      </c>
      <c r="B95">
        <f>'Career - bowl'!B95</f>
        <v>8</v>
      </c>
      <c r="C95">
        <f>'Career - bowl'!C95</f>
        <v>16.5</v>
      </c>
      <c r="D95">
        <f>'Career - bowl'!D95</f>
        <v>0</v>
      </c>
      <c r="E95">
        <f>'Career - bowl'!E95</f>
        <v>90</v>
      </c>
      <c r="F95">
        <f>'Career - bowl'!F95</f>
        <v>3</v>
      </c>
      <c r="G95" s="30">
        <f>'Career - bowl'!G95</f>
        <v>30</v>
      </c>
      <c r="H95" s="30">
        <f>'Career - bowl'!H95</f>
        <v>5.4545454545454541</v>
      </c>
      <c r="I95" s="30">
        <f>'Career - bowl'!I95</f>
        <v>33</v>
      </c>
      <c r="J95" t="str">
        <f>'Career - bowl'!M95 &amp; "/" &amp; 'Career - bowl'!N95</f>
        <v>2/26</v>
      </c>
      <c r="K95">
        <f>'Career - bowl'!J95</f>
        <v>0</v>
      </c>
      <c r="L95">
        <f>'Career - bowl'!K95</f>
        <v>9</v>
      </c>
      <c r="M95">
        <f>'Career - bowl'!L95</f>
        <v>0</v>
      </c>
    </row>
    <row r="96" spans="1:13" x14ac:dyDescent="0.25">
      <c r="A96" t="str">
        <f>'Career - bowl'!A96</f>
        <v>J Henderson</v>
      </c>
      <c r="B96">
        <f>'Career - bowl'!B96</f>
        <v>1</v>
      </c>
      <c r="C96">
        <f>'Career - bowl'!C96</f>
        <v>7</v>
      </c>
      <c r="D96">
        <f>'Career - bowl'!D96</f>
        <v>3</v>
      </c>
      <c r="E96">
        <f>'Career - bowl'!E96</f>
        <v>14</v>
      </c>
      <c r="F96">
        <f>'Career - bowl'!F96</f>
        <v>1</v>
      </c>
      <c r="G96" s="30">
        <f>'Career - bowl'!G96</f>
        <v>14</v>
      </c>
      <c r="H96" s="30">
        <f>'Career - bowl'!H96</f>
        <v>2</v>
      </c>
      <c r="I96" s="30">
        <f>'Career - bowl'!I96</f>
        <v>42</v>
      </c>
      <c r="J96" t="str">
        <f>'Career - bowl'!M96 &amp; "/" &amp; 'Career - bowl'!N96</f>
        <v>1/14</v>
      </c>
      <c r="K96">
        <f>'Career - bowl'!J96</f>
        <v>0</v>
      </c>
      <c r="L96">
        <f>'Career - bowl'!K96</f>
        <v>0</v>
      </c>
      <c r="M96">
        <f>'Career - bowl'!L96</f>
        <v>0</v>
      </c>
    </row>
    <row r="97" spans="1:13" x14ac:dyDescent="0.25">
      <c r="A97" t="str">
        <f>'Career - bowl'!A97</f>
        <v>Carl Hey</v>
      </c>
      <c r="B97">
        <f>'Career - bowl'!B97</f>
        <v>4</v>
      </c>
      <c r="C97">
        <f>'Career - bowl'!C97</f>
        <v>7</v>
      </c>
      <c r="D97">
        <f>'Career - bowl'!D97</f>
        <v>0</v>
      </c>
      <c r="E97">
        <f>'Career - bowl'!E97</f>
        <v>57</v>
      </c>
      <c r="F97">
        <f>'Career - bowl'!F97</f>
        <v>4</v>
      </c>
      <c r="G97" s="30">
        <f>'Career - bowl'!G97</f>
        <v>14.25</v>
      </c>
      <c r="H97" s="30">
        <f>'Career - bowl'!H97</f>
        <v>8.1428571428571423</v>
      </c>
      <c r="I97" s="30">
        <f>'Career - bowl'!I97</f>
        <v>10.5</v>
      </c>
      <c r="J97" t="str">
        <f>'Career - bowl'!M97 &amp; "/" &amp; 'Career - bowl'!N97</f>
        <v>2/0</v>
      </c>
      <c r="K97">
        <f>'Career - bowl'!J97</f>
        <v>0</v>
      </c>
      <c r="L97">
        <f>'Career - bowl'!K97</f>
        <v>0</v>
      </c>
      <c r="M97">
        <f>'Career - bowl'!L97</f>
        <v>0</v>
      </c>
    </row>
    <row r="98" spans="1:13" x14ac:dyDescent="0.25">
      <c r="A98" t="str">
        <f>'Career - bowl'!A98</f>
        <v>M Hiley</v>
      </c>
      <c r="B98">
        <f>'Career - bowl'!B98</f>
        <v>23</v>
      </c>
      <c r="C98">
        <f>'Career - bowl'!C98</f>
        <v>14</v>
      </c>
      <c r="D98">
        <f>'Career - bowl'!D98</f>
        <v>1</v>
      </c>
      <c r="E98">
        <f>'Career - bowl'!E98</f>
        <v>80</v>
      </c>
      <c r="F98">
        <f>'Career - bowl'!F98</f>
        <v>5</v>
      </c>
      <c r="G98" s="30">
        <f>'Career - bowl'!G98</f>
        <v>16</v>
      </c>
      <c r="H98" s="30">
        <f>'Career - bowl'!H98</f>
        <v>5.7142857142857144</v>
      </c>
      <c r="I98" s="30">
        <f>'Career - bowl'!I98</f>
        <v>16.8</v>
      </c>
      <c r="J98" t="str">
        <f>'Career - bowl'!M98 &amp; "/" &amp; 'Career - bowl'!N98</f>
        <v>4/45</v>
      </c>
      <c r="K98">
        <f>'Career - bowl'!J98</f>
        <v>0</v>
      </c>
      <c r="L98">
        <f>'Career - bowl'!K98</f>
        <v>0</v>
      </c>
      <c r="M98">
        <f>'Career - bowl'!L98</f>
        <v>0</v>
      </c>
    </row>
    <row r="99" spans="1:13" x14ac:dyDescent="0.25">
      <c r="A99" t="str">
        <f>'Career - bowl'!A99</f>
        <v>R Hobbs</v>
      </c>
      <c r="B99">
        <f>'Career - bowl'!B99</f>
        <v>22</v>
      </c>
      <c r="C99">
        <f>'Career - bowl'!C99</f>
        <v>137</v>
      </c>
      <c r="D99">
        <f>'Career - bowl'!D99</f>
        <v>15</v>
      </c>
      <c r="E99">
        <f>'Career - bowl'!E99</f>
        <v>641</v>
      </c>
      <c r="F99">
        <f>'Career - bowl'!F99</f>
        <v>33</v>
      </c>
      <c r="G99" s="30">
        <f>'Career - bowl'!G99</f>
        <v>19.424242424242426</v>
      </c>
      <c r="H99" s="30">
        <f>'Career - bowl'!H99</f>
        <v>4.6788321167883211</v>
      </c>
      <c r="I99" s="30">
        <f>'Career - bowl'!I99</f>
        <v>24.90909090909091</v>
      </c>
      <c r="J99" t="str">
        <f>'Career - bowl'!M99 &amp; "/" &amp; 'Career - bowl'!N99</f>
        <v>5/18</v>
      </c>
      <c r="K99">
        <f>'Career - bowl'!J99</f>
        <v>1</v>
      </c>
      <c r="L99">
        <f>'Career - bowl'!K99</f>
        <v>0</v>
      </c>
      <c r="M99">
        <f>'Career - bowl'!L99</f>
        <v>0</v>
      </c>
    </row>
    <row r="100" spans="1:13" x14ac:dyDescent="0.25">
      <c r="A100" t="str">
        <f>'Career - bowl'!A100</f>
        <v>D Hooper</v>
      </c>
      <c r="B100">
        <f>'Career - bowl'!B100</f>
        <v>25</v>
      </c>
      <c r="C100">
        <f>'Career - bowl'!C100</f>
        <v>199</v>
      </c>
      <c r="D100">
        <f>'Career - bowl'!D100</f>
        <v>17</v>
      </c>
      <c r="E100">
        <f>'Career - bowl'!E100</f>
        <v>536</v>
      </c>
      <c r="F100">
        <f>'Career - bowl'!F100</f>
        <v>31</v>
      </c>
      <c r="G100" s="30">
        <f>'Career - bowl'!G100</f>
        <v>17.29032258064516</v>
      </c>
      <c r="H100" s="30">
        <f>'Career - bowl'!H100</f>
        <v>2.6934673366834172</v>
      </c>
      <c r="I100" s="30">
        <f>'Career - bowl'!I100</f>
        <v>38.516129032258064</v>
      </c>
      <c r="J100" t="str">
        <f>'Career - bowl'!M100 &amp; "/" &amp; 'Career - bowl'!N100</f>
        <v>4/24</v>
      </c>
      <c r="K100">
        <f>'Career - bowl'!J100</f>
        <v>0</v>
      </c>
      <c r="L100">
        <f>'Career - bowl'!K100</f>
        <v>0</v>
      </c>
      <c r="M100">
        <f>'Career - bowl'!L100</f>
        <v>0</v>
      </c>
    </row>
    <row r="101" spans="1:13" x14ac:dyDescent="0.25">
      <c r="A101" t="str">
        <f>'Career - bowl'!A101</f>
        <v>Scott Hoskin</v>
      </c>
      <c r="B101">
        <f>'Career - bowl'!B101</f>
        <v>127</v>
      </c>
      <c r="C101">
        <f>'Career - bowl'!C101</f>
        <v>782</v>
      </c>
      <c r="D101">
        <f>'Career - bowl'!D101</f>
        <v>76</v>
      </c>
      <c r="E101">
        <f>'Career - bowl'!E101</f>
        <v>3861</v>
      </c>
      <c r="F101">
        <f>'Career - bowl'!F101</f>
        <v>142</v>
      </c>
      <c r="G101" s="30">
        <f>'Career - bowl'!G101</f>
        <v>27.190140845070424</v>
      </c>
      <c r="H101" s="30">
        <f>'Career - bowl'!H101</f>
        <v>4.9373401534526851</v>
      </c>
      <c r="I101" s="30">
        <f>'Career - bowl'!I101</f>
        <v>33.04225352112676</v>
      </c>
      <c r="J101" t="str">
        <f>'Career - bowl'!M101 &amp; "/" &amp; 'Career - bowl'!N101</f>
        <v>8/84</v>
      </c>
      <c r="K101">
        <f>'Career - bowl'!J101</f>
        <v>1</v>
      </c>
      <c r="L101">
        <f>'Career - bowl'!K101</f>
        <v>40</v>
      </c>
      <c r="M101">
        <f>'Career - bowl'!L101</f>
        <v>6</v>
      </c>
    </row>
    <row r="102" spans="1:13" x14ac:dyDescent="0.25">
      <c r="A102" t="str">
        <f>'Career - bowl'!A102</f>
        <v>S Houchin</v>
      </c>
      <c r="B102">
        <f>'Career - bowl'!B102</f>
        <v>146</v>
      </c>
      <c r="C102">
        <f>'Career - bowl'!C102</f>
        <v>3</v>
      </c>
      <c r="D102">
        <f>'Career - bowl'!D102</f>
        <v>0</v>
      </c>
      <c r="E102">
        <f>'Career - bowl'!E102</f>
        <v>18</v>
      </c>
      <c r="F102">
        <f>'Career - bowl'!F102</f>
        <v>1</v>
      </c>
      <c r="G102" s="30">
        <f>'Career - bowl'!G102</f>
        <v>18</v>
      </c>
      <c r="H102" s="30">
        <f>'Career - bowl'!H102</f>
        <v>6</v>
      </c>
      <c r="I102" s="30">
        <f>'Career - bowl'!I102</f>
        <v>18</v>
      </c>
      <c r="J102" t="str">
        <f>'Career - bowl'!M102 &amp; "/" &amp; 'Career - bowl'!N102</f>
        <v>1/18</v>
      </c>
      <c r="K102">
        <f>'Career - bowl'!J102</f>
        <v>0</v>
      </c>
      <c r="L102">
        <f>'Career - bowl'!K102</f>
        <v>0</v>
      </c>
      <c r="M102">
        <f>'Career - bowl'!L102</f>
        <v>0</v>
      </c>
    </row>
    <row r="103" spans="1:13" x14ac:dyDescent="0.25">
      <c r="A103" t="str">
        <f>'Career - bowl'!A103</f>
        <v>F Hussain</v>
      </c>
      <c r="B103">
        <f>'Career - bowl'!B103</f>
        <v>32</v>
      </c>
      <c r="C103">
        <f>'Career - bowl'!C103</f>
        <v>30</v>
      </c>
      <c r="D103">
        <f>'Career - bowl'!D103</f>
        <v>4</v>
      </c>
      <c r="E103">
        <f>'Career - bowl'!E103</f>
        <v>126</v>
      </c>
      <c r="F103">
        <f>'Career - bowl'!F103</f>
        <v>8</v>
      </c>
      <c r="G103" s="30">
        <f>'Career - bowl'!G103</f>
        <v>15.75</v>
      </c>
      <c r="H103" s="30">
        <f>'Career - bowl'!H103</f>
        <v>4.2</v>
      </c>
      <c r="I103" s="30">
        <f>'Career - bowl'!I103</f>
        <v>22.5</v>
      </c>
      <c r="J103" t="str">
        <f>'Career - bowl'!M103 &amp; "/" &amp; 'Career - bowl'!N103</f>
        <v>2/2</v>
      </c>
      <c r="K103">
        <f>'Career - bowl'!J103</f>
        <v>0</v>
      </c>
      <c r="L103">
        <f>'Career - bowl'!K103</f>
        <v>0</v>
      </c>
      <c r="M103">
        <f>'Career - bowl'!L103</f>
        <v>0</v>
      </c>
    </row>
    <row r="104" spans="1:13" x14ac:dyDescent="0.25">
      <c r="A104" t="str">
        <f>'Career - bowl'!A104</f>
        <v>S Hussain</v>
      </c>
      <c r="B104">
        <f>'Career - bowl'!B104</f>
        <v>104</v>
      </c>
      <c r="C104">
        <f>'Career - bowl'!C104</f>
        <v>260</v>
      </c>
      <c r="D104">
        <f>'Career - bowl'!D104</f>
        <v>6</v>
      </c>
      <c r="E104">
        <f>'Career - bowl'!E104</f>
        <v>1785</v>
      </c>
      <c r="F104">
        <f>'Career - bowl'!F104</f>
        <v>55</v>
      </c>
      <c r="G104" s="30">
        <f>'Career - bowl'!G104</f>
        <v>32.454545454545453</v>
      </c>
      <c r="H104" s="30">
        <f>'Career - bowl'!H104</f>
        <v>6.865384615384615</v>
      </c>
      <c r="I104" s="30">
        <f>'Career - bowl'!I104</f>
        <v>28.363636363636363</v>
      </c>
      <c r="J104" t="str">
        <f>'Career - bowl'!M104 &amp; "/" &amp; 'Career - bowl'!N104</f>
        <v>5/24</v>
      </c>
      <c r="K104">
        <f>'Career - bowl'!J104</f>
        <v>1</v>
      </c>
      <c r="L104">
        <f>'Career - bowl'!K104</f>
        <v>0</v>
      </c>
      <c r="M104">
        <f>'Career - bowl'!L104</f>
        <v>0</v>
      </c>
    </row>
    <row r="105" spans="1:13" x14ac:dyDescent="0.25">
      <c r="A105" t="str">
        <f>'Career - bowl'!A105</f>
        <v>Ben Hynes</v>
      </c>
      <c r="B105">
        <f>'Career - bowl'!B105</f>
        <v>23</v>
      </c>
      <c r="C105">
        <f>'Career - bowl'!C105</f>
        <v>167</v>
      </c>
      <c r="D105">
        <f>'Career - bowl'!D105</f>
        <v>46</v>
      </c>
      <c r="E105">
        <f>'Career - bowl'!E105</f>
        <v>477</v>
      </c>
      <c r="F105">
        <f>'Career - bowl'!F105</f>
        <v>50</v>
      </c>
      <c r="G105" s="30">
        <f>'Career - bowl'!G105</f>
        <v>9.5399999999999991</v>
      </c>
      <c r="H105" s="30">
        <f>'Career - bowl'!H105</f>
        <v>2.8562874251497008</v>
      </c>
      <c r="I105" s="30">
        <f>'Career - bowl'!I105</f>
        <v>20.04</v>
      </c>
      <c r="J105" t="str">
        <f>'Career - bowl'!M105 &amp; "/" &amp; 'Career - bowl'!N105</f>
        <v>6/25</v>
      </c>
      <c r="K105">
        <f>'Career - bowl'!J105</f>
        <v>3</v>
      </c>
      <c r="L105">
        <f>'Career - bowl'!K105</f>
        <v>1</v>
      </c>
      <c r="M105">
        <f>'Career - bowl'!L105</f>
        <v>0</v>
      </c>
    </row>
    <row r="106" spans="1:13" x14ac:dyDescent="0.25">
      <c r="A106" t="str">
        <f>'Career - bowl'!A106</f>
        <v>Paul Hynes</v>
      </c>
      <c r="B106">
        <f>'Career - bowl'!B106</f>
        <v>53</v>
      </c>
      <c r="C106">
        <f>'Career - bowl'!C106</f>
        <v>7</v>
      </c>
      <c r="D106">
        <f>'Career - bowl'!D106</f>
        <v>0</v>
      </c>
      <c r="E106">
        <f>'Career - bowl'!E106</f>
        <v>55</v>
      </c>
      <c r="F106">
        <f>'Career - bowl'!F106</f>
        <v>0</v>
      </c>
      <c r="G106" s="30" t="str">
        <f>'Career - bowl'!G106</f>
        <v>-</v>
      </c>
      <c r="H106" s="30">
        <f>'Career - bowl'!H106</f>
        <v>7.8571428571428568</v>
      </c>
      <c r="I106" s="30" t="str">
        <f>'Career - bowl'!I106</f>
        <v>-</v>
      </c>
      <c r="J106" t="str">
        <f>'Career - bowl'!M106 &amp; "/" &amp; 'Career - bowl'!N106</f>
        <v>0/7</v>
      </c>
      <c r="K106">
        <f>'Career - bowl'!J106</f>
        <v>0</v>
      </c>
      <c r="L106">
        <f>'Career - bowl'!K106</f>
        <v>5</v>
      </c>
      <c r="M106">
        <f>'Career - bowl'!L106</f>
        <v>0</v>
      </c>
    </row>
    <row r="107" spans="1:13" x14ac:dyDescent="0.25">
      <c r="A107" t="str">
        <f>'Career - bowl'!A107</f>
        <v>P Jack</v>
      </c>
      <c r="B107">
        <f>'Career - bowl'!B107</f>
        <v>1</v>
      </c>
      <c r="C107">
        <f>'Career - bowl'!C107</f>
        <v>1</v>
      </c>
      <c r="D107">
        <f>'Career - bowl'!D107</f>
        <v>0</v>
      </c>
      <c r="E107">
        <f>'Career - bowl'!E107</f>
        <v>11</v>
      </c>
      <c r="F107">
        <f>'Career - bowl'!F107</f>
        <v>0</v>
      </c>
      <c r="G107" s="30" t="str">
        <f>'Career - bowl'!G107</f>
        <v>-</v>
      </c>
      <c r="H107" s="30">
        <f>'Career - bowl'!H107</f>
        <v>11</v>
      </c>
      <c r="I107" s="30" t="str">
        <f>'Career - bowl'!I107</f>
        <v>-</v>
      </c>
      <c r="J107" t="str">
        <f>'Career - bowl'!M107 &amp; "/" &amp; 'Career - bowl'!N107</f>
        <v>0/11</v>
      </c>
      <c r="K107">
        <f>'Career - bowl'!J107</f>
        <v>0</v>
      </c>
      <c r="L107">
        <f>'Career - bowl'!K107</f>
        <v>2</v>
      </c>
      <c r="M107">
        <f>'Career - bowl'!L107</f>
        <v>0</v>
      </c>
    </row>
    <row r="108" spans="1:13" x14ac:dyDescent="0.25">
      <c r="A108" t="str">
        <f>'Career - bowl'!A108</f>
        <v>James Jackson</v>
      </c>
      <c r="B108">
        <f>'Career - bowl'!B108</f>
        <v>152</v>
      </c>
      <c r="C108">
        <f>'Career - bowl'!C108</f>
        <v>113</v>
      </c>
      <c r="D108">
        <f>'Career - bowl'!D108</f>
        <v>1</v>
      </c>
      <c r="E108">
        <f>'Career - bowl'!E108</f>
        <v>771</v>
      </c>
      <c r="F108">
        <f>'Career - bowl'!F108</f>
        <v>18</v>
      </c>
      <c r="G108" s="30">
        <f>'Career - bowl'!G108</f>
        <v>42.833333333333336</v>
      </c>
      <c r="H108" s="30">
        <f>'Career - bowl'!H108</f>
        <v>6.8230088495575218</v>
      </c>
      <c r="I108" s="30">
        <f>'Career - bowl'!I108</f>
        <v>37.666666666666664</v>
      </c>
      <c r="J108" t="str">
        <f>'Career - bowl'!M108 &amp; "/" &amp; 'Career - bowl'!N108</f>
        <v>2/22</v>
      </c>
      <c r="K108">
        <f>'Career - bowl'!J108</f>
        <v>0</v>
      </c>
      <c r="L108">
        <f>'Career - bowl'!K108</f>
        <v>0</v>
      </c>
      <c r="M108">
        <f>'Career - bowl'!L108</f>
        <v>0</v>
      </c>
    </row>
    <row r="109" spans="1:13" x14ac:dyDescent="0.25">
      <c r="A109" t="str">
        <f>'Career - bowl'!A109</f>
        <v>Luke Jackson</v>
      </c>
      <c r="B109">
        <f>'Career - bowl'!B109</f>
        <v>1</v>
      </c>
      <c r="C109">
        <f>'Career - bowl'!C109</f>
        <v>1</v>
      </c>
      <c r="D109">
        <f>'Career - bowl'!D109</f>
        <v>0</v>
      </c>
      <c r="E109">
        <f>'Career - bowl'!E109</f>
        <v>0</v>
      </c>
      <c r="F109">
        <f>'Career - bowl'!F109</f>
        <v>1</v>
      </c>
      <c r="G109" s="30">
        <f>'Career - bowl'!G109</f>
        <v>0</v>
      </c>
      <c r="H109" s="30">
        <f>'Career - bowl'!H109</f>
        <v>0</v>
      </c>
      <c r="I109" s="30">
        <f>'Career - bowl'!I109</f>
        <v>6</v>
      </c>
      <c r="J109" t="str">
        <f>'Career - bowl'!M109 &amp; "/" &amp; 'Career - bowl'!N109</f>
        <v>1/</v>
      </c>
      <c r="K109">
        <f>'Career - bowl'!J109</f>
        <v>0</v>
      </c>
      <c r="L109">
        <f>'Career - bowl'!K109</f>
        <v>0</v>
      </c>
      <c r="M109">
        <f>'Career - bowl'!L109</f>
        <v>0</v>
      </c>
    </row>
    <row r="110" spans="1:13" x14ac:dyDescent="0.25">
      <c r="A110" t="str">
        <f>'Career - bowl'!A110</f>
        <v>F Jagger</v>
      </c>
      <c r="B110">
        <f>'Career - bowl'!B110</f>
        <v>5</v>
      </c>
      <c r="C110">
        <f>'Career - bowl'!C110</f>
        <v>0</v>
      </c>
      <c r="D110">
        <f>'Career - bowl'!D110</f>
        <v>0</v>
      </c>
      <c r="E110">
        <f>'Career - bowl'!E110</f>
        <v>0</v>
      </c>
      <c r="F110">
        <f>'Career - bowl'!F110</f>
        <v>0</v>
      </c>
      <c r="G110" s="30" t="str">
        <f>'Career - bowl'!G110</f>
        <v>-</v>
      </c>
      <c r="H110" s="30" t="str">
        <f>'Career - bowl'!H110</f>
        <v>-</v>
      </c>
      <c r="I110" s="30" t="str">
        <f>'Career - bowl'!I110</f>
        <v>-</v>
      </c>
      <c r="J110" t="str">
        <f>'Career - bowl'!M110 &amp; "/" &amp; 'Career - bowl'!N110</f>
        <v>0/0</v>
      </c>
      <c r="K110">
        <f>'Career - bowl'!J110</f>
        <v>0</v>
      </c>
      <c r="L110">
        <f>'Career - bowl'!K110</f>
        <v>0</v>
      </c>
      <c r="M110">
        <f>'Career - bowl'!L110</f>
        <v>0</v>
      </c>
    </row>
    <row r="111" spans="1:13" x14ac:dyDescent="0.25">
      <c r="A111" t="str">
        <f>'Career - bowl'!A111</f>
        <v>Tom James</v>
      </c>
      <c r="B111">
        <f>'Career - bowl'!B111</f>
        <v>17</v>
      </c>
      <c r="C111">
        <f>'Career - bowl'!C111</f>
        <v>23</v>
      </c>
      <c r="D111">
        <f>'Career - bowl'!D111</f>
        <v>0</v>
      </c>
      <c r="E111">
        <f>'Career - bowl'!E111</f>
        <v>140</v>
      </c>
      <c r="F111">
        <f>'Career - bowl'!F111</f>
        <v>3</v>
      </c>
      <c r="G111" s="30">
        <f>'Career - bowl'!G111</f>
        <v>46.666666666666664</v>
      </c>
      <c r="H111" s="30">
        <f>'Career - bowl'!H111</f>
        <v>6.0869565217391308</v>
      </c>
      <c r="I111" s="30">
        <f>'Career - bowl'!I111</f>
        <v>46</v>
      </c>
      <c r="J111" t="str">
        <f>'Career - bowl'!M111 &amp; "/" &amp; 'Career - bowl'!N111</f>
        <v>1/check</v>
      </c>
      <c r="K111">
        <f>'Career - bowl'!J111</f>
        <v>0</v>
      </c>
      <c r="L111">
        <f>'Career - bowl'!K111</f>
        <v>5</v>
      </c>
      <c r="M111">
        <f>'Career - bowl'!L111</f>
        <v>2</v>
      </c>
    </row>
    <row r="112" spans="1:13" x14ac:dyDescent="0.25">
      <c r="A112" t="str">
        <f>'Career - bowl'!A112</f>
        <v>? Jarpesh</v>
      </c>
      <c r="B112">
        <f>'Career - bowl'!B112</f>
        <v>1</v>
      </c>
      <c r="C112">
        <f>'Career - bowl'!C112</f>
        <v>8</v>
      </c>
      <c r="D112">
        <f>'Career - bowl'!D112</f>
        <v>1</v>
      </c>
      <c r="E112">
        <f>'Career - bowl'!E112</f>
        <v>16</v>
      </c>
      <c r="F112">
        <f>'Career - bowl'!F112</f>
        <v>1</v>
      </c>
      <c r="G112" s="30">
        <f>'Career - bowl'!G112</f>
        <v>16</v>
      </c>
      <c r="H112" s="30">
        <f>'Career - bowl'!H112</f>
        <v>2</v>
      </c>
      <c r="I112" s="30">
        <f>'Career - bowl'!I112</f>
        <v>48</v>
      </c>
      <c r="J112" t="str">
        <f>'Career - bowl'!M112 &amp; "/" &amp; 'Career - bowl'!N112</f>
        <v>1/16</v>
      </c>
      <c r="K112">
        <f>'Career - bowl'!J112</f>
        <v>0</v>
      </c>
      <c r="L112">
        <f>'Career - bowl'!K112</f>
        <v>0</v>
      </c>
      <c r="M112">
        <f>'Career - bowl'!L112</f>
        <v>0</v>
      </c>
    </row>
    <row r="113" spans="1:13" x14ac:dyDescent="0.25">
      <c r="A113" t="str">
        <f>'Career - bowl'!A113</f>
        <v>W Jeans</v>
      </c>
      <c r="B113">
        <f>'Career - bowl'!B113</f>
        <v>1</v>
      </c>
      <c r="C113">
        <f>'Career - bowl'!C113</f>
        <v>0</v>
      </c>
      <c r="D113">
        <f>'Career - bowl'!D113</f>
        <v>0</v>
      </c>
      <c r="E113">
        <f>'Career - bowl'!E113</f>
        <v>0</v>
      </c>
      <c r="F113">
        <f>'Career - bowl'!F113</f>
        <v>0</v>
      </c>
      <c r="G113" s="30" t="str">
        <f>'Career - bowl'!G113</f>
        <v>-</v>
      </c>
      <c r="H113" s="30" t="str">
        <f>'Career - bowl'!H113</f>
        <v>-</v>
      </c>
      <c r="I113" s="30" t="str">
        <f>'Career - bowl'!I113</f>
        <v>-</v>
      </c>
      <c r="J113" t="str">
        <f>'Career - bowl'!M113 &amp; "/" &amp; 'Career - bowl'!N113</f>
        <v>0/0</v>
      </c>
      <c r="K113">
        <f>'Career - bowl'!J113</f>
        <v>0</v>
      </c>
      <c r="L113">
        <f>'Career - bowl'!K113</f>
        <v>0</v>
      </c>
      <c r="M113">
        <f>'Career - bowl'!L113</f>
        <v>0</v>
      </c>
    </row>
    <row r="114" spans="1:13" x14ac:dyDescent="0.25">
      <c r="A114" t="str">
        <f>'Career - bowl'!A114</f>
        <v>T Jeffcott</v>
      </c>
      <c r="B114">
        <f>'Career - bowl'!B114</f>
        <v>1</v>
      </c>
      <c r="C114">
        <f>'Career - bowl'!C114</f>
        <v>0</v>
      </c>
      <c r="D114">
        <f>'Career - bowl'!D114</f>
        <v>0</v>
      </c>
      <c r="E114">
        <f>'Career - bowl'!E114</f>
        <v>0</v>
      </c>
      <c r="F114">
        <f>'Career - bowl'!F114</f>
        <v>0</v>
      </c>
      <c r="G114" s="30" t="str">
        <f>'Career - bowl'!G114</f>
        <v>-</v>
      </c>
      <c r="H114" s="30" t="str">
        <f>'Career - bowl'!H114</f>
        <v>-</v>
      </c>
      <c r="I114" s="30" t="str">
        <f>'Career - bowl'!I114</f>
        <v>-</v>
      </c>
      <c r="J114" t="str">
        <f>'Career - bowl'!M114 &amp; "/" &amp; 'Career - bowl'!N114</f>
        <v>0/0</v>
      </c>
      <c r="K114">
        <f>'Career - bowl'!J114</f>
        <v>0</v>
      </c>
      <c r="L114">
        <f>'Career - bowl'!K114</f>
        <v>0</v>
      </c>
      <c r="M114">
        <f>'Career - bowl'!L114</f>
        <v>0</v>
      </c>
    </row>
    <row r="115" spans="1:13" x14ac:dyDescent="0.25">
      <c r="A115" t="str">
        <f>'Career - bowl'!A115</f>
        <v>M Johnston</v>
      </c>
      <c r="B115">
        <f>'Career - bowl'!B115</f>
        <v>1</v>
      </c>
      <c r="C115">
        <f>'Career - bowl'!C115</f>
        <v>4</v>
      </c>
      <c r="D115">
        <f>'Career - bowl'!D115</f>
        <v>0</v>
      </c>
      <c r="E115">
        <f>'Career - bowl'!E115</f>
        <v>14</v>
      </c>
      <c r="F115">
        <f>'Career - bowl'!F115</f>
        <v>0</v>
      </c>
      <c r="G115" s="30" t="str">
        <f>'Career - bowl'!G115</f>
        <v>-</v>
      </c>
      <c r="H115" s="30">
        <f>'Career - bowl'!H115</f>
        <v>3.5</v>
      </c>
      <c r="I115" s="30" t="str">
        <f>'Career - bowl'!I115</f>
        <v>-</v>
      </c>
      <c r="J115" t="str">
        <f>'Career - bowl'!M115 &amp; "/" &amp; 'Career - bowl'!N115</f>
        <v>0/14</v>
      </c>
      <c r="K115">
        <f>'Career - bowl'!J115</f>
        <v>0</v>
      </c>
      <c r="L115">
        <f>'Career - bowl'!K115</f>
        <v>0</v>
      </c>
      <c r="M115">
        <f>'Career - bowl'!L115</f>
        <v>0</v>
      </c>
    </row>
    <row r="116" spans="1:13" x14ac:dyDescent="0.25">
      <c r="A116" t="str">
        <f>'Career - bowl'!A116</f>
        <v>A Jones</v>
      </c>
      <c r="B116">
        <f>'Career - bowl'!B116</f>
        <v>4</v>
      </c>
      <c r="C116">
        <f>'Career - bowl'!C116</f>
        <v>0</v>
      </c>
      <c r="D116">
        <f>'Career - bowl'!D116</f>
        <v>0</v>
      </c>
      <c r="E116">
        <f>'Career - bowl'!E116</f>
        <v>0</v>
      </c>
      <c r="F116">
        <f>'Career - bowl'!F116</f>
        <v>0</v>
      </c>
      <c r="G116" s="30" t="str">
        <f>'Career - bowl'!G116</f>
        <v>-</v>
      </c>
      <c r="H116" s="30" t="str">
        <f>'Career - bowl'!H116</f>
        <v>-</v>
      </c>
      <c r="I116" s="30" t="str">
        <f>'Career - bowl'!I116</f>
        <v>-</v>
      </c>
      <c r="J116" t="str">
        <f>'Career - bowl'!M116 &amp; "/" &amp; 'Career - bowl'!N116</f>
        <v>0/0</v>
      </c>
      <c r="K116">
        <f>'Career - bowl'!J116</f>
        <v>0</v>
      </c>
      <c r="L116">
        <f>'Career - bowl'!K116</f>
        <v>0</v>
      </c>
      <c r="M116">
        <f>'Career - bowl'!L116</f>
        <v>0</v>
      </c>
    </row>
    <row r="117" spans="1:13" x14ac:dyDescent="0.25">
      <c r="A117" t="str">
        <f>'Career - bowl'!A117</f>
        <v>Ben Jones</v>
      </c>
      <c r="B117">
        <f>'Career - bowl'!B117</f>
        <v>2</v>
      </c>
      <c r="C117">
        <f>'Career - bowl'!C117</f>
        <v>7</v>
      </c>
      <c r="D117">
        <f>'Career - bowl'!D117</f>
        <v>0</v>
      </c>
      <c r="E117">
        <f>'Career - bowl'!E117</f>
        <v>35</v>
      </c>
      <c r="F117">
        <f>'Career - bowl'!F117</f>
        <v>1</v>
      </c>
      <c r="G117" s="30">
        <f>'Career - bowl'!G117</f>
        <v>35</v>
      </c>
      <c r="H117" s="30">
        <f>'Career - bowl'!H117</f>
        <v>5</v>
      </c>
      <c r="I117" s="30">
        <f>'Career - bowl'!I117</f>
        <v>42</v>
      </c>
      <c r="J117" t="str">
        <f>'Career - bowl'!M117 &amp; "/" &amp; 'Career - bowl'!N117</f>
        <v>1/35</v>
      </c>
      <c r="K117">
        <f>'Career - bowl'!J117</f>
        <v>0</v>
      </c>
      <c r="L117">
        <f>'Career - bowl'!K117</f>
        <v>0</v>
      </c>
      <c r="M117">
        <f>'Career - bowl'!L117</f>
        <v>0</v>
      </c>
    </row>
    <row r="118" spans="1:13" x14ac:dyDescent="0.25">
      <c r="A118" t="str">
        <f>'Career - bowl'!A118</f>
        <v>G Jones</v>
      </c>
      <c r="B118">
        <f>'Career - bowl'!B118</f>
        <v>1</v>
      </c>
      <c r="C118">
        <f>'Career - bowl'!C118</f>
        <v>1</v>
      </c>
      <c r="D118">
        <f>'Career - bowl'!D118</f>
        <v>0</v>
      </c>
      <c r="E118">
        <f>'Career - bowl'!E118</f>
        <v>15</v>
      </c>
      <c r="F118">
        <f>'Career - bowl'!F118</f>
        <v>0</v>
      </c>
      <c r="G118" s="30" t="str">
        <f>'Career - bowl'!G118</f>
        <v>-</v>
      </c>
      <c r="H118" s="30">
        <f>'Career - bowl'!H118</f>
        <v>15</v>
      </c>
      <c r="I118" s="30" t="str">
        <f>'Career - bowl'!I118</f>
        <v>-</v>
      </c>
      <c r="J118" t="str">
        <f>'Career - bowl'!M118 &amp; "/" &amp; 'Career - bowl'!N118</f>
        <v>0/15</v>
      </c>
      <c r="K118">
        <f>'Career - bowl'!J118</f>
        <v>0</v>
      </c>
      <c r="L118">
        <f>'Career - bowl'!K118</f>
        <v>0</v>
      </c>
      <c r="M118">
        <f>'Career - bowl'!L118</f>
        <v>0</v>
      </c>
    </row>
    <row r="119" spans="1:13" x14ac:dyDescent="0.25">
      <c r="A119" t="str">
        <f>'Career - bowl'!A119</f>
        <v>Matt Jones</v>
      </c>
      <c r="B119">
        <f>'Career - bowl'!B119</f>
        <v>25</v>
      </c>
      <c r="C119">
        <f>'Career - bowl'!C119</f>
        <v>88.3</v>
      </c>
      <c r="D119">
        <f>'Career - bowl'!D119</f>
        <v>3</v>
      </c>
      <c r="E119">
        <f>'Career - bowl'!E119</f>
        <v>546</v>
      </c>
      <c r="F119">
        <f>'Career - bowl'!F119</f>
        <v>11</v>
      </c>
      <c r="G119" s="30">
        <f>'Career - bowl'!G119</f>
        <v>49.636363636363633</v>
      </c>
      <c r="H119" s="30">
        <f>'Career - bowl'!H119</f>
        <v>6.1834654586636466</v>
      </c>
      <c r="I119" s="30">
        <f>'Career - bowl'!I119</f>
        <v>48.163636363636357</v>
      </c>
      <c r="J119" t="str">
        <f>'Career - bowl'!M119 &amp; "/" &amp; 'Career - bowl'!N119</f>
        <v>3/3</v>
      </c>
      <c r="K119">
        <f>'Career - bowl'!J119</f>
        <v>0</v>
      </c>
      <c r="L119">
        <f>'Career - bowl'!K119</f>
        <v>42</v>
      </c>
      <c r="M119">
        <f>'Career - bowl'!L119</f>
        <v>10</v>
      </c>
    </row>
    <row r="120" spans="1:13" x14ac:dyDescent="0.25">
      <c r="A120" t="str">
        <f>'Career - bowl'!A120</f>
        <v>Sid Kalita</v>
      </c>
      <c r="B120">
        <f>'Career - bowl'!B120</f>
        <v>4</v>
      </c>
      <c r="C120">
        <f>'Career - bowl'!C120</f>
        <v>0</v>
      </c>
      <c r="D120">
        <f>'Career - bowl'!D120</f>
        <v>0</v>
      </c>
      <c r="E120">
        <f>'Career - bowl'!E120</f>
        <v>0</v>
      </c>
      <c r="F120">
        <f>'Career - bowl'!F120</f>
        <v>0</v>
      </c>
      <c r="G120" s="30" t="str">
        <f>'Career - bowl'!G120</f>
        <v>-</v>
      </c>
      <c r="H120" s="30" t="str">
        <f>'Career - bowl'!H120</f>
        <v>-</v>
      </c>
      <c r="I120" s="30" t="str">
        <f>'Career - bowl'!I120</f>
        <v>-</v>
      </c>
      <c r="J120" t="str">
        <f>'Career - bowl'!M120 &amp; "/" &amp; 'Career - bowl'!N120</f>
        <v>0/0</v>
      </c>
      <c r="K120">
        <f>'Career - bowl'!J120</f>
        <v>0</v>
      </c>
      <c r="L120">
        <f>'Career - bowl'!K120</f>
        <v>0</v>
      </c>
      <c r="M120">
        <f>'Career - bowl'!L120</f>
        <v>0</v>
      </c>
    </row>
    <row r="121" spans="1:13" x14ac:dyDescent="0.25">
      <c r="A121" t="str">
        <f>'Career - bowl'!A121</f>
        <v>Robert Keogh</v>
      </c>
      <c r="B121">
        <f>'Career - bowl'!B121</f>
        <v>46</v>
      </c>
      <c r="C121">
        <f>'Career - bowl'!C121</f>
        <v>31</v>
      </c>
      <c r="D121">
        <f>'Career - bowl'!D121</f>
        <v>1</v>
      </c>
      <c r="E121">
        <f>'Career - bowl'!E121</f>
        <v>174</v>
      </c>
      <c r="F121">
        <f>'Career - bowl'!F121</f>
        <v>5</v>
      </c>
      <c r="G121" s="30">
        <f>'Career - bowl'!G121</f>
        <v>34.799999999999997</v>
      </c>
      <c r="H121" s="30">
        <f>'Career - bowl'!H121</f>
        <v>5.612903225806452</v>
      </c>
      <c r="I121" s="30">
        <f>'Career - bowl'!I121</f>
        <v>37.200000000000003</v>
      </c>
      <c r="J121" t="str">
        <f>'Career - bowl'!M121 &amp; "/" &amp; 'Career - bowl'!N121</f>
        <v>2/10</v>
      </c>
      <c r="K121">
        <f>'Career - bowl'!J121</f>
        <v>0</v>
      </c>
      <c r="L121">
        <f>'Career - bowl'!K121</f>
        <v>15</v>
      </c>
      <c r="M121">
        <f>'Career - bowl'!L121</f>
        <v>0</v>
      </c>
    </row>
    <row r="122" spans="1:13" x14ac:dyDescent="0.25">
      <c r="A122" t="str">
        <f>'Career - bowl'!A122</f>
        <v>Nasser Khan</v>
      </c>
      <c r="B122">
        <f>'Career - bowl'!B122</f>
        <v>253</v>
      </c>
      <c r="C122">
        <f>'Career - bowl'!C122</f>
        <v>483</v>
      </c>
      <c r="D122">
        <f>'Career - bowl'!D122</f>
        <v>5</v>
      </c>
      <c r="E122">
        <f>'Career - bowl'!E122</f>
        <v>2075</v>
      </c>
      <c r="F122">
        <f>'Career - bowl'!F122</f>
        <v>79</v>
      </c>
      <c r="G122" s="30">
        <f>'Career - bowl'!G122</f>
        <v>26.265822784810126</v>
      </c>
      <c r="H122" s="30">
        <f>'Career - bowl'!H122</f>
        <v>4.296066252587992</v>
      </c>
      <c r="I122" s="30">
        <f>'Career - bowl'!I122</f>
        <v>36.683544303797468</v>
      </c>
      <c r="J122" t="str">
        <f>'Career - bowl'!M122 &amp; "/" &amp; 'Career - bowl'!N122</f>
        <v>3/9</v>
      </c>
      <c r="K122">
        <f>'Career - bowl'!J122</f>
        <v>0</v>
      </c>
      <c r="L122">
        <f>'Career - bowl'!K122</f>
        <v>0</v>
      </c>
      <c r="M122">
        <f>'Career - bowl'!L122</f>
        <v>0</v>
      </c>
    </row>
    <row r="123" spans="1:13" x14ac:dyDescent="0.25">
      <c r="A123" t="str">
        <f>'Career - bowl'!A123</f>
        <v>H Kibble</v>
      </c>
      <c r="B123">
        <f>'Career - bowl'!B123</f>
        <v>1</v>
      </c>
      <c r="C123">
        <f>'Career - bowl'!C123</f>
        <v>4</v>
      </c>
      <c r="D123">
        <f>'Career - bowl'!D123</f>
        <v>0</v>
      </c>
      <c r="E123">
        <f>'Career - bowl'!E123</f>
        <v>24</v>
      </c>
      <c r="F123">
        <f>'Career - bowl'!F123</f>
        <v>0</v>
      </c>
      <c r="G123" s="30" t="str">
        <f>'Career - bowl'!G123</f>
        <v>-</v>
      </c>
      <c r="H123" s="30">
        <f>'Career - bowl'!H123</f>
        <v>6</v>
      </c>
      <c r="I123" s="30" t="str">
        <f>'Career - bowl'!I123</f>
        <v>-</v>
      </c>
      <c r="J123" t="str">
        <f>'Career - bowl'!M123 &amp; "/" &amp; 'Career - bowl'!N123</f>
        <v>0/24</v>
      </c>
      <c r="K123">
        <f>'Career - bowl'!J123</f>
        <v>0</v>
      </c>
      <c r="L123">
        <f>'Career - bowl'!K123</f>
        <v>0</v>
      </c>
      <c r="M123">
        <f>'Career - bowl'!L123</f>
        <v>0</v>
      </c>
    </row>
    <row r="124" spans="1:13" x14ac:dyDescent="0.25">
      <c r="A124" t="str">
        <f>'Career - bowl'!A124</f>
        <v>M King</v>
      </c>
      <c r="B124">
        <f>'Career - bowl'!B124</f>
        <v>4</v>
      </c>
      <c r="C124">
        <f>'Career - bowl'!C124</f>
        <v>14</v>
      </c>
      <c r="D124">
        <f>'Career - bowl'!D124</f>
        <v>0</v>
      </c>
      <c r="E124">
        <f>'Career - bowl'!E124</f>
        <v>82</v>
      </c>
      <c r="F124">
        <f>'Career - bowl'!F124</f>
        <v>6</v>
      </c>
      <c r="G124" s="30">
        <f>'Career - bowl'!G124</f>
        <v>13.666666666666666</v>
      </c>
      <c r="H124" s="30">
        <f>'Career - bowl'!H124</f>
        <v>5.8571428571428568</v>
      </c>
      <c r="I124" s="30">
        <f>'Career - bowl'!I124</f>
        <v>14</v>
      </c>
      <c r="J124" t="str">
        <f>'Career - bowl'!M124 &amp; "/" &amp; 'Career - bowl'!N124</f>
        <v>4/35</v>
      </c>
      <c r="K124">
        <f>'Career - bowl'!J124</f>
        <v>0</v>
      </c>
      <c r="L124">
        <f>'Career - bowl'!K124</f>
        <v>0</v>
      </c>
      <c r="M124">
        <f>'Career - bowl'!L124</f>
        <v>0</v>
      </c>
    </row>
    <row r="125" spans="1:13" x14ac:dyDescent="0.25">
      <c r="A125" t="str">
        <f>'Career - bowl'!A125</f>
        <v>D Kingston</v>
      </c>
      <c r="B125">
        <f>'Career - bowl'!B125</f>
        <v>15</v>
      </c>
      <c r="C125">
        <f>'Career - bowl'!C125</f>
        <v>136</v>
      </c>
      <c r="D125">
        <f>'Career - bowl'!D125</f>
        <v>10</v>
      </c>
      <c r="E125">
        <f>'Career - bowl'!E125</f>
        <v>383</v>
      </c>
      <c r="F125">
        <f>'Career - bowl'!F125</f>
        <v>13</v>
      </c>
      <c r="G125" s="30">
        <f>'Career - bowl'!G125</f>
        <v>29.46153846153846</v>
      </c>
      <c r="H125" s="30">
        <f>'Career - bowl'!H125</f>
        <v>2.8161764705882355</v>
      </c>
      <c r="I125" s="30">
        <f>'Career - bowl'!I125</f>
        <v>62.769230769230766</v>
      </c>
      <c r="J125" t="str">
        <f>'Career - bowl'!M125 &amp; "/" &amp; 'Career - bowl'!N125</f>
        <v>4/18</v>
      </c>
      <c r="K125">
        <f>'Career - bowl'!J125</f>
        <v>0</v>
      </c>
      <c r="L125">
        <f>'Career - bowl'!K125</f>
        <v>0</v>
      </c>
      <c r="M125">
        <f>'Career - bowl'!L125</f>
        <v>0</v>
      </c>
    </row>
    <row r="126" spans="1:13" x14ac:dyDescent="0.25">
      <c r="A126" t="str">
        <f>'Career - bowl'!A126</f>
        <v>J Kirwan</v>
      </c>
      <c r="B126">
        <f>'Career - bowl'!B126</f>
        <v>1</v>
      </c>
      <c r="C126">
        <f>'Career - bowl'!C126</f>
        <v>0</v>
      </c>
      <c r="D126">
        <f>'Career - bowl'!D126</f>
        <v>0</v>
      </c>
      <c r="E126">
        <f>'Career - bowl'!E126</f>
        <v>0</v>
      </c>
      <c r="F126">
        <f>'Career - bowl'!F126</f>
        <v>0</v>
      </c>
      <c r="G126" s="30" t="str">
        <f>'Career - bowl'!G126</f>
        <v>-</v>
      </c>
      <c r="H126" s="30" t="str">
        <f>'Career - bowl'!H126</f>
        <v>-</v>
      </c>
      <c r="I126" s="30" t="str">
        <f>'Career - bowl'!I126</f>
        <v>-</v>
      </c>
      <c r="J126" t="str">
        <f>'Career - bowl'!M126 &amp; "/" &amp; 'Career - bowl'!N126</f>
        <v>0/0</v>
      </c>
      <c r="K126">
        <f>'Career - bowl'!J126</f>
        <v>0</v>
      </c>
      <c r="L126">
        <f>'Career - bowl'!K126</f>
        <v>0</v>
      </c>
      <c r="M126">
        <f>'Career - bowl'!L126</f>
        <v>0</v>
      </c>
    </row>
    <row r="127" spans="1:13" x14ac:dyDescent="0.25">
      <c r="A127" t="str">
        <f>'Career - bowl'!A127</f>
        <v>S Kripalani</v>
      </c>
      <c r="B127">
        <f>'Career - bowl'!B127</f>
        <v>6</v>
      </c>
      <c r="C127">
        <f>'Career - bowl'!C127</f>
        <v>7</v>
      </c>
      <c r="D127">
        <f>'Career - bowl'!D127</f>
        <v>0</v>
      </c>
      <c r="E127">
        <f>'Career - bowl'!E127</f>
        <v>36</v>
      </c>
      <c r="F127">
        <f>'Career - bowl'!F127</f>
        <v>0</v>
      </c>
      <c r="G127" s="30" t="str">
        <f>'Career - bowl'!G127</f>
        <v>-</v>
      </c>
      <c r="H127" s="30">
        <f>'Career - bowl'!H127</f>
        <v>5.1428571428571432</v>
      </c>
      <c r="I127" s="30" t="str">
        <f>'Career - bowl'!I127</f>
        <v>-</v>
      </c>
      <c r="J127" t="str">
        <f>'Career - bowl'!M127 &amp; "/" &amp; 'Career - bowl'!N127</f>
        <v>0/16</v>
      </c>
      <c r="K127">
        <f>'Career - bowl'!J127</f>
        <v>0</v>
      </c>
      <c r="L127">
        <f>'Career - bowl'!K127</f>
        <v>0</v>
      </c>
      <c r="M127">
        <f>'Career - bowl'!L127</f>
        <v>0</v>
      </c>
    </row>
    <row r="128" spans="1:13" x14ac:dyDescent="0.25">
      <c r="A128" t="str">
        <f>'Career - bowl'!A128</f>
        <v>Bala Krishna</v>
      </c>
      <c r="B128">
        <f>'Career - bowl'!B128</f>
        <v>12</v>
      </c>
      <c r="C128">
        <f>'Career - bowl'!C128</f>
        <v>42.1</v>
      </c>
      <c r="D128">
        <f>'Career - bowl'!D128</f>
        <v>0</v>
      </c>
      <c r="E128">
        <f>'Career - bowl'!E128</f>
        <v>235</v>
      </c>
      <c r="F128">
        <f>'Career - bowl'!F128</f>
        <v>10</v>
      </c>
      <c r="G128" s="30">
        <f>'Career - bowl'!G128</f>
        <v>23.5</v>
      </c>
      <c r="H128" s="30">
        <f>'Career - bowl'!H128</f>
        <v>5.581947743467933</v>
      </c>
      <c r="I128" s="30">
        <f>'Career - bowl'!I128</f>
        <v>25.26</v>
      </c>
      <c r="J128" t="str">
        <f>'Career - bowl'!M128 &amp; "/" &amp; 'Career - bowl'!N128</f>
        <v>2/12</v>
      </c>
      <c r="K128">
        <f>'Career - bowl'!J128</f>
        <v>0</v>
      </c>
      <c r="L128">
        <f>'Career - bowl'!K128</f>
        <v>46</v>
      </c>
      <c r="M128">
        <f>'Career - bowl'!L128</f>
        <v>11</v>
      </c>
    </row>
    <row r="129" spans="1:13" x14ac:dyDescent="0.25">
      <c r="A129" t="str">
        <f>'Career - bowl'!A129</f>
        <v>Arvind Kumar</v>
      </c>
      <c r="B129">
        <f>'Career - bowl'!B129</f>
        <v>140</v>
      </c>
      <c r="C129">
        <f>'Career - bowl'!C129</f>
        <v>362</v>
      </c>
      <c r="D129">
        <f>'Career - bowl'!D129</f>
        <v>17</v>
      </c>
      <c r="E129">
        <f>'Career - bowl'!E129</f>
        <v>1648</v>
      </c>
      <c r="F129">
        <f>'Career - bowl'!F129</f>
        <v>71</v>
      </c>
      <c r="G129" s="30">
        <f>'Career - bowl'!G129</f>
        <v>23.211267605633804</v>
      </c>
      <c r="H129" s="30">
        <f>'Career - bowl'!H129</f>
        <v>4.5524861878453038</v>
      </c>
      <c r="I129" s="30">
        <f>'Career - bowl'!I129</f>
        <v>30.591549295774648</v>
      </c>
      <c r="J129" t="str">
        <f>'Career - bowl'!M129 &amp; "/" &amp; 'Career - bowl'!N129</f>
        <v>4/22</v>
      </c>
      <c r="K129">
        <f>'Career - bowl'!J129</f>
        <v>0</v>
      </c>
      <c r="L129">
        <f>'Career - bowl'!K129</f>
        <v>0</v>
      </c>
      <c r="M129">
        <f>'Career - bowl'!L129</f>
        <v>0</v>
      </c>
    </row>
    <row r="130" spans="1:13" x14ac:dyDescent="0.25">
      <c r="A130" t="str">
        <f>'Career - bowl'!A130</f>
        <v>M Lachmann</v>
      </c>
      <c r="B130">
        <f>'Career - bowl'!B130</f>
        <v>14</v>
      </c>
      <c r="C130">
        <f>'Career - bowl'!C130</f>
        <v>1</v>
      </c>
      <c r="D130">
        <f>'Career - bowl'!D130</f>
        <v>0</v>
      </c>
      <c r="E130">
        <f>'Career - bowl'!E130</f>
        <v>1</v>
      </c>
      <c r="F130">
        <f>'Career - bowl'!F130</f>
        <v>0</v>
      </c>
      <c r="G130" s="30" t="str">
        <f>'Career - bowl'!G130</f>
        <v>-</v>
      </c>
      <c r="H130" s="30">
        <f>'Career - bowl'!H130</f>
        <v>1</v>
      </c>
      <c r="I130" s="30" t="str">
        <f>'Career - bowl'!I130</f>
        <v>-</v>
      </c>
      <c r="J130" t="str">
        <f>'Career - bowl'!M130 &amp; "/" &amp; 'Career - bowl'!N130</f>
        <v>0/1</v>
      </c>
      <c r="K130">
        <f>'Career - bowl'!J130</f>
        <v>0</v>
      </c>
      <c r="L130">
        <f>'Career - bowl'!K130</f>
        <v>0</v>
      </c>
      <c r="M130">
        <f>'Career - bowl'!L130</f>
        <v>0</v>
      </c>
    </row>
    <row r="131" spans="1:13" x14ac:dyDescent="0.25">
      <c r="A131" t="str">
        <f>'Career - bowl'!A131</f>
        <v>Paul Lane</v>
      </c>
      <c r="B131">
        <f>'Career - bowl'!B131</f>
        <v>76</v>
      </c>
      <c r="C131">
        <f>'Career - bowl'!C131</f>
        <v>1</v>
      </c>
      <c r="D131">
        <f>'Career - bowl'!D131</f>
        <v>0</v>
      </c>
      <c r="E131">
        <f>'Career - bowl'!E131</f>
        <v>7</v>
      </c>
      <c r="F131">
        <f>'Career - bowl'!F131</f>
        <v>0</v>
      </c>
      <c r="G131" s="30" t="str">
        <f>'Career - bowl'!G131</f>
        <v>-</v>
      </c>
      <c r="H131" s="30">
        <f>'Career - bowl'!H131</f>
        <v>7</v>
      </c>
      <c r="I131" s="30" t="str">
        <f>'Career - bowl'!I131</f>
        <v>-</v>
      </c>
      <c r="J131" t="str">
        <f>'Career - bowl'!M131 &amp; "/" &amp; 'Career - bowl'!N131</f>
        <v>0/0</v>
      </c>
      <c r="K131">
        <f>'Career - bowl'!J131</f>
        <v>0</v>
      </c>
      <c r="L131">
        <f>'Career - bowl'!K131</f>
        <v>0</v>
      </c>
      <c r="M131">
        <f>'Career - bowl'!L131</f>
        <v>0</v>
      </c>
    </row>
    <row r="132" spans="1:13" x14ac:dyDescent="0.25">
      <c r="A132" t="str">
        <f>'Career - bowl'!A132</f>
        <v>G Le Grange</v>
      </c>
      <c r="B132">
        <f>'Career - bowl'!B132</f>
        <v>40</v>
      </c>
      <c r="C132">
        <f>'Career - bowl'!C132</f>
        <v>144</v>
      </c>
      <c r="D132">
        <f>'Career - bowl'!D132</f>
        <v>18</v>
      </c>
      <c r="E132">
        <f>'Career - bowl'!E132</f>
        <v>539</v>
      </c>
      <c r="F132">
        <f>'Career - bowl'!F132</f>
        <v>33</v>
      </c>
      <c r="G132" s="30">
        <f>'Career - bowl'!G132</f>
        <v>16.333333333333332</v>
      </c>
      <c r="H132" s="30">
        <f>'Career - bowl'!H132</f>
        <v>3.7430555555555554</v>
      </c>
      <c r="I132" s="30">
        <f>'Career - bowl'!I132</f>
        <v>26.181818181818183</v>
      </c>
      <c r="J132" t="str">
        <f>'Career - bowl'!M132 &amp; "/" &amp; 'Career - bowl'!N132</f>
        <v>6/18</v>
      </c>
      <c r="K132">
        <f>'Career - bowl'!J132</f>
        <v>1</v>
      </c>
      <c r="L132">
        <f>'Career - bowl'!K132</f>
        <v>0</v>
      </c>
      <c r="M132">
        <f>'Career - bowl'!L132</f>
        <v>0</v>
      </c>
    </row>
    <row r="133" spans="1:13" x14ac:dyDescent="0.25">
      <c r="A133" t="str">
        <f>'Career - bowl'!A133</f>
        <v>Piran Legg</v>
      </c>
      <c r="B133">
        <f>'Career - bowl'!B133</f>
        <v>1</v>
      </c>
      <c r="C133">
        <f>'Career - bowl'!C133</f>
        <v>8</v>
      </c>
      <c r="D133">
        <f>'Career - bowl'!D133</f>
        <v>1</v>
      </c>
      <c r="E133">
        <f>'Career - bowl'!E133</f>
        <v>38</v>
      </c>
      <c r="F133">
        <f>'Career - bowl'!F133</f>
        <v>1</v>
      </c>
      <c r="G133" s="30">
        <f>'Career - bowl'!G133</f>
        <v>38</v>
      </c>
      <c r="H133" s="30">
        <f>'Career - bowl'!H133</f>
        <v>4.75</v>
      </c>
      <c r="I133" s="30">
        <f>'Career - bowl'!I133</f>
        <v>48</v>
      </c>
      <c r="J133" t="str">
        <f>'Career - bowl'!M133 &amp; "/" &amp; 'Career - bowl'!N133</f>
        <v>1/38</v>
      </c>
      <c r="K133">
        <f>'Career - bowl'!J133</f>
        <v>0</v>
      </c>
      <c r="L133">
        <f>'Career - bowl'!K133</f>
        <v>0</v>
      </c>
      <c r="M133">
        <f>'Career - bowl'!L133</f>
        <v>0</v>
      </c>
    </row>
    <row r="134" spans="1:13" x14ac:dyDescent="0.25">
      <c r="A134" t="str">
        <f>'Career - bowl'!A134</f>
        <v>J Lewen</v>
      </c>
      <c r="B134">
        <f>'Career - bowl'!B134</f>
        <v>2</v>
      </c>
      <c r="C134">
        <f>'Career - bowl'!C134</f>
        <v>0</v>
      </c>
      <c r="D134">
        <f>'Career - bowl'!D134</f>
        <v>0</v>
      </c>
      <c r="E134">
        <f>'Career - bowl'!E134</f>
        <v>0</v>
      </c>
      <c r="F134">
        <f>'Career - bowl'!F134</f>
        <v>0</v>
      </c>
      <c r="G134" s="30" t="str">
        <f>'Career - bowl'!G134</f>
        <v>-</v>
      </c>
      <c r="H134" s="30" t="str">
        <f>'Career - bowl'!H134</f>
        <v>-</v>
      </c>
      <c r="I134" s="30" t="str">
        <f>'Career - bowl'!I134</f>
        <v>-</v>
      </c>
      <c r="J134" t="str">
        <f>'Career - bowl'!M134 &amp; "/" &amp; 'Career - bowl'!N134</f>
        <v>0/0</v>
      </c>
      <c r="K134">
        <f>'Career - bowl'!J134</f>
        <v>0</v>
      </c>
      <c r="L134">
        <f>'Career - bowl'!K134</f>
        <v>0</v>
      </c>
      <c r="M134">
        <f>'Career - bowl'!L134</f>
        <v>0</v>
      </c>
    </row>
    <row r="135" spans="1:13" x14ac:dyDescent="0.25">
      <c r="A135" t="str">
        <f>'Career - bowl'!A135</f>
        <v>H Lewis</v>
      </c>
      <c r="B135">
        <f>'Career - bowl'!B135</f>
        <v>16</v>
      </c>
      <c r="C135">
        <f>'Career - bowl'!C135</f>
        <v>14</v>
      </c>
      <c r="D135">
        <f>'Career - bowl'!D135</f>
        <v>0</v>
      </c>
      <c r="E135">
        <f>'Career - bowl'!E135</f>
        <v>91</v>
      </c>
      <c r="F135">
        <f>'Career - bowl'!F135</f>
        <v>2</v>
      </c>
      <c r="G135" s="30">
        <f>'Career - bowl'!G135</f>
        <v>45.5</v>
      </c>
      <c r="H135" s="30">
        <f>'Career - bowl'!H135</f>
        <v>6.5</v>
      </c>
      <c r="I135" s="30">
        <f>'Career - bowl'!I135</f>
        <v>42</v>
      </c>
      <c r="J135" t="str">
        <f>'Career - bowl'!M135 &amp; "/" &amp; 'Career - bowl'!N135</f>
        <v>2/21</v>
      </c>
      <c r="K135">
        <f>'Career - bowl'!J135</f>
        <v>0</v>
      </c>
      <c r="L135">
        <f>'Career - bowl'!K135</f>
        <v>0</v>
      </c>
      <c r="M135">
        <f>'Career - bowl'!L135</f>
        <v>0</v>
      </c>
    </row>
    <row r="136" spans="1:13" x14ac:dyDescent="0.25">
      <c r="A136" t="str">
        <f>'Career - bowl'!A136</f>
        <v>Chris Lilford</v>
      </c>
      <c r="B136">
        <f>'Career - bowl'!B136</f>
        <v>22</v>
      </c>
      <c r="C136">
        <f>'Career - bowl'!C136</f>
        <v>139.19999999999999</v>
      </c>
      <c r="D136">
        <f>'Career - bowl'!D136</f>
        <v>8</v>
      </c>
      <c r="E136">
        <f>'Career - bowl'!E136</f>
        <v>769</v>
      </c>
      <c r="F136">
        <f>'Career - bowl'!F136</f>
        <v>31</v>
      </c>
      <c r="G136" s="30">
        <f>'Career - bowl'!G136</f>
        <v>24.806451612903224</v>
      </c>
      <c r="H136" s="30">
        <f>'Career - bowl'!H136</f>
        <v>5.5244252873563227</v>
      </c>
      <c r="I136" s="30">
        <f>'Career - bowl'!I136</f>
        <v>26.941935483870967</v>
      </c>
      <c r="J136" t="str">
        <f>'Career - bowl'!M136 &amp; "/" &amp; 'Career - bowl'!N136</f>
        <v>5/33</v>
      </c>
      <c r="K136">
        <f>'Career - bowl'!J136</f>
        <v>2</v>
      </c>
      <c r="L136">
        <f>'Career - bowl'!K136</f>
        <v>66</v>
      </c>
      <c r="M136">
        <f>'Career - bowl'!L136</f>
        <v>6</v>
      </c>
    </row>
    <row r="137" spans="1:13" x14ac:dyDescent="0.25">
      <c r="A137" t="str">
        <f>'Career - bowl'!A137</f>
        <v>J Lloyd</v>
      </c>
      <c r="B137">
        <f>'Career - bowl'!B137</f>
        <v>20</v>
      </c>
      <c r="C137">
        <f>'Career - bowl'!C137</f>
        <v>0</v>
      </c>
      <c r="D137">
        <f>'Career - bowl'!D137</f>
        <v>0</v>
      </c>
      <c r="E137">
        <f>'Career - bowl'!E137</f>
        <v>0</v>
      </c>
      <c r="F137">
        <f>'Career - bowl'!F137</f>
        <v>0</v>
      </c>
      <c r="G137" s="30" t="str">
        <f>'Career - bowl'!G137</f>
        <v>-</v>
      </c>
      <c r="H137" s="30" t="str">
        <f>'Career - bowl'!H137</f>
        <v>-</v>
      </c>
      <c r="I137" s="30" t="str">
        <f>'Career - bowl'!I137</f>
        <v>-</v>
      </c>
      <c r="J137" t="str">
        <f>'Career - bowl'!M137 &amp; "/" &amp; 'Career - bowl'!N137</f>
        <v>0/0</v>
      </c>
      <c r="K137">
        <f>'Career - bowl'!J137</f>
        <v>0</v>
      </c>
      <c r="L137">
        <f>'Career - bowl'!K137</f>
        <v>0</v>
      </c>
      <c r="M137">
        <f>'Career - bowl'!L137</f>
        <v>0</v>
      </c>
    </row>
    <row r="138" spans="1:13" x14ac:dyDescent="0.25">
      <c r="A138" t="str">
        <f>'Career - bowl'!A138</f>
        <v>Tom Lockhart</v>
      </c>
      <c r="B138">
        <f>'Career - bowl'!B138</f>
        <v>139</v>
      </c>
      <c r="C138">
        <f>'Career - bowl'!C138</f>
        <v>34.1</v>
      </c>
      <c r="D138">
        <f>'Career - bowl'!D138</f>
        <v>0</v>
      </c>
      <c r="E138">
        <f>'Career - bowl'!E138</f>
        <v>221</v>
      </c>
      <c r="F138">
        <f>'Career - bowl'!F138</f>
        <v>8</v>
      </c>
      <c r="G138" s="30">
        <f>'Career - bowl'!G138</f>
        <v>27.625</v>
      </c>
      <c r="H138" s="30">
        <f>'Career - bowl'!H138</f>
        <v>6.480938416422287</v>
      </c>
      <c r="I138" s="30">
        <f>'Career - bowl'!I138</f>
        <v>25.575000000000003</v>
      </c>
      <c r="J138" t="str">
        <f>'Career - bowl'!M138 &amp; "/" &amp; 'Career - bowl'!N138</f>
        <v>4/23</v>
      </c>
      <c r="K138">
        <f>'Career - bowl'!J138</f>
        <v>0</v>
      </c>
      <c r="L138">
        <f>'Career - bowl'!K138</f>
        <v>12</v>
      </c>
      <c r="M138">
        <f>'Career - bowl'!L138</f>
        <v>0</v>
      </c>
    </row>
    <row r="139" spans="1:13" x14ac:dyDescent="0.25">
      <c r="A139" t="str">
        <f>'Career - bowl'!A139</f>
        <v>Tom Lonnen</v>
      </c>
      <c r="B139">
        <f>'Career - bowl'!B139</f>
        <v>373</v>
      </c>
      <c r="C139">
        <f>'Career - bowl'!C139</f>
        <v>2835.1</v>
      </c>
      <c r="D139">
        <f>'Career - bowl'!D139</f>
        <v>348</v>
      </c>
      <c r="E139">
        <f>'Career - bowl'!E139</f>
        <v>10036</v>
      </c>
      <c r="F139">
        <f>'Career - bowl'!F139</f>
        <v>632</v>
      </c>
      <c r="G139" s="30">
        <f>'Career - bowl'!G139</f>
        <v>15.879746835443038</v>
      </c>
      <c r="H139" s="30">
        <f>'Career - bowl'!H139</f>
        <v>3.5399104088039222</v>
      </c>
      <c r="I139" s="30">
        <f>'Career - bowl'!I139</f>
        <v>26.915506329113921</v>
      </c>
      <c r="J139" t="str">
        <f>'Career - bowl'!M139 &amp; "/" &amp; 'Career - bowl'!N139</f>
        <v>7/43</v>
      </c>
      <c r="K139">
        <f>'Career - bowl'!J139</f>
        <v>18</v>
      </c>
      <c r="L139">
        <f>'Career - bowl'!K139</f>
        <v>1</v>
      </c>
      <c r="M139">
        <f>'Career - bowl'!L139</f>
        <v>1</v>
      </c>
    </row>
    <row r="140" spans="1:13" x14ac:dyDescent="0.25">
      <c r="A140" t="str">
        <f>'Career - bowl'!A140</f>
        <v>Ross Lonsdale</v>
      </c>
      <c r="B140">
        <f>'Career - bowl'!B140</f>
        <v>15</v>
      </c>
      <c r="C140">
        <f>'Career - bowl'!C140</f>
        <v>97</v>
      </c>
      <c r="D140">
        <f>'Career - bowl'!D140</f>
        <v>9</v>
      </c>
      <c r="E140">
        <f>'Career - bowl'!E140</f>
        <v>387</v>
      </c>
      <c r="F140">
        <f>'Career - bowl'!F140</f>
        <v>22</v>
      </c>
      <c r="G140" s="30">
        <f>'Career - bowl'!G140</f>
        <v>17.59090909090909</v>
      </c>
      <c r="H140" s="30">
        <f>'Career - bowl'!H140</f>
        <v>3.9896907216494846</v>
      </c>
      <c r="I140" s="30">
        <f>'Career - bowl'!I140</f>
        <v>26.454545454545453</v>
      </c>
      <c r="J140" t="str">
        <f>'Career - bowl'!M140 &amp; "/" &amp; 'Career - bowl'!N140</f>
        <v>3/36</v>
      </c>
      <c r="K140">
        <f>'Career - bowl'!J140</f>
        <v>0</v>
      </c>
      <c r="L140">
        <f>'Career - bowl'!K140</f>
        <v>50</v>
      </c>
      <c r="M140">
        <f>'Career - bowl'!L140</f>
        <v>19</v>
      </c>
    </row>
    <row r="141" spans="1:13" x14ac:dyDescent="0.25">
      <c r="A141" t="str">
        <f>'Career - bowl'!A141</f>
        <v>D Machine</v>
      </c>
      <c r="B141">
        <f>'Career - bowl'!B141</f>
        <v>1</v>
      </c>
      <c r="C141">
        <f>'Career - bowl'!C141</f>
        <v>0</v>
      </c>
      <c r="D141">
        <f>'Career - bowl'!D141</f>
        <v>0</v>
      </c>
      <c r="E141">
        <f>'Career - bowl'!E141</f>
        <v>0</v>
      </c>
      <c r="F141">
        <f>'Career - bowl'!F141</f>
        <v>0</v>
      </c>
      <c r="G141" s="30" t="str">
        <f>'Career - bowl'!G141</f>
        <v>-</v>
      </c>
      <c r="H141" s="30" t="str">
        <f>'Career - bowl'!H141</f>
        <v>-</v>
      </c>
      <c r="I141" s="30" t="str">
        <f>'Career - bowl'!I141</f>
        <v>-</v>
      </c>
      <c r="J141" t="str">
        <f>'Career - bowl'!M141 &amp; "/" &amp; 'Career - bowl'!N141</f>
        <v>0/0</v>
      </c>
      <c r="K141">
        <f>'Career - bowl'!J141</f>
        <v>0</v>
      </c>
      <c r="L141">
        <f>'Career - bowl'!K141</f>
        <v>0</v>
      </c>
      <c r="M141">
        <f>'Career - bowl'!L141</f>
        <v>0</v>
      </c>
    </row>
    <row r="142" spans="1:13" x14ac:dyDescent="0.25">
      <c r="A142" t="str">
        <f>'Career - bowl'!A142</f>
        <v>Christian Maclaren</v>
      </c>
      <c r="B142">
        <f>'Career - bowl'!B142</f>
        <v>3</v>
      </c>
      <c r="C142">
        <f>'Career - bowl'!C142</f>
        <v>2</v>
      </c>
      <c r="D142">
        <f>'Career - bowl'!D142</f>
        <v>0</v>
      </c>
      <c r="E142">
        <f>'Career - bowl'!E142</f>
        <v>11</v>
      </c>
      <c r="F142">
        <f>'Career - bowl'!F142</f>
        <v>0</v>
      </c>
      <c r="G142" s="30" t="str">
        <f>'Career - bowl'!G142</f>
        <v>-</v>
      </c>
      <c r="H142" s="30">
        <f>'Career - bowl'!H142</f>
        <v>5.5</v>
      </c>
      <c r="I142" s="30" t="str">
        <f>'Career - bowl'!I142</f>
        <v>-</v>
      </c>
      <c r="J142" t="str">
        <f>'Career - bowl'!M142 &amp; "/" &amp; 'Career - bowl'!N142</f>
        <v>0/11</v>
      </c>
      <c r="K142">
        <f>'Career - bowl'!J142</f>
        <v>0</v>
      </c>
      <c r="L142">
        <f>'Career - bowl'!K142</f>
        <v>0</v>
      </c>
      <c r="M142">
        <f>'Career - bowl'!L142</f>
        <v>0</v>
      </c>
    </row>
    <row r="143" spans="1:13" x14ac:dyDescent="0.25">
      <c r="A143" t="str">
        <f>'Career - bowl'!A143</f>
        <v>N Macrides</v>
      </c>
      <c r="B143">
        <f>'Career - bowl'!B143</f>
        <v>3</v>
      </c>
      <c r="C143">
        <f>'Career - bowl'!C143</f>
        <v>0</v>
      </c>
      <c r="D143">
        <f>'Career - bowl'!D143</f>
        <v>0</v>
      </c>
      <c r="E143">
        <f>'Career - bowl'!E143</f>
        <v>0</v>
      </c>
      <c r="F143">
        <f>'Career - bowl'!F143</f>
        <v>0</v>
      </c>
      <c r="G143" s="30" t="str">
        <f>'Career - bowl'!G143</f>
        <v>-</v>
      </c>
      <c r="H143" s="30" t="str">
        <f>'Career - bowl'!H143</f>
        <v>-</v>
      </c>
      <c r="I143" s="30" t="str">
        <f>'Career - bowl'!I143</f>
        <v>-</v>
      </c>
      <c r="J143" t="str">
        <f>'Career - bowl'!M143 &amp; "/" &amp; 'Career - bowl'!N143</f>
        <v>0/0</v>
      </c>
      <c r="K143">
        <f>'Career - bowl'!J143</f>
        <v>0</v>
      </c>
      <c r="L143">
        <f>'Career - bowl'!K143</f>
        <v>0</v>
      </c>
      <c r="M143">
        <f>'Career - bowl'!L143</f>
        <v>0</v>
      </c>
    </row>
    <row r="144" spans="1:13" x14ac:dyDescent="0.25">
      <c r="A144" t="str">
        <f>'Career - bowl'!A144</f>
        <v>R Madabushi</v>
      </c>
      <c r="B144">
        <f>'Career - bowl'!B144</f>
        <v>27</v>
      </c>
      <c r="C144">
        <f>'Career - bowl'!C144</f>
        <v>186</v>
      </c>
      <c r="D144">
        <f>'Career - bowl'!D144</f>
        <v>30</v>
      </c>
      <c r="E144">
        <f>'Career - bowl'!E144</f>
        <v>677</v>
      </c>
      <c r="F144">
        <f>'Career - bowl'!F144</f>
        <v>29</v>
      </c>
      <c r="G144" s="30">
        <f>'Career - bowl'!G144</f>
        <v>23.344827586206897</v>
      </c>
      <c r="H144" s="30">
        <f>'Career - bowl'!H144</f>
        <v>3.639784946236559</v>
      </c>
      <c r="I144" s="30">
        <f>'Career - bowl'!I144</f>
        <v>38.482758620689658</v>
      </c>
      <c r="J144" t="str">
        <f>'Career - bowl'!M144 &amp; "/" &amp; 'Career - bowl'!N144</f>
        <v>5/28</v>
      </c>
      <c r="K144">
        <f>'Career - bowl'!J144</f>
        <v>1</v>
      </c>
      <c r="L144">
        <f>'Career - bowl'!K144</f>
        <v>0</v>
      </c>
      <c r="M144">
        <f>'Career - bowl'!L144</f>
        <v>0</v>
      </c>
    </row>
    <row r="145" spans="1:13" x14ac:dyDescent="0.25">
      <c r="A145" t="str">
        <f>'Career - bowl'!A145</f>
        <v>Harry Madley</v>
      </c>
      <c r="B145">
        <f>'Career - bowl'!B145</f>
        <v>4</v>
      </c>
      <c r="C145">
        <f>'Career - bowl'!C145</f>
        <v>15</v>
      </c>
      <c r="D145">
        <f>'Career - bowl'!D145</f>
        <v>1</v>
      </c>
      <c r="E145">
        <f>'Career - bowl'!E145</f>
        <v>65</v>
      </c>
      <c r="F145">
        <f>'Career - bowl'!F145</f>
        <v>2</v>
      </c>
      <c r="G145" s="30">
        <f>'Career - bowl'!G145</f>
        <v>32.5</v>
      </c>
      <c r="H145" s="30">
        <f>'Career - bowl'!H145</f>
        <v>4.333333333333333</v>
      </c>
      <c r="I145" s="30">
        <f>'Career - bowl'!I145</f>
        <v>45</v>
      </c>
      <c r="J145" t="str">
        <f>'Career - bowl'!M145 &amp; "/" &amp; 'Career - bowl'!N145</f>
        <v>1/5</v>
      </c>
      <c r="K145">
        <f>'Career - bowl'!J145</f>
        <v>0</v>
      </c>
      <c r="L145">
        <f>'Career - bowl'!K145</f>
        <v>0</v>
      </c>
      <c r="M145">
        <f>'Career - bowl'!L145</f>
        <v>0</v>
      </c>
    </row>
    <row r="146" spans="1:13" x14ac:dyDescent="0.25">
      <c r="A146" t="str">
        <f>'Career - bowl'!A146</f>
        <v>M Magill</v>
      </c>
      <c r="B146">
        <f>'Career - bowl'!B146</f>
        <v>33</v>
      </c>
      <c r="C146">
        <f>'Career - bowl'!C146</f>
        <v>206</v>
      </c>
      <c r="D146">
        <f>'Career - bowl'!D146</f>
        <v>23</v>
      </c>
      <c r="E146">
        <f>'Career - bowl'!E146</f>
        <v>849</v>
      </c>
      <c r="F146">
        <f>'Career - bowl'!F146</f>
        <v>40</v>
      </c>
      <c r="G146" s="30">
        <f>'Career - bowl'!G146</f>
        <v>21.225000000000001</v>
      </c>
      <c r="H146" s="30">
        <f>'Career - bowl'!H146</f>
        <v>4.1213592233009706</v>
      </c>
      <c r="I146" s="30">
        <f>'Career - bowl'!I146</f>
        <v>30.9</v>
      </c>
      <c r="J146" t="str">
        <f>'Career - bowl'!M146 &amp; "/" &amp; 'Career - bowl'!N146</f>
        <v>4/5</v>
      </c>
      <c r="K146">
        <f>'Career - bowl'!J146</f>
        <v>0</v>
      </c>
      <c r="L146">
        <f>'Career - bowl'!K146</f>
        <v>0</v>
      </c>
      <c r="M146">
        <f>'Career - bowl'!L146</f>
        <v>0</v>
      </c>
    </row>
    <row r="147" spans="1:13" x14ac:dyDescent="0.25">
      <c r="A147" t="str">
        <f>'Career - bowl'!A147</f>
        <v>C Maharaj</v>
      </c>
      <c r="B147">
        <f>'Career - bowl'!B147</f>
        <v>6</v>
      </c>
      <c r="C147">
        <f>'Career - bowl'!C147</f>
        <v>6</v>
      </c>
      <c r="D147">
        <f>'Career - bowl'!D147</f>
        <v>0</v>
      </c>
      <c r="E147">
        <f>'Career - bowl'!E147</f>
        <v>30</v>
      </c>
      <c r="F147">
        <f>'Career - bowl'!F147</f>
        <v>1</v>
      </c>
      <c r="G147" s="30">
        <f>'Career - bowl'!G147</f>
        <v>30</v>
      </c>
      <c r="H147" s="30">
        <f>'Career - bowl'!H147</f>
        <v>5</v>
      </c>
      <c r="I147" s="30">
        <f>'Career - bowl'!I147</f>
        <v>36</v>
      </c>
      <c r="J147" t="str">
        <f>'Career - bowl'!M147 &amp; "/" &amp; 'Career - bowl'!N147</f>
        <v>1/14</v>
      </c>
      <c r="K147">
        <f>'Career - bowl'!J147</f>
        <v>0</v>
      </c>
      <c r="L147">
        <f>'Career - bowl'!K147</f>
        <v>0</v>
      </c>
      <c r="M147">
        <f>'Career - bowl'!L147</f>
        <v>0</v>
      </c>
    </row>
    <row r="148" spans="1:13" x14ac:dyDescent="0.25">
      <c r="A148" t="str">
        <f>'Career - bowl'!A148</f>
        <v>B Marshall</v>
      </c>
      <c r="B148">
        <f>'Career - bowl'!B148</f>
        <v>10</v>
      </c>
      <c r="C148">
        <f>'Career - bowl'!C148</f>
        <v>27</v>
      </c>
      <c r="D148">
        <f>'Career - bowl'!D148</f>
        <v>0</v>
      </c>
      <c r="E148">
        <f>'Career - bowl'!E148</f>
        <v>239</v>
      </c>
      <c r="F148">
        <f>'Career - bowl'!F148</f>
        <v>6</v>
      </c>
      <c r="G148" s="30">
        <f>'Career - bowl'!G148</f>
        <v>39.833333333333336</v>
      </c>
      <c r="H148" s="30">
        <f>'Career - bowl'!H148</f>
        <v>8.8518518518518512</v>
      </c>
      <c r="I148" s="30">
        <f>'Career - bowl'!I148</f>
        <v>27</v>
      </c>
      <c r="J148" t="str">
        <f>'Career - bowl'!M148 &amp; "/" &amp; 'Career - bowl'!N148</f>
        <v>2/16</v>
      </c>
      <c r="K148">
        <f>'Career - bowl'!J148</f>
        <v>0</v>
      </c>
      <c r="L148">
        <f>'Career - bowl'!K148</f>
        <v>0</v>
      </c>
      <c r="M148">
        <f>'Career - bowl'!L148</f>
        <v>0</v>
      </c>
    </row>
    <row r="149" spans="1:13" x14ac:dyDescent="0.25">
      <c r="A149" t="str">
        <f>'Career - bowl'!A149</f>
        <v>K McEvoy</v>
      </c>
      <c r="B149">
        <f>'Career - bowl'!B149</f>
        <v>33</v>
      </c>
      <c r="C149">
        <f>'Career - bowl'!C149</f>
        <v>71</v>
      </c>
      <c r="D149">
        <f>'Career - bowl'!D149</f>
        <v>0</v>
      </c>
      <c r="E149">
        <f>'Career - bowl'!E149</f>
        <v>393</v>
      </c>
      <c r="F149">
        <f>'Career - bowl'!F149</f>
        <v>11</v>
      </c>
      <c r="G149" s="30">
        <f>'Career - bowl'!G149</f>
        <v>35.727272727272727</v>
      </c>
      <c r="H149" s="30">
        <f>'Career - bowl'!H149</f>
        <v>5.535211267605634</v>
      </c>
      <c r="I149" s="30">
        <f>'Career - bowl'!I149</f>
        <v>38.727272727272727</v>
      </c>
      <c r="J149" t="str">
        <f>'Career - bowl'!M149 &amp; "/" &amp; 'Career - bowl'!N149</f>
        <v>3/25</v>
      </c>
      <c r="K149">
        <f>'Career - bowl'!J149</f>
        <v>0</v>
      </c>
      <c r="L149">
        <f>'Career - bowl'!K149</f>
        <v>0</v>
      </c>
      <c r="M149">
        <f>'Career - bowl'!L149</f>
        <v>0</v>
      </c>
    </row>
    <row r="150" spans="1:13" x14ac:dyDescent="0.25">
      <c r="A150" t="str">
        <f>'Career - bowl'!A150</f>
        <v>B McGhee</v>
      </c>
      <c r="B150">
        <f>'Career - bowl'!B150</f>
        <v>6</v>
      </c>
      <c r="C150">
        <f>'Career - bowl'!C150</f>
        <v>29</v>
      </c>
      <c r="D150">
        <f>'Career - bowl'!D150</f>
        <v>3</v>
      </c>
      <c r="E150">
        <f>'Career - bowl'!E150</f>
        <v>155</v>
      </c>
      <c r="F150">
        <f>'Career - bowl'!F150</f>
        <v>4</v>
      </c>
      <c r="G150" s="30">
        <f>'Career - bowl'!G150</f>
        <v>38.75</v>
      </c>
      <c r="H150" s="30">
        <f>'Career - bowl'!H150</f>
        <v>5.3448275862068968</v>
      </c>
      <c r="I150" s="30">
        <f>'Career - bowl'!I150</f>
        <v>43.5</v>
      </c>
      <c r="J150" t="str">
        <f>'Career - bowl'!M150 &amp; "/" &amp; 'Career - bowl'!N150</f>
        <v>1/check</v>
      </c>
      <c r="K150">
        <f>'Career - bowl'!J150</f>
        <v>0</v>
      </c>
      <c r="L150">
        <f>'Career - bowl'!K150</f>
        <v>0</v>
      </c>
      <c r="M150">
        <f>'Career - bowl'!L150</f>
        <v>0</v>
      </c>
    </row>
    <row r="151" spans="1:13" x14ac:dyDescent="0.25">
      <c r="A151" t="str">
        <f>'Career - bowl'!A151</f>
        <v>R McHarg</v>
      </c>
      <c r="B151">
        <f>'Career - bowl'!B151</f>
        <v>28</v>
      </c>
      <c r="C151">
        <f>'Career - bowl'!C151</f>
        <v>57</v>
      </c>
      <c r="D151">
        <f>'Career - bowl'!D151</f>
        <v>2</v>
      </c>
      <c r="E151">
        <f>'Career - bowl'!E151</f>
        <v>321</v>
      </c>
      <c r="F151">
        <f>'Career - bowl'!F151</f>
        <v>10</v>
      </c>
      <c r="G151" s="30">
        <f>'Career - bowl'!G151</f>
        <v>32.1</v>
      </c>
      <c r="H151" s="30">
        <f>'Career - bowl'!H151</f>
        <v>5.6315789473684212</v>
      </c>
      <c r="I151" s="30">
        <f>'Career - bowl'!I151</f>
        <v>34.200000000000003</v>
      </c>
      <c r="J151" t="str">
        <f>'Career - bowl'!M151 &amp; "/" &amp; 'Career - bowl'!N151</f>
        <v>3/16</v>
      </c>
      <c r="K151">
        <f>'Career - bowl'!J151</f>
        <v>0</v>
      </c>
      <c r="L151">
        <f>'Career - bowl'!K151</f>
        <v>0</v>
      </c>
      <c r="M151">
        <f>'Career - bowl'!L151</f>
        <v>0</v>
      </c>
    </row>
    <row r="152" spans="1:13" x14ac:dyDescent="0.25">
      <c r="A152" t="str">
        <f>'Career - bowl'!A152</f>
        <v>J McHugh</v>
      </c>
      <c r="B152">
        <f>'Career - bowl'!B152</f>
        <v>2</v>
      </c>
      <c r="C152">
        <f>'Career - bowl'!C152</f>
        <v>0</v>
      </c>
      <c r="D152">
        <f>'Career - bowl'!D152</f>
        <v>0</v>
      </c>
      <c r="E152">
        <f>'Career - bowl'!E152</f>
        <v>0</v>
      </c>
      <c r="F152">
        <f>'Career - bowl'!F152</f>
        <v>0</v>
      </c>
      <c r="G152" s="30" t="str">
        <f>'Career - bowl'!G152</f>
        <v>-</v>
      </c>
      <c r="H152" s="30" t="str">
        <f>'Career - bowl'!H152</f>
        <v>-</v>
      </c>
      <c r="I152" s="30" t="str">
        <f>'Career - bowl'!I152</f>
        <v>-</v>
      </c>
      <c r="J152" t="str">
        <f>'Career - bowl'!M152 &amp; "/" &amp; 'Career - bowl'!N152</f>
        <v>0/0</v>
      </c>
      <c r="K152">
        <f>'Career - bowl'!J152</f>
        <v>0</v>
      </c>
      <c r="L152">
        <f>'Career - bowl'!K152</f>
        <v>0</v>
      </c>
      <c r="M152">
        <f>'Career - bowl'!L152</f>
        <v>0</v>
      </c>
    </row>
    <row r="153" spans="1:13" x14ac:dyDescent="0.25">
      <c r="A153" t="str">
        <f>'Career - bowl'!A153</f>
        <v>C McNee</v>
      </c>
      <c r="B153">
        <f>'Career - bowl'!B153</f>
        <v>37</v>
      </c>
      <c r="C153">
        <f>'Career - bowl'!C153</f>
        <v>172</v>
      </c>
      <c r="D153">
        <f>'Career - bowl'!D153</f>
        <v>18</v>
      </c>
      <c r="E153">
        <f>'Career - bowl'!E153</f>
        <v>732</v>
      </c>
      <c r="F153">
        <f>'Career - bowl'!F153</f>
        <v>27</v>
      </c>
      <c r="G153" s="30">
        <f>'Career - bowl'!G153</f>
        <v>27.111111111111111</v>
      </c>
      <c r="H153" s="30">
        <f>'Career - bowl'!H153</f>
        <v>4.2558139534883717</v>
      </c>
      <c r="I153" s="30">
        <f>'Career - bowl'!I153</f>
        <v>38.222222222222221</v>
      </c>
      <c r="J153" t="str">
        <f>'Career - bowl'!M153 &amp; "/" &amp; 'Career - bowl'!N153</f>
        <v>5/50</v>
      </c>
      <c r="K153">
        <f>'Career - bowl'!J153</f>
        <v>1</v>
      </c>
      <c r="L153">
        <f>'Career - bowl'!K153</f>
        <v>0</v>
      </c>
      <c r="M153">
        <f>'Career - bowl'!L153</f>
        <v>0</v>
      </c>
    </row>
    <row r="154" spans="1:13" x14ac:dyDescent="0.25">
      <c r="A154" t="str">
        <f>'Career - bowl'!A154</f>
        <v>J Meade</v>
      </c>
      <c r="B154">
        <f>'Career - bowl'!B154</f>
        <v>92</v>
      </c>
      <c r="C154">
        <f>'Career - bowl'!C154</f>
        <v>15</v>
      </c>
      <c r="D154">
        <f>'Career - bowl'!D154</f>
        <v>0</v>
      </c>
      <c r="E154">
        <f>'Career - bowl'!E154</f>
        <v>115</v>
      </c>
      <c r="F154">
        <f>'Career - bowl'!F154</f>
        <v>5</v>
      </c>
      <c r="G154" s="30">
        <f>'Career - bowl'!G154</f>
        <v>23</v>
      </c>
      <c r="H154" s="30">
        <f>'Career - bowl'!H154</f>
        <v>7.666666666666667</v>
      </c>
      <c r="I154" s="30">
        <f>'Career - bowl'!I154</f>
        <v>18</v>
      </c>
      <c r="J154" t="str">
        <f>'Career - bowl'!M154 &amp; "/" &amp; 'Career - bowl'!N154</f>
        <v>4/1</v>
      </c>
      <c r="K154">
        <f>'Career - bowl'!J154</f>
        <v>0</v>
      </c>
      <c r="L154">
        <f>'Career - bowl'!K154</f>
        <v>0</v>
      </c>
      <c r="M154">
        <f>'Career - bowl'!L154</f>
        <v>0</v>
      </c>
    </row>
    <row r="155" spans="1:13" x14ac:dyDescent="0.25">
      <c r="A155" t="str">
        <f>'Career - bowl'!A155</f>
        <v>? Meager</v>
      </c>
      <c r="B155">
        <f>'Career - bowl'!B155</f>
        <v>1</v>
      </c>
      <c r="C155">
        <f>'Career - bowl'!C155</f>
        <v>0</v>
      </c>
      <c r="D155">
        <f>'Career - bowl'!D155</f>
        <v>0</v>
      </c>
      <c r="E155">
        <f>'Career - bowl'!E155</f>
        <v>0</v>
      </c>
      <c r="F155">
        <f>'Career - bowl'!F155</f>
        <v>0</v>
      </c>
      <c r="G155" s="30" t="str">
        <f>'Career - bowl'!G155</f>
        <v>-</v>
      </c>
      <c r="H155" s="30" t="str">
        <f>'Career - bowl'!H155</f>
        <v>-</v>
      </c>
      <c r="I155" s="30" t="str">
        <f>'Career - bowl'!I155</f>
        <v>-</v>
      </c>
      <c r="J155" t="str">
        <f>'Career - bowl'!M155 &amp; "/" &amp; 'Career - bowl'!N155</f>
        <v>0/0</v>
      </c>
      <c r="K155">
        <f>'Career - bowl'!J155</f>
        <v>0</v>
      </c>
      <c r="L155">
        <f>'Career - bowl'!K155</f>
        <v>0</v>
      </c>
      <c r="M155">
        <f>'Career - bowl'!L155</f>
        <v>0</v>
      </c>
    </row>
    <row r="156" spans="1:13" x14ac:dyDescent="0.25">
      <c r="A156" t="str">
        <f>'Career - bowl'!A156</f>
        <v>Dan Meek</v>
      </c>
      <c r="B156">
        <f>'Career - bowl'!B156</f>
        <v>1</v>
      </c>
      <c r="C156">
        <f>'Career - bowl'!C156</f>
        <v>9</v>
      </c>
      <c r="D156">
        <f>'Career - bowl'!D156</f>
        <v>2</v>
      </c>
      <c r="E156">
        <f>'Career - bowl'!E156</f>
        <v>37</v>
      </c>
      <c r="F156">
        <f>'Career - bowl'!F156</f>
        <v>2</v>
      </c>
      <c r="G156" s="30">
        <f>'Career - bowl'!G156</f>
        <v>18.5</v>
      </c>
      <c r="H156" s="30">
        <f>'Career - bowl'!H156</f>
        <v>4.1111111111111107</v>
      </c>
      <c r="I156" s="30">
        <f>'Career - bowl'!I156</f>
        <v>27</v>
      </c>
      <c r="J156" t="str">
        <f>'Career - bowl'!M156 &amp; "/" &amp; 'Career - bowl'!N156</f>
        <v>2/37</v>
      </c>
      <c r="K156">
        <f>'Career - bowl'!J156</f>
        <v>0</v>
      </c>
      <c r="L156">
        <f>'Career - bowl'!K156</f>
        <v>6</v>
      </c>
      <c r="M156">
        <f>'Career - bowl'!L156</f>
        <v>0</v>
      </c>
    </row>
    <row r="157" spans="1:13" x14ac:dyDescent="0.25">
      <c r="A157" t="str">
        <f>'Career - bowl'!A157</f>
        <v>Freddie Mills</v>
      </c>
      <c r="B157">
        <f>'Career - bowl'!B157</f>
        <v>95</v>
      </c>
      <c r="C157">
        <f>'Career - bowl'!C157</f>
        <v>248.2</v>
      </c>
      <c r="D157">
        <f>'Career - bowl'!D157</f>
        <v>17</v>
      </c>
      <c r="E157">
        <f>'Career - bowl'!E157</f>
        <v>1120</v>
      </c>
      <c r="F157">
        <f>'Career - bowl'!F157</f>
        <v>57</v>
      </c>
      <c r="G157" s="30">
        <f>'Career - bowl'!G157</f>
        <v>19.649122807017545</v>
      </c>
      <c r="H157" s="30">
        <f>'Career - bowl'!H157</f>
        <v>4.5124899274778407</v>
      </c>
      <c r="I157" s="30">
        <f>'Career - bowl'!I157</f>
        <v>26.126315789473679</v>
      </c>
      <c r="J157" t="str">
        <f>'Career - bowl'!M157 &amp; "/" &amp; 'Career - bowl'!N157</f>
        <v>5/61</v>
      </c>
      <c r="K157">
        <f>'Career - bowl'!J157</f>
        <v>1</v>
      </c>
      <c r="L157">
        <f>'Career - bowl'!K157</f>
        <v>1</v>
      </c>
      <c r="M157">
        <f>'Career - bowl'!L157</f>
        <v>1</v>
      </c>
    </row>
    <row r="158" spans="1:13" x14ac:dyDescent="0.25">
      <c r="A158" t="str">
        <f>'Career - bowl'!A158</f>
        <v>M Mittal</v>
      </c>
      <c r="B158">
        <f>'Career - bowl'!B158</f>
        <v>10</v>
      </c>
      <c r="C158">
        <f>'Career - bowl'!C158</f>
        <v>0</v>
      </c>
      <c r="D158">
        <f>'Career - bowl'!D158</f>
        <v>0</v>
      </c>
      <c r="E158">
        <f>'Career - bowl'!E158</f>
        <v>0</v>
      </c>
      <c r="F158">
        <f>'Career - bowl'!F158</f>
        <v>0</v>
      </c>
      <c r="G158" s="30" t="str">
        <f>'Career - bowl'!G158</f>
        <v>-</v>
      </c>
      <c r="H158" s="30" t="str">
        <f>'Career - bowl'!H158</f>
        <v>-</v>
      </c>
      <c r="I158" s="30" t="str">
        <f>'Career - bowl'!I158</f>
        <v>-</v>
      </c>
      <c r="J158" t="str">
        <f>'Career - bowl'!M158 &amp; "/" &amp; 'Career - bowl'!N158</f>
        <v>0/0</v>
      </c>
      <c r="K158">
        <f>'Career - bowl'!J158</f>
        <v>0</v>
      </c>
      <c r="L158">
        <f>'Career - bowl'!K158</f>
        <v>0</v>
      </c>
      <c r="M158">
        <f>'Career - bowl'!L158</f>
        <v>0</v>
      </c>
    </row>
    <row r="159" spans="1:13" x14ac:dyDescent="0.25">
      <c r="A159" t="str">
        <f>'Career - bowl'!A159</f>
        <v>Aruran Morgan</v>
      </c>
      <c r="B159">
        <f>'Career - bowl'!B159</f>
        <v>34</v>
      </c>
      <c r="C159">
        <f>'Career - bowl'!C159</f>
        <v>189.4</v>
      </c>
      <c r="D159">
        <f>'Career - bowl'!D159</f>
        <v>12</v>
      </c>
      <c r="E159">
        <f>'Career - bowl'!E159</f>
        <v>833</v>
      </c>
      <c r="F159">
        <f>'Career - bowl'!F159</f>
        <v>31</v>
      </c>
      <c r="G159" s="30">
        <f>'Career - bowl'!G159</f>
        <v>26.870967741935484</v>
      </c>
      <c r="H159" s="30">
        <f>'Career - bowl'!H159</f>
        <v>4.3980992608236535</v>
      </c>
      <c r="I159" s="30">
        <f>'Career - bowl'!I159</f>
        <v>36.658064516129038</v>
      </c>
      <c r="J159" t="str">
        <f>'Career - bowl'!M159 &amp; "/" &amp; 'Career - bowl'!N159</f>
        <v>3/24</v>
      </c>
      <c r="K159">
        <f>'Career - bowl'!J159</f>
        <v>0</v>
      </c>
      <c r="L159">
        <f>'Career - bowl'!K159</f>
        <v>2</v>
      </c>
      <c r="M159">
        <f>'Career - bowl'!L159</f>
        <v>0</v>
      </c>
    </row>
    <row r="160" spans="1:13" x14ac:dyDescent="0.25">
      <c r="A160" t="str">
        <f>'Career - bowl'!A160</f>
        <v>? Murphy</v>
      </c>
      <c r="B160">
        <f>'Career - bowl'!B160</f>
        <v>1</v>
      </c>
      <c r="C160">
        <f>'Career - bowl'!C160</f>
        <v>5</v>
      </c>
      <c r="D160">
        <f>'Career - bowl'!D160</f>
        <v>0</v>
      </c>
      <c r="E160">
        <f>'Career - bowl'!E160</f>
        <v>30</v>
      </c>
      <c r="F160">
        <f>'Career - bowl'!F160</f>
        <v>1</v>
      </c>
      <c r="G160" s="30">
        <f>'Career - bowl'!G160</f>
        <v>30</v>
      </c>
      <c r="H160" s="30">
        <f>'Career - bowl'!H160</f>
        <v>6</v>
      </c>
      <c r="I160" s="30">
        <f>'Career - bowl'!I160</f>
        <v>30</v>
      </c>
      <c r="J160" t="str">
        <f>'Career - bowl'!M160 &amp; "/" &amp; 'Career - bowl'!N160</f>
        <v>1/30</v>
      </c>
      <c r="K160">
        <f>'Career - bowl'!J160</f>
        <v>0</v>
      </c>
      <c r="L160">
        <f>'Career - bowl'!K160</f>
        <v>0</v>
      </c>
      <c r="M160">
        <f>'Career - bowl'!L160</f>
        <v>0</v>
      </c>
    </row>
    <row r="161" spans="1:13" x14ac:dyDescent="0.25">
      <c r="A161" t="str">
        <f>'Career - bowl'!A161</f>
        <v>J Murphy</v>
      </c>
      <c r="B161">
        <f>'Career - bowl'!B161</f>
        <v>3</v>
      </c>
      <c r="C161">
        <f>'Career - bowl'!C161</f>
        <v>11</v>
      </c>
      <c r="D161">
        <f>'Career - bowl'!D161</f>
        <v>2</v>
      </c>
      <c r="E161">
        <f>'Career - bowl'!E161</f>
        <v>27</v>
      </c>
      <c r="F161">
        <f>'Career - bowl'!F161</f>
        <v>2</v>
      </c>
      <c r="G161" s="30">
        <f>'Career - bowl'!G161</f>
        <v>13.5</v>
      </c>
      <c r="H161" s="30">
        <f>'Career - bowl'!H161</f>
        <v>2.4545454545454546</v>
      </c>
      <c r="I161" s="30">
        <f>'Career - bowl'!I161</f>
        <v>33</v>
      </c>
      <c r="J161" t="str">
        <f>'Career - bowl'!M161 &amp; "/" &amp; 'Career - bowl'!N161</f>
        <v>2/12</v>
      </c>
      <c r="K161">
        <f>'Career - bowl'!J161</f>
        <v>0</v>
      </c>
      <c r="L161">
        <f>'Career - bowl'!K161</f>
        <v>0</v>
      </c>
      <c r="M161">
        <f>'Career - bowl'!L161</f>
        <v>0</v>
      </c>
    </row>
    <row r="162" spans="1:13" x14ac:dyDescent="0.25">
      <c r="A162" t="str">
        <f>'Career - bowl'!A162</f>
        <v>N Murphy</v>
      </c>
      <c r="B162">
        <f>'Career - bowl'!B162</f>
        <v>4</v>
      </c>
      <c r="C162">
        <f>'Career - bowl'!C162</f>
        <v>5</v>
      </c>
      <c r="D162">
        <f>'Career - bowl'!D162</f>
        <v>0</v>
      </c>
      <c r="E162">
        <f>'Career - bowl'!E162</f>
        <v>34</v>
      </c>
      <c r="F162">
        <f>'Career - bowl'!F162</f>
        <v>0</v>
      </c>
      <c r="G162" s="30" t="str">
        <f>'Career - bowl'!G162</f>
        <v>-</v>
      </c>
      <c r="H162" s="30">
        <f>'Career - bowl'!H162</f>
        <v>6.8</v>
      </c>
      <c r="I162" s="30" t="str">
        <f>'Career - bowl'!I162</f>
        <v>-</v>
      </c>
      <c r="J162" t="str">
        <f>'Career - bowl'!M162 &amp; "/" &amp; 'Career - bowl'!N162</f>
        <v>0/0</v>
      </c>
      <c r="K162">
        <f>'Career - bowl'!J162</f>
        <v>0</v>
      </c>
      <c r="L162">
        <f>'Career - bowl'!K162</f>
        <v>0</v>
      </c>
      <c r="M162">
        <f>'Career - bowl'!L162</f>
        <v>0</v>
      </c>
    </row>
    <row r="163" spans="1:13" x14ac:dyDescent="0.25">
      <c r="A163" t="str">
        <f>'Career - bowl'!A163</f>
        <v>D Murray</v>
      </c>
      <c r="B163">
        <f>'Career - bowl'!B163</f>
        <v>14</v>
      </c>
      <c r="C163">
        <f>'Career - bowl'!C163</f>
        <v>0</v>
      </c>
      <c r="D163">
        <f>'Career - bowl'!D163</f>
        <v>0</v>
      </c>
      <c r="E163">
        <f>'Career - bowl'!E163</f>
        <v>0</v>
      </c>
      <c r="F163">
        <f>'Career - bowl'!F163</f>
        <v>0</v>
      </c>
      <c r="G163" s="30" t="str">
        <f>'Career - bowl'!G163</f>
        <v>-</v>
      </c>
      <c r="H163" s="30" t="str">
        <f>'Career - bowl'!H163</f>
        <v>-</v>
      </c>
      <c r="I163" s="30" t="str">
        <f>'Career - bowl'!I163</f>
        <v>-</v>
      </c>
      <c r="J163" t="str">
        <f>'Career - bowl'!M163 &amp; "/" &amp; 'Career - bowl'!N163</f>
        <v>0/0</v>
      </c>
      <c r="K163">
        <f>'Career - bowl'!J163</f>
        <v>0</v>
      </c>
      <c r="L163">
        <f>'Career - bowl'!K163</f>
        <v>0</v>
      </c>
      <c r="M163">
        <f>'Career - bowl'!L163</f>
        <v>0</v>
      </c>
    </row>
    <row r="164" spans="1:13" x14ac:dyDescent="0.25">
      <c r="A164" t="str">
        <f>'Career - bowl'!A164</f>
        <v>R Nair</v>
      </c>
      <c r="B164">
        <f>'Career - bowl'!B164</f>
        <v>2</v>
      </c>
      <c r="C164">
        <f>'Career - bowl'!C164</f>
        <v>13</v>
      </c>
      <c r="D164">
        <f>'Career - bowl'!D164</f>
        <v>1</v>
      </c>
      <c r="E164">
        <f>'Career - bowl'!E164</f>
        <v>56</v>
      </c>
      <c r="F164">
        <f>'Career - bowl'!F164</f>
        <v>4</v>
      </c>
      <c r="G164" s="30">
        <f>'Career - bowl'!G164</f>
        <v>14</v>
      </c>
      <c r="H164" s="30">
        <f>'Career - bowl'!H164</f>
        <v>4.3076923076923075</v>
      </c>
      <c r="I164" s="30">
        <f>'Career - bowl'!I164</f>
        <v>19.5</v>
      </c>
      <c r="J164" t="str">
        <f>'Career - bowl'!M164 &amp; "/" &amp; 'Career - bowl'!N164</f>
        <v>2/28</v>
      </c>
      <c r="K164">
        <f>'Career - bowl'!J164</f>
        <v>0</v>
      </c>
      <c r="L164">
        <f>'Career - bowl'!K164</f>
        <v>0</v>
      </c>
      <c r="M164">
        <f>'Career - bowl'!L164</f>
        <v>0</v>
      </c>
    </row>
    <row r="165" spans="1:13" x14ac:dyDescent="0.25">
      <c r="A165" t="str">
        <f>'Career - bowl'!A165</f>
        <v>K Nasir</v>
      </c>
      <c r="B165">
        <f>'Career - bowl'!B165</f>
        <v>1</v>
      </c>
      <c r="C165">
        <f>'Career - bowl'!C165</f>
        <v>1</v>
      </c>
      <c r="D165">
        <f>'Career - bowl'!D165</f>
        <v>0</v>
      </c>
      <c r="E165">
        <f>'Career - bowl'!E165</f>
        <v>13</v>
      </c>
      <c r="F165">
        <f>'Career - bowl'!F165</f>
        <v>0</v>
      </c>
      <c r="G165" s="30" t="str">
        <f>'Career - bowl'!G165</f>
        <v>-</v>
      </c>
      <c r="H165" s="30">
        <f>'Career - bowl'!H165</f>
        <v>13</v>
      </c>
      <c r="I165" s="30" t="str">
        <f>'Career - bowl'!I165</f>
        <v>-</v>
      </c>
      <c r="J165" t="str">
        <f>'Career - bowl'!M165 &amp; "/" &amp; 'Career - bowl'!N165</f>
        <v>0/13</v>
      </c>
      <c r="K165">
        <f>'Career - bowl'!J165</f>
        <v>0</v>
      </c>
      <c r="L165">
        <f>'Career - bowl'!K165</f>
        <v>3</v>
      </c>
      <c r="M165">
        <f>'Career - bowl'!L165</f>
        <v>4</v>
      </c>
    </row>
    <row r="166" spans="1:13" x14ac:dyDescent="0.25">
      <c r="A166" t="str">
        <f>'Career - bowl'!A166</f>
        <v>R Nataraju</v>
      </c>
      <c r="B166">
        <f>'Career - bowl'!B166</f>
        <v>21</v>
      </c>
      <c r="C166">
        <f>'Career - bowl'!C166</f>
        <v>93</v>
      </c>
      <c r="D166">
        <f>'Career - bowl'!D166</f>
        <v>7</v>
      </c>
      <c r="E166">
        <f>'Career - bowl'!E166</f>
        <v>421</v>
      </c>
      <c r="F166">
        <f>'Career - bowl'!F166</f>
        <v>17</v>
      </c>
      <c r="G166" s="30">
        <f>'Career - bowl'!G166</f>
        <v>24.764705882352942</v>
      </c>
      <c r="H166" s="30">
        <f>'Career - bowl'!H166</f>
        <v>4.5268817204301079</v>
      </c>
      <c r="I166" s="30">
        <f>'Career - bowl'!I166</f>
        <v>32.823529411764703</v>
      </c>
      <c r="J166" t="str">
        <f>'Career - bowl'!M166 &amp; "/" &amp; 'Career - bowl'!N166</f>
        <v>3/20</v>
      </c>
      <c r="K166">
        <f>'Career - bowl'!J166</f>
        <v>0</v>
      </c>
      <c r="L166">
        <f>'Career - bowl'!K166</f>
        <v>0</v>
      </c>
      <c r="M166">
        <f>'Career - bowl'!L166</f>
        <v>0</v>
      </c>
    </row>
    <row r="167" spans="1:13" x14ac:dyDescent="0.25">
      <c r="A167" t="str">
        <f>'Career - bowl'!A167</f>
        <v>A Nicholls</v>
      </c>
      <c r="B167">
        <f>'Career - bowl'!B167</f>
        <v>1</v>
      </c>
      <c r="C167">
        <f>'Career - bowl'!C167</f>
        <v>0</v>
      </c>
      <c r="D167">
        <f>'Career - bowl'!D167</f>
        <v>0</v>
      </c>
      <c r="E167">
        <f>'Career - bowl'!E167</f>
        <v>0</v>
      </c>
      <c r="F167">
        <f>'Career - bowl'!F167</f>
        <v>0</v>
      </c>
      <c r="G167" s="30" t="str">
        <f>'Career - bowl'!G167</f>
        <v>-</v>
      </c>
      <c r="H167" s="30" t="str">
        <f>'Career - bowl'!H167</f>
        <v>-</v>
      </c>
      <c r="I167" s="30" t="str">
        <f>'Career - bowl'!I167</f>
        <v>-</v>
      </c>
      <c r="J167" t="str">
        <f>'Career - bowl'!M167 &amp; "/" &amp; 'Career - bowl'!N167</f>
        <v>0/0</v>
      </c>
      <c r="K167">
        <f>'Career - bowl'!J167</f>
        <v>0</v>
      </c>
      <c r="L167">
        <f>'Career - bowl'!K167</f>
        <v>0</v>
      </c>
      <c r="M167">
        <f>'Career - bowl'!L167</f>
        <v>0</v>
      </c>
    </row>
    <row r="168" spans="1:13" x14ac:dyDescent="0.25">
      <c r="A168" t="str">
        <f>'Career - bowl'!A168</f>
        <v>B Nicholls</v>
      </c>
      <c r="B168">
        <f>'Career - bowl'!B168</f>
        <v>16</v>
      </c>
      <c r="C168">
        <f>'Career - bowl'!C168</f>
        <v>3</v>
      </c>
      <c r="D168">
        <f>'Career - bowl'!D168</f>
        <v>0</v>
      </c>
      <c r="E168">
        <f>'Career - bowl'!E168</f>
        <v>9</v>
      </c>
      <c r="F168">
        <f>'Career - bowl'!F168</f>
        <v>0</v>
      </c>
      <c r="G168" s="30" t="str">
        <f>'Career - bowl'!G168</f>
        <v>-</v>
      </c>
      <c r="H168" s="30">
        <f>'Career - bowl'!H168</f>
        <v>3</v>
      </c>
      <c r="I168" s="30" t="str">
        <f>'Career - bowl'!I168</f>
        <v>-</v>
      </c>
      <c r="J168" t="str">
        <f>'Career - bowl'!M168 &amp; "/" &amp; 'Career - bowl'!N168</f>
        <v>0/9</v>
      </c>
      <c r="K168">
        <f>'Career - bowl'!J168</f>
        <v>0</v>
      </c>
      <c r="L168">
        <f>'Career - bowl'!K168</f>
        <v>0</v>
      </c>
      <c r="M168">
        <f>'Career - bowl'!L168</f>
        <v>0</v>
      </c>
    </row>
    <row r="169" spans="1:13" x14ac:dyDescent="0.25">
      <c r="A169" t="str">
        <f>'Career - bowl'!A169</f>
        <v>J O'Hara</v>
      </c>
      <c r="B169">
        <f>'Career - bowl'!B169</f>
        <v>17</v>
      </c>
      <c r="C169">
        <f>'Career - bowl'!C169</f>
        <v>0</v>
      </c>
      <c r="D169">
        <f>'Career - bowl'!D169</f>
        <v>0</v>
      </c>
      <c r="E169">
        <f>'Career - bowl'!E169</f>
        <v>0</v>
      </c>
      <c r="F169">
        <f>'Career - bowl'!F169</f>
        <v>0</v>
      </c>
      <c r="G169" s="30" t="str">
        <f>'Career - bowl'!G169</f>
        <v>-</v>
      </c>
      <c r="H169" s="30" t="str">
        <f>'Career - bowl'!H169</f>
        <v>-</v>
      </c>
      <c r="I169" s="30" t="str">
        <f>'Career - bowl'!I169</f>
        <v>-</v>
      </c>
      <c r="J169" t="str">
        <f>'Career - bowl'!M169 &amp; "/" &amp; 'Career - bowl'!N169</f>
        <v>0/0</v>
      </c>
      <c r="K169">
        <f>'Career - bowl'!J169</f>
        <v>0</v>
      </c>
      <c r="L169">
        <f>'Career - bowl'!K169</f>
        <v>0</v>
      </c>
      <c r="M169">
        <f>'Career - bowl'!L169</f>
        <v>0</v>
      </c>
    </row>
    <row r="170" spans="1:13" x14ac:dyDescent="0.25">
      <c r="A170" t="str">
        <f>'Career - bowl'!A170</f>
        <v>T Orr</v>
      </c>
      <c r="B170">
        <f>'Career - bowl'!B170</f>
        <v>33</v>
      </c>
      <c r="C170">
        <f>'Career - bowl'!C170</f>
        <v>147</v>
      </c>
      <c r="D170">
        <f>'Career - bowl'!D170</f>
        <v>11</v>
      </c>
      <c r="E170">
        <f>'Career - bowl'!E170</f>
        <v>684</v>
      </c>
      <c r="F170">
        <f>'Career - bowl'!F170</f>
        <v>30</v>
      </c>
      <c r="G170" s="30">
        <f>'Career - bowl'!G170</f>
        <v>22.8</v>
      </c>
      <c r="H170" s="30">
        <f>'Career - bowl'!H170</f>
        <v>4.6530612244897958</v>
      </c>
      <c r="I170" s="30">
        <f>'Career - bowl'!I170</f>
        <v>29.4</v>
      </c>
      <c r="J170" t="str">
        <f>'Career - bowl'!M170 &amp; "/" &amp; 'Career - bowl'!N170</f>
        <v>5/11</v>
      </c>
      <c r="K170">
        <f>'Career - bowl'!J170</f>
        <v>1</v>
      </c>
      <c r="L170">
        <f>'Career - bowl'!K170</f>
        <v>0</v>
      </c>
      <c r="M170">
        <f>'Career - bowl'!L170</f>
        <v>0</v>
      </c>
    </row>
    <row r="171" spans="1:13" x14ac:dyDescent="0.25">
      <c r="A171" t="str">
        <f>'Career - bowl'!A171</f>
        <v>Zain O'Sullivan</v>
      </c>
      <c r="B171">
        <f>'Career - bowl'!B171</f>
        <v>1</v>
      </c>
      <c r="C171">
        <f>'Career - bowl'!C171</f>
        <v>8</v>
      </c>
      <c r="D171">
        <f>'Career - bowl'!D171</f>
        <v>1</v>
      </c>
      <c r="E171">
        <f>'Career - bowl'!E171</f>
        <v>33</v>
      </c>
      <c r="F171">
        <f>'Career - bowl'!F171</f>
        <v>0</v>
      </c>
      <c r="G171" s="30" t="str">
        <f>'Career - bowl'!G171</f>
        <v>-</v>
      </c>
      <c r="H171" s="30">
        <f>'Career - bowl'!H171</f>
        <v>4.125</v>
      </c>
      <c r="I171" s="30" t="str">
        <f>'Career - bowl'!I171</f>
        <v>-</v>
      </c>
      <c r="J171" t="str">
        <f>'Career - bowl'!M171 &amp; "/" &amp; 'Career - bowl'!N171</f>
        <v>0/0</v>
      </c>
      <c r="K171">
        <f>'Career - bowl'!J171</f>
        <v>0</v>
      </c>
      <c r="L171">
        <f>'Career - bowl'!K171</f>
        <v>0</v>
      </c>
      <c r="M171">
        <f>'Career - bowl'!L171</f>
        <v>0</v>
      </c>
    </row>
    <row r="172" spans="1:13" x14ac:dyDescent="0.25">
      <c r="A172" t="str">
        <f>'Career - bowl'!A172</f>
        <v>Chris Ovens</v>
      </c>
      <c r="B172">
        <f>'Career - bowl'!B172</f>
        <v>33</v>
      </c>
      <c r="C172">
        <f>'Career - bowl'!C172</f>
        <v>13.5</v>
      </c>
      <c r="D172">
        <f>'Career - bowl'!D172</f>
        <v>2</v>
      </c>
      <c r="E172">
        <f>'Career - bowl'!E172</f>
        <v>75</v>
      </c>
      <c r="F172">
        <f>'Career - bowl'!F172</f>
        <v>5</v>
      </c>
      <c r="G172" s="30">
        <f>'Career - bowl'!G172</f>
        <v>15</v>
      </c>
      <c r="H172" s="30">
        <f>'Career - bowl'!H172</f>
        <v>5.5555555555555554</v>
      </c>
      <c r="I172" s="30">
        <f>'Career - bowl'!I172</f>
        <v>16.2</v>
      </c>
      <c r="J172" t="str">
        <f>'Career - bowl'!M172 &amp; "/" &amp; 'Career - bowl'!N172</f>
        <v>3/9</v>
      </c>
      <c r="K172">
        <f>'Career - bowl'!J172</f>
        <v>0</v>
      </c>
      <c r="L172">
        <f>'Career - bowl'!K172</f>
        <v>5</v>
      </c>
      <c r="M172">
        <f>'Career - bowl'!L172</f>
        <v>2</v>
      </c>
    </row>
    <row r="173" spans="1:13" x14ac:dyDescent="0.25">
      <c r="A173" t="str">
        <f>'Career - bowl'!A173</f>
        <v>M Owen</v>
      </c>
      <c r="B173">
        <f>'Career - bowl'!B173</f>
        <v>6</v>
      </c>
      <c r="C173">
        <f>'Career - bowl'!C173</f>
        <v>0</v>
      </c>
      <c r="D173">
        <f>'Career - bowl'!D173</f>
        <v>0</v>
      </c>
      <c r="E173">
        <f>'Career - bowl'!E173</f>
        <v>0</v>
      </c>
      <c r="F173">
        <f>'Career - bowl'!F173</f>
        <v>0</v>
      </c>
      <c r="G173" s="30" t="str">
        <f>'Career - bowl'!G173</f>
        <v>-</v>
      </c>
      <c r="H173" s="30" t="str">
        <f>'Career - bowl'!H173</f>
        <v>-</v>
      </c>
      <c r="I173" s="30" t="str">
        <f>'Career - bowl'!I173</f>
        <v>-</v>
      </c>
      <c r="J173" t="str">
        <f>'Career - bowl'!M173 &amp; "/" &amp; 'Career - bowl'!N173</f>
        <v>0/0</v>
      </c>
      <c r="K173">
        <f>'Career - bowl'!J173</f>
        <v>0</v>
      </c>
      <c r="L173">
        <f>'Career - bowl'!K173</f>
        <v>0</v>
      </c>
      <c r="M173">
        <f>'Career - bowl'!L173</f>
        <v>0</v>
      </c>
    </row>
    <row r="174" spans="1:13" x14ac:dyDescent="0.25">
      <c r="A174" t="str">
        <f>'Career - bowl'!A174</f>
        <v>T Oxenham</v>
      </c>
      <c r="B174">
        <f>'Career - bowl'!B174</f>
        <v>1</v>
      </c>
      <c r="C174">
        <f>'Career - bowl'!C174</f>
        <v>0</v>
      </c>
      <c r="D174">
        <f>'Career - bowl'!D174</f>
        <v>0</v>
      </c>
      <c r="E174">
        <f>'Career - bowl'!E174</f>
        <v>0</v>
      </c>
      <c r="F174">
        <f>'Career - bowl'!F174</f>
        <v>0</v>
      </c>
      <c r="G174" s="30" t="str">
        <f>'Career - bowl'!G174</f>
        <v>-</v>
      </c>
      <c r="H174" s="30" t="str">
        <f>'Career - bowl'!H174</f>
        <v>-</v>
      </c>
      <c r="I174" s="30" t="str">
        <f>'Career - bowl'!I174</f>
        <v>-</v>
      </c>
      <c r="J174" t="str">
        <f>'Career - bowl'!M174 &amp; "/" &amp; 'Career - bowl'!N174</f>
        <v>0/0</v>
      </c>
      <c r="K174">
        <f>'Career - bowl'!J174</f>
        <v>0</v>
      </c>
      <c r="L174">
        <f>'Career - bowl'!K174</f>
        <v>0</v>
      </c>
      <c r="M174">
        <f>'Career - bowl'!L174</f>
        <v>0</v>
      </c>
    </row>
    <row r="175" spans="1:13" x14ac:dyDescent="0.25">
      <c r="A175" t="str">
        <f>'Career - bowl'!A175</f>
        <v>N Palmer</v>
      </c>
      <c r="B175">
        <f>'Career - bowl'!B175</f>
        <v>10</v>
      </c>
      <c r="C175">
        <f>'Career - bowl'!C175</f>
        <v>51</v>
      </c>
      <c r="D175">
        <f>'Career - bowl'!D175</f>
        <v>2</v>
      </c>
      <c r="E175">
        <f>'Career - bowl'!E175</f>
        <v>267</v>
      </c>
      <c r="F175">
        <f>'Career - bowl'!F175</f>
        <v>8</v>
      </c>
      <c r="G175" s="30">
        <f>'Career - bowl'!G175</f>
        <v>33.375</v>
      </c>
      <c r="H175" s="30">
        <f>'Career - bowl'!H175</f>
        <v>5.2352941176470589</v>
      </c>
      <c r="I175" s="30">
        <f>'Career - bowl'!I175</f>
        <v>38.25</v>
      </c>
      <c r="J175" t="str">
        <f>'Career - bowl'!M175 &amp; "/" &amp; 'Career - bowl'!N175</f>
        <v>2/22</v>
      </c>
      <c r="K175">
        <f>'Career - bowl'!J175</f>
        <v>0</v>
      </c>
      <c r="L175">
        <f>'Career - bowl'!K175</f>
        <v>0</v>
      </c>
      <c r="M175">
        <f>'Career - bowl'!L175</f>
        <v>0</v>
      </c>
    </row>
    <row r="176" spans="1:13" x14ac:dyDescent="0.25">
      <c r="A176" t="str">
        <f>'Career - bowl'!A176</f>
        <v>S Pande</v>
      </c>
      <c r="B176">
        <f>'Career - bowl'!B176</f>
        <v>1</v>
      </c>
      <c r="C176">
        <f>'Career - bowl'!C176</f>
        <v>0</v>
      </c>
      <c r="D176">
        <f>'Career - bowl'!D176</f>
        <v>0</v>
      </c>
      <c r="E176">
        <f>'Career - bowl'!E176</f>
        <v>0</v>
      </c>
      <c r="F176">
        <f>'Career - bowl'!F176</f>
        <v>0</v>
      </c>
      <c r="G176" s="30" t="str">
        <f>'Career - bowl'!G176</f>
        <v>-</v>
      </c>
      <c r="H176" s="30" t="str">
        <f>'Career - bowl'!H176</f>
        <v>-</v>
      </c>
      <c r="I176" s="30" t="str">
        <f>'Career - bowl'!I176</f>
        <v>-</v>
      </c>
      <c r="J176" t="str">
        <f>'Career - bowl'!M176 &amp; "/" &amp; 'Career - bowl'!N176</f>
        <v>0/0</v>
      </c>
      <c r="K176">
        <f>'Career - bowl'!J176</f>
        <v>0</v>
      </c>
      <c r="L176">
        <f>'Career - bowl'!K176</f>
        <v>0</v>
      </c>
      <c r="M176">
        <f>'Career - bowl'!L176</f>
        <v>0</v>
      </c>
    </row>
    <row r="177" spans="1:13" x14ac:dyDescent="0.25">
      <c r="A177" t="str">
        <f>'Career - bowl'!A177</f>
        <v>R Paramo</v>
      </c>
      <c r="B177">
        <f>'Career - bowl'!B177</f>
        <v>15</v>
      </c>
      <c r="C177">
        <f>'Career - bowl'!C177</f>
        <v>0</v>
      </c>
      <c r="D177">
        <f>'Career - bowl'!D177</f>
        <v>0</v>
      </c>
      <c r="E177">
        <f>'Career - bowl'!E177</f>
        <v>0</v>
      </c>
      <c r="F177">
        <f>'Career - bowl'!F177</f>
        <v>0</v>
      </c>
      <c r="G177" s="30" t="str">
        <f>'Career - bowl'!G177</f>
        <v>-</v>
      </c>
      <c r="H177" s="30" t="str">
        <f>'Career - bowl'!H177</f>
        <v>-</v>
      </c>
      <c r="I177" s="30" t="str">
        <f>'Career - bowl'!I177</f>
        <v>-</v>
      </c>
      <c r="J177" t="str">
        <f>'Career - bowl'!M177 &amp; "/" &amp; 'Career - bowl'!N177</f>
        <v>0/0</v>
      </c>
      <c r="K177">
        <f>'Career - bowl'!J177</f>
        <v>0</v>
      </c>
      <c r="L177">
        <f>'Career - bowl'!K177</f>
        <v>0</v>
      </c>
      <c r="M177">
        <f>'Career - bowl'!L177</f>
        <v>0</v>
      </c>
    </row>
    <row r="178" spans="1:13" x14ac:dyDescent="0.25">
      <c r="A178" t="str">
        <f>'Career - bowl'!A178</f>
        <v>Leon Parks</v>
      </c>
      <c r="B178">
        <f>'Career - bowl'!B178</f>
        <v>273</v>
      </c>
      <c r="C178">
        <f>'Career - bowl'!C178</f>
        <v>62</v>
      </c>
      <c r="D178">
        <f>'Career - bowl'!D178</f>
        <v>3</v>
      </c>
      <c r="E178">
        <f>'Career - bowl'!E178</f>
        <v>429</v>
      </c>
      <c r="F178">
        <f>'Career - bowl'!F178</f>
        <v>19</v>
      </c>
      <c r="G178" s="30">
        <f>'Career - bowl'!G178</f>
        <v>22.578947368421051</v>
      </c>
      <c r="H178" s="30">
        <f>'Career - bowl'!H178</f>
        <v>6.919354838709677</v>
      </c>
      <c r="I178" s="30">
        <f>'Career - bowl'!I178</f>
        <v>19.578947368421051</v>
      </c>
      <c r="J178" t="str">
        <f>'Career - bowl'!M178 &amp; "/" &amp; 'Career - bowl'!N178</f>
        <v>3/15</v>
      </c>
      <c r="K178">
        <f>'Career - bowl'!J178</f>
        <v>0</v>
      </c>
      <c r="L178">
        <f>'Career - bowl'!K178</f>
        <v>3</v>
      </c>
      <c r="M178">
        <f>'Career - bowl'!L178</f>
        <v>2</v>
      </c>
    </row>
    <row r="179" spans="1:13" x14ac:dyDescent="0.25">
      <c r="A179" t="str">
        <f>'Career - bowl'!A179</f>
        <v>H Parnell</v>
      </c>
      <c r="B179">
        <f>'Career - bowl'!B179</f>
        <v>16</v>
      </c>
      <c r="C179">
        <f>'Career - bowl'!C179</f>
        <v>96</v>
      </c>
      <c r="D179">
        <f>'Career - bowl'!D179</f>
        <v>11</v>
      </c>
      <c r="E179">
        <f>'Career - bowl'!E179</f>
        <v>393</v>
      </c>
      <c r="F179">
        <f>'Career - bowl'!F179</f>
        <v>26</v>
      </c>
      <c r="G179" s="30">
        <f>'Career - bowl'!G179</f>
        <v>15.115384615384615</v>
      </c>
      <c r="H179" s="30">
        <f>'Career - bowl'!H179</f>
        <v>4.09375</v>
      </c>
      <c r="I179" s="30">
        <f>'Career - bowl'!I179</f>
        <v>22.153846153846153</v>
      </c>
      <c r="J179" t="str">
        <f>'Career - bowl'!M179 &amp; "/" &amp; 'Career - bowl'!N179</f>
        <v>4/23</v>
      </c>
      <c r="K179">
        <f>'Career - bowl'!J179</f>
        <v>0</v>
      </c>
      <c r="L179">
        <f>'Career - bowl'!K179</f>
        <v>8</v>
      </c>
      <c r="M179">
        <f>'Career - bowl'!L179</f>
        <v>1</v>
      </c>
    </row>
    <row r="180" spans="1:13" x14ac:dyDescent="0.25">
      <c r="A180" t="str">
        <f>'Career - bowl'!A180</f>
        <v>N Paropkari</v>
      </c>
      <c r="B180">
        <f>'Career - bowl'!B180</f>
        <v>2</v>
      </c>
      <c r="C180">
        <f>'Career - bowl'!C180</f>
        <v>0</v>
      </c>
      <c r="D180">
        <f>'Career - bowl'!D180</f>
        <v>0</v>
      </c>
      <c r="E180">
        <f>'Career - bowl'!E180</f>
        <v>0</v>
      </c>
      <c r="F180">
        <f>'Career - bowl'!F180</f>
        <v>0</v>
      </c>
      <c r="G180" s="30" t="str">
        <f>'Career - bowl'!G180</f>
        <v>-</v>
      </c>
      <c r="H180" s="30" t="str">
        <f>'Career - bowl'!H180</f>
        <v>-</v>
      </c>
      <c r="I180" s="30" t="str">
        <f>'Career - bowl'!I180</f>
        <v>-</v>
      </c>
      <c r="J180" t="str">
        <f>'Career - bowl'!M180 &amp; "/" &amp; 'Career - bowl'!N180</f>
        <v>0/0</v>
      </c>
      <c r="K180">
        <f>'Career - bowl'!J180</f>
        <v>0</v>
      </c>
      <c r="L180">
        <f>'Career - bowl'!K180</f>
        <v>0</v>
      </c>
      <c r="M180">
        <f>'Career - bowl'!L180</f>
        <v>0</v>
      </c>
    </row>
    <row r="181" spans="1:13" x14ac:dyDescent="0.25">
      <c r="A181" t="str">
        <f>'Career - bowl'!A181</f>
        <v>L Patel</v>
      </c>
      <c r="B181">
        <f>'Career - bowl'!B181</f>
        <v>90</v>
      </c>
      <c r="C181">
        <f>'Career - bowl'!C181</f>
        <v>91</v>
      </c>
      <c r="D181">
        <f>'Career - bowl'!D181</f>
        <v>1</v>
      </c>
      <c r="E181">
        <f>'Career - bowl'!E181</f>
        <v>483</v>
      </c>
      <c r="F181">
        <f>'Career - bowl'!F181</f>
        <v>17</v>
      </c>
      <c r="G181" s="30">
        <f>'Career - bowl'!G181</f>
        <v>28.411764705882351</v>
      </c>
      <c r="H181" s="30">
        <f>'Career - bowl'!H181</f>
        <v>5.3076923076923075</v>
      </c>
      <c r="I181" s="30">
        <f>'Career - bowl'!I181</f>
        <v>32.117647058823529</v>
      </c>
      <c r="J181" t="str">
        <f>'Career - bowl'!M181 &amp; "/" &amp; 'Career - bowl'!N181</f>
        <v>4/37</v>
      </c>
      <c r="K181">
        <f>'Career - bowl'!J181</f>
        <v>0</v>
      </c>
      <c r="L181">
        <f>'Career - bowl'!K181</f>
        <v>0</v>
      </c>
      <c r="M181">
        <f>'Career - bowl'!L181</f>
        <v>0</v>
      </c>
    </row>
    <row r="182" spans="1:13" x14ac:dyDescent="0.25">
      <c r="A182" t="str">
        <f>'Career - bowl'!A182</f>
        <v>N Patel</v>
      </c>
      <c r="B182">
        <f>'Career - bowl'!B182</f>
        <v>1</v>
      </c>
      <c r="C182">
        <f>'Career - bowl'!C182</f>
        <v>1</v>
      </c>
      <c r="D182">
        <f>'Career - bowl'!D182</f>
        <v>0</v>
      </c>
      <c r="E182">
        <f>'Career - bowl'!E182</f>
        <v>9</v>
      </c>
      <c r="F182">
        <f>'Career - bowl'!F182</f>
        <v>0</v>
      </c>
      <c r="G182" s="30" t="str">
        <f>'Career - bowl'!G182</f>
        <v>-</v>
      </c>
      <c r="H182" s="30">
        <f>'Career - bowl'!H182</f>
        <v>9</v>
      </c>
      <c r="I182" s="30" t="str">
        <f>'Career - bowl'!I182</f>
        <v>-</v>
      </c>
      <c r="J182" t="str">
        <f>'Career - bowl'!M182 &amp; "/" &amp; 'Career - bowl'!N182</f>
        <v>0/9</v>
      </c>
      <c r="K182">
        <f>'Career - bowl'!J182</f>
        <v>0</v>
      </c>
      <c r="L182">
        <f>'Career - bowl'!K182</f>
        <v>0</v>
      </c>
      <c r="M182">
        <f>'Career - bowl'!L182</f>
        <v>0</v>
      </c>
    </row>
    <row r="183" spans="1:13" x14ac:dyDescent="0.25">
      <c r="A183" t="str">
        <f>'Career - bowl'!A183</f>
        <v>S Patel</v>
      </c>
      <c r="B183">
        <f>'Career - bowl'!B183</f>
        <v>2</v>
      </c>
      <c r="C183">
        <f>'Career - bowl'!C183</f>
        <v>5</v>
      </c>
      <c r="D183">
        <f>'Career - bowl'!D183</f>
        <v>0</v>
      </c>
      <c r="E183">
        <f>'Career - bowl'!E183</f>
        <v>15</v>
      </c>
      <c r="F183">
        <f>'Career - bowl'!F183</f>
        <v>3</v>
      </c>
      <c r="G183" s="30">
        <f>'Career - bowl'!G183</f>
        <v>5</v>
      </c>
      <c r="H183" s="30">
        <f>'Career - bowl'!H183</f>
        <v>3</v>
      </c>
      <c r="I183" s="30">
        <f>'Career - bowl'!I183</f>
        <v>10</v>
      </c>
      <c r="J183" t="str">
        <f>'Career - bowl'!M183 &amp; "/" &amp; 'Career - bowl'!N183</f>
        <v>2/10</v>
      </c>
      <c r="K183">
        <f>'Career - bowl'!J183</f>
        <v>0</v>
      </c>
      <c r="L183">
        <f>'Career - bowl'!K183</f>
        <v>0</v>
      </c>
      <c r="M183">
        <f>'Career - bowl'!L183</f>
        <v>0</v>
      </c>
    </row>
    <row r="184" spans="1:13" x14ac:dyDescent="0.25">
      <c r="A184" t="str">
        <f>'Career - bowl'!A184</f>
        <v>Ashish Paul</v>
      </c>
      <c r="B184">
        <f>'Career - bowl'!B184</f>
        <v>121</v>
      </c>
      <c r="C184">
        <f>'Career - bowl'!C184</f>
        <v>946</v>
      </c>
      <c r="D184">
        <f>'Career - bowl'!D184</f>
        <v>160</v>
      </c>
      <c r="E184">
        <f>'Career - bowl'!E184</f>
        <v>3223</v>
      </c>
      <c r="F184">
        <f>'Career - bowl'!F184</f>
        <v>192</v>
      </c>
      <c r="G184" s="30">
        <f>'Career - bowl'!G184</f>
        <v>16.786458333333332</v>
      </c>
      <c r="H184" s="30">
        <f>'Career - bowl'!H184</f>
        <v>3.4069767441860463</v>
      </c>
      <c r="I184" s="30">
        <f>'Career - bowl'!I184</f>
        <v>29.5625</v>
      </c>
      <c r="J184" t="str">
        <f>'Career - bowl'!M184 &amp; "/" &amp; 'Career - bowl'!N184</f>
        <v>6/24</v>
      </c>
      <c r="K184">
        <f>'Career - bowl'!J184</f>
        <v>4</v>
      </c>
      <c r="L184">
        <f>'Career - bowl'!K184</f>
        <v>5</v>
      </c>
      <c r="M184">
        <f>'Career - bowl'!L184</f>
        <v>3</v>
      </c>
    </row>
    <row r="185" spans="1:13" x14ac:dyDescent="0.25">
      <c r="A185" t="str">
        <f>'Career - bowl'!A185</f>
        <v>C Penton</v>
      </c>
      <c r="B185">
        <f>'Career - bowl'!B185</f>
        <v>1</v>
      </c>
      <c r="C185">
        <f>'Career - bowl'!C185</f>
        <v>2</v>
      </c>
      <c r="D185">
        <f>'Career - bowl'!D185</f>
        <v>0</v>
      </c>
      <c r="E185">
        <f>'Career - bowl'!E185</f>
        <v>15</v>
      </c>
      <c r="F185">
        <f>'Career - bowl'!F185</f>
        <v>0</v>
      </c>
      <c r="G185" s="30" t="str">
        <f>'Career - bowl'!G185</f>
        <v>-</v>
      </c>
      <c r="H185" s="30">
        <f>'Career - bowl'!H185</f>
        <v>7.5</v>
      </c>
      <c r="I185" s="30" t="str">
        <f>'Career - bowl'!I185</f>
        <v>-</v>
      </c>
      <c r="J185" t="str">
        <f>'Career - bowl'!M185 &amp; "/" &amp; 'Career - bowl'!N185</f>
        <v>0/15</v>
      </c>
      <c r="K185">
        <f>'Career - bowl'!J185</f>
        <v>0</v>
      </c>
      <c r="L185">
        <f>'Career - bowl'!K185</f>
        <v>3</v>
      </c>
      <c r="M185">
        <f>'Career - bowl'!L185</f>
        <v>0</v>
      </c>
    </row>
    <row r="186" spans="1:13" x14ac:dyDescent="0.25">
      <c r="A186" t="str">
        <f>'Career - bowl'!A186</f>
        <v>E Perry</v>
      </c>
      <c r="B186">
        <f>'Career - bowl'!B186</f>
        <v>11</v>
      </c>
      <c r="C186">
        <f>'Career - bowl'!C186</f>
        <v>15</v>
      </c>
      <c r="D186">
        <f>'Career - bowl'!D186</f>
        <v>0</v>
      </c>
      <c r="E186">
        <f>'Career - bowl'!E186</f>
        <v>52</v>
      </c>
      <c r="F186">
        <f>'Career - bowl'!F186</f>
        <v>5</v>
      </c>
      <c r="G186" s="30">
        <f>'Career - bowl'!G186</f>
        <v>10.4</v>
      </c>
      <c r="H186" s="30">
        <f>'Career - bowl'!H186</f>
        <v>3.4666666666666668</v>
      </c>
      <c r="I186" s="30">
        <f>'Career - bowl'!I186</f>
        <v>18</v>
      </c>
      <c r="J186" t="str">
        <f>'Career - bowl'!M186 &amp; "/" &amp; 'Career - bowl'!N186</f>
        <v>5/52</v>
      </c>
      <c r="K186">
        <f>'Career - bowl'!J186</f>
        <v>1</v>
      </c>
      <c r="L186">
        <f>'Career - bowl'!K186</f>
        <v>0</v>
      </c>
      <c r="M186">
        <f>'Career - bowl'!L186</f>
        <v>0</v>
      </c>
    </row>
    <row r="187" spans="1:13" x14ac:dyDescent="0.25">
      <c r="A187" t="str">
        <f>'Career - bowl'!A187</f>
        <v>P Peters</v>
      </c>
      <c r="B187">
        <f>'Career - bowl'!B187</f>
        <v>170</v>
      </c>
      <c r="C187">
        <f>'Career - bowl'!C187</f>
        <v>556</v>
      </c>
      <c r="D187">
        <f>'Career - bowl'!D187</f>
        <v>13</v>
      </c>
      <c r="E187">
        <f>'Career - bowl'!E187</f>
        <v>2758</v>
      </c>
      <c r="F187">
        <f>'Career - bowl'!F187</f>
        <v>151</v>
      </c>
      <c r="G187" s="30">
        <f>'Career - bowl'!G187</f>
        <v>18.264900662251655</v>
      </c>
      <c r="H187" s="30">
        <f>'Career - bowl'!H187</f>
        <v>4.9604316546762588</v>
      </c>
      <c r="I187" s="30">
        <f>'Career - bowl'!I187</f>
        <v>22.09271523178808</v>
      </c>
      <c r="J187" t="str">
        <f>'Career - bowl'!M187 &amp; "/" &amp; 'Career - bowl'!N187</f>
        <v>5/27</v>
      </c>
      <c r="K187">
        <f>'Career - bowl'!J187</f>
        <v>3</v>
      </c>
      <c r="L187">
        <f>'Career - bowl'!K187</f>
        <v>0</v>
      </c>
      <c r="M187">
        <f>'Career - bowl'!L187</f>
        <v>0</v>
      </c>
    </row>
    <row r="188" spans="1:13" x14ac:dyDescent="0.25">
      <c r="A188" t="str">
        <f>'Career - bowl'!A188</f>
        <v>R Phillips</v>
      </c>
      <c r="B188">
        <f>'Career - bowl'!B188</f>
        <v>41</v>
      </c>
      <c r="C188">
        <f>'Career - bowl'!C188</f>
        <v>231</v>
      </c>
      <c r="D188">
        <f>'Career - bowl'!D188</f>
        <v>32</v>
      </c>
      <c r="E188">
        <f>'Career - bowl'!E188</f>
        <v>911</v>
      </c>
      <c r="F188">
        <f>'Career - bowl'!F188</f>
        <v>45</v>
      </c>
      <c r="G188" s="30">
        <f>'Career - bowl'!G188</f>
        <v>20.244444444444444</v>
      </c>
      <c r="H188" s="30">
        <f>'Career - bowl'!H188</f>
        <v>3.9437229437229435</v>
      </c>
      <c r="I188" s="30">
        <f>'Career - bowl'!I188</f>
        <v>30.8</v>
      </c>
      <c r="J188" t="str">
        <f>'Career - bowl'!M188 &amp; "/" &amp; 'Career - bowl'!N188</f>
        <v>5/21</v>
      </c>
      <c r="K188">
        <f>'Career - bowl'!J188</f>
        <v>1</v>
      </c>
      <c r="L188">
        <f>'Career - bowl'!K188</f>
        <v>0</v>
      </c>
      <c r="M188">
        <f>'Career - bowl'!L188</f>
        <v>0</v>
      </c>
    </row>
    <row r="189" spans="1:13" x14ac:dyDescent="0.25">
      <c r="A189" t="str">
        <f>'Career - bowl'!A189</f>
        <v>D Pinnock</v>
      </c>
      <c r="B189">
        <f>'Career - bowl'!B189</f>
        <v>1</v>
      </c>
      <c r="C189">
        <f>'Career - bowl'!C189</f>
        <v>0</v>
      </c>
      <c r="D189">
        <f>'Career - bowl'!D189</f>
        <v>0</v>
      </c>
      <c r="E189">
        <f>'Career - bowl'!E189</f>
        <v>0</v>
      </c>
      <c r="F189">
        <f>'Career - bowl'!F189</f>
        <v>0</v>
      </c>
      <c r="G189" s="30" t="str">
        <f>'Career - bowl'!G189</f>
        <v>-</v>
      </c>
      <c r="H189" s="30" t="str">
        <f>'Career - bowl'!H189</f>
        <v>-</v>
      </c>
      <c r="I189" s="30" t="str">
        <f>'Career - bowl'!I189</f>
        <v>-</v>
      </c>
      <c r="J189" t="str">
        <f>'Career - bowl'!M189 &amp; "/" &amp; 'Career - bowl'!N189</f>
        <v>0/0</v>
      </c>
      <c r="K189">
        <f>'Career - bowl'!J189</f>
        <v>0</v>
      </c>
      <c r="L189">
        <f>'Career - bowl'!K189</f>
        <v>0</v>
      </c>
      <c r="M189">
        <f>'Career - bowl'!L189</f>
        <v>0</v>
      </c>
    </row>
    <row r="190" spans="1:13" x14ac:dyDescent="0.25">
      <c r="A190" t="str">
        <f>'Career - bowl'!A190</f>
        <v>Ed Pizii</v>
      </c>
      <c r="B190">
        <f>'Career - bowl'!B190</f>
        <v>3</v>
      </c>
      <c r="C190">
        <f>'Career - bowl'!C190</f>
        <v>7</v>
      </c>
      <c r="D190">
        <f>'Career - bowl'!D190</f>
        <v>0</v>
      </c>
      <c r="E190">
        <f>'Career - bowl'!E190</f>
        <v>34</v>
      </c>
      <c r="F190">
        <f>'Career - bowl'!F190</f>
        <v>0</v>
      </c>
      <c r="G190" s="30" t="str">
        <f>'Career - bowl'!G190</f>
        <v>-</v>
      </c>
      <c r="H190" s="30">
        <f>'Career - bowl'!H190</f>
        <v>4.8571428571428568</v>
      </c>
      <c r="I190" s="30" t="str">
        <f>'Career - bowl'!I190</f>
        <v>-</v>
      </c>
      <c r="J190" t="str">
        <f>'Career - bowl'!M190 &amp; "/" &amp; 'Career - bowl'!N190</f>
        <v>0/0</v>
      </c>
      <c r="K190">
        <f>'Career - bowl'!J190</f>
        <v>0</v>
      </c>
      <c r="L190">
        <f>'Career - bowl'!K190</f>
        <v>0</v>
      </c>
      <c r="M190">
        <f>'Career - bowl'!L190</f>
        <v>0</v>
      </c>
    </row>
    <row r="191" spans="1:13" x14ac:dyDescent="0.25">
      <c r="A191" t="str">
        <f>'Career - bowl'!A191</f>
        <v>C Ponnaganti</v>
      </c>
      <c r="B191">
        <f>'Career - bowl'!B191</f>
        <v>17</v>
      </c>
      <c r="C191">
        <f>'Career - bowl'!C191</f>
        <v>104</v>
      </c>
      <c r="D191">
        <f>'Career - bowl'!D191</f>
        <v>15</v>
      </c>
      <c r="E191">
        <f>'Career - bowl'!E191</f>
        <v>395</v>
      </c>
      <c r="F191">
        <f>'Career - bowl'!F191</f>
        <v>22</v>
      </c>
      <c r="G191" s="30">
        <f>'Career - bowl'!G191</f>
        <v>17.954545454545453</v>
      </c>
      <c r="H191" s="30">
        <f>'Career - bowl'!H191</f>
        <v>3.7980769230769229</v>
      </c>
      <c r="I191" s="30">
        <f>'Career - bowl'!I191</f>
        <v>28.363636363636363</v>
      </c>
      <c r="J191" t="str">
        <f>'Career - bowl'!M191 &amp; "/" &amp; 'Career - bowl'!N191</f>
        <v>4/24</v>
      </c>
      <c r="K191">
        <f>'Career - bowl'!J191</f>
        <v>0</v>
      </c>
      <c r="L191">
        <f>'Career - bowl'!K191</f>
        <v>0</v>
      </c>
      <c r="M191">
        <f>'Career - bowl'!L191</f>
        <v>0</v>
      </c>
    </row>
    <row r="192" spans="1:13" x14ac:dyDescent="0.25">
      <c r="A192" t="str">
        <f>'Career - bowl'!A192</f>
        <v>S Poole</v>
      </c>
      <c r="B192">
        <f>'Career - bowl'!B192</f>
        <v>2</v>
      </c>
      <c r="C192">
        <f>'Career - bowl'!C192</f>
        <v>13</v>
      </c>
      <c r="D192">
        <f>'Career - bowl'!D192</f>
        <v>1</v>
      </c>
      <c r="E192">
        <f>'Career - bowl'!E192</f>
        <v>60</v>
      </c>
      <c r="F192">
        <f>'Career - bowl'!F192</f>
        <v>1</v>
      </c>
      <c r="G192" s="30">
        <f>'Career - bowl'!G192</f>
        <v>60</v>
      </c>
      <c r="H192" s="30">
        <f>'Career - bowl'!H192</f>
        <v>4.615384615384615</v>
      </c>
      <c r="I192" s="30">
        <f>'Career - bowl'!I192</f>
        <v>78</v>
      </c>
      <c r="J192" t="str">
        <f>'Career - bowl'!M192 &amp; "/" &amp; 'Career - bowl'!N192</f>
        <v>1/30</v>
      </c>
      <c r="K192">
        <f>'Career - bowl'!J192</f>
        <v>0</v>
      </c>
      <c r="L192">
        <f>'Career - bowl'!K192</f>
        <v>0</v>
      </c>
      <c r="M192">
        <f>'Career - bowl'!L192</f>
        <v>0</v>
      </c>
    </row>
    <row r="193" spans="1:13" x14ac:dyDescent="0.25">
      <c r="A193" t="str">
        <f>'Career - bowl'!A193</f>
        <v>A Pratten</v>
      </c>
      <c r="B193">
        <f>'Career - bowl'!B193</f>
        <v>1</v>
      </c>
      <c r="C193">
        <f>'Career - bowl'!C193</f>
        <v>5</v>
      </c>
      <c r="D193">
        <f>'Career - bowl'!D193</f>
        <v>0</v>
      </c>
      <c r="E193">
        <f>'Career - bowl'!E193</f>
        <v>17</v>
      </c>
      <c r="F193">
        <f>'Career - bowl'!F193</f>
        <v>1</v>
      </c>
      <c r="G193" s="30">
        <f>'Career - bowl'!G193</f>
        <v>17</v>
      </c>
      <c r="H193" s="30">
        <f>'Career - bowl'!H193</f>
        <v>3.4</v>
      </c>
      <c r="I193" s="30">
        <f>'Career - bowl'!I193</f>
        <v>30</v>
      </c>
      <c r="J193" t="str">
        <f>'Career - bowl'!M193 &amp; "/" &amp; 'Career - bowl'!N193</f>
        <v>1/17</v>
      </c>
      <c r="K193">
        <f>'Career - bowl'!J193</f>
        <v>0</v>
      </c>
      <c r="L193">
        <f>'Career - bowl'!K193</f>
        <v>0</v>
      </c>
      <c r="M193">
        <f>'Career - bowl'!L193</f>
        <v>0</v>
      </c>
    </row>
    <row r="194" spans="1:13" x14ac:dyDescent="0.25">
      <c r="A194" t="str">
        <f>'Career - bowl'!A194</f>
        <v>Ajit Prasad</v>
      </c>
      <c r="B194">
        <f>'Career - bowl'!B194</f>
        <v>18</v>
      </c>
      <c r="C194">
        <f>'Career - bowl'!C194</f>
        <v>110.3</v>
      </c>
      <c r="D194">
        <f>'Career - bowl'!D194</f>
        <v>2</v>
      </c>
      <c r="E194">
        <f>'Career - bowl'!E194</f>
        <v>546</v>
      </c>
      <c r="F194">
        <f>'Career - bowl'!F194</f>
        <v>26</v>
      </c>
      <c r="G194" s="30">
        <f>'Career - bowl'!G194</f>
        <v>21</v>
      </c>
      <c r="H194" s="30">
        <f>'Career - bowl'!H194</f>
        <v>4.9501359927470538</v>
      </c>
      <c r="I194" s="30">
        <f>'Career - bowl'!I194</f>
        <v>25.45384615384615</v>
      </c>
      <c r="J194" t="str">
        <f>'Career - bowl'!M194 &amp; "/" &amp; 'Career - bowl'!N194</f>
        <v>6/22</v>
      </c>
      <c r="K194">
        <f>'Career - bowl'!J194</f>
        <v>1</v>
      </c>
      <c r="L194">
        <f>'Career - bowl'!K194</f>
        <v>28</v>
      </c>
      <c r="M194">
        <f>'Career - bowl'!L194</f>
        <v>4</v>
      </c>
    </row>
    <row r="195" spans="1:13" x14ac:dyDescent="0.25">
      <c r="A195" t="str">
        <f>'Career - bowl'!A195</f>
        <v>Duray Pretorius</v>
      </c>
      <c r="B195">
        <f>'Career - bowl'!B195</f>
        <v>80</v>
      </c>
      <c r="C195">
        <f>'Career - bowl'!C195</f>
        <v>390.2</v>
      </c>
      <c r="D195">
        <f>'Career - bowl'!D195</f>
        <v>55</v>
      </c>
      <c r="E195">
        <f>'Career - bowl'!E195</f>
        <v>1865</v>
      </c>
      <c r="F195">
        <f>'Career - bowl'!F195</f>
        <v>99</v>
      </c>
      <c r="G195" s="30">
        <f>'Career - bowl'!G195</f>
        <v>18.838383838383837</v>
      </c>
      <c r="H195" s="30">
        <f>'Career - bowl'!H195</f>
        <v>4.7796002050230655</v>
      </c>
      <c r="I195" s="30">
        <f>'Career - bowl'!I195</f>
        <v>23.648484848484845</v>
      </c>
      <c r="J195" t="str">
        <f>'Career - bowl'!M195 &amp; "/" &amp; 'Career - bowl'!N195</f>
        <v>6/16</v>
      </c>
      <c r="K195">
        <f>'Career - bowl'!J195</f>
        <v>4</v>
      </c>
      <c r="L195">
        <f>'Career - bowl'!K195</f>
        <v>18</v>
      </c>
      <c r="M195">
        <f>'Career - bowl'!L195</f>
        <v>2</v>
      </c>
    </row>
    <row r="196" spans="1:13" x14ac:dyDescent="0.25">
      <c r="A196" t="str">
        <f>'Career - bowl'!A196</f>
        <v>T Pring</v>
      </c>
      <c r="B196">
        <f>'Career - bowl'!B196</f>
        <v>78</v>
      </c>
      <c r="C196">
        <f>'Career - bowl'!C196</f>
        <v>347</v>
      </c>
      <c r="D196">
        <f>'Career - bowl'!D196</f>
        <v>14</v>
      </c>
      <c r="E196">
        <f>'Career - bowl'!E196</f>
        <v>1593</v>
      </c>
      <c r="F196">
        <f>'Career - bowl'!F196</f>
        <v>85</v>
      </c>
      <c r="G196" s="30">
        <f>'Career - bowl'!G196</f>
        <v>18.741176470588236</v>
      </c>
      <c r="H196" s="30">
        <f>'Career - bowl'!H196</f>
        <v>4.5907780979827093</v>
      </c>
      <c r="I196" s="30">
        <f>'Career - bowl'!I196</f>
        <v>24.494117647058822</v>
      </c>
      <c r="J196" t="str">
        <f>'Career - bowl'!M196 &amp; "/" &amp; 'Career - bowl'!N196</f>
        <v>6/20</v>
      </c>
      <c r="K196">
        <f>'Career - bowl'!J196</f>
        <v>3</v>
      </c>
      <c r="L196">
        <f>'Career - bowl'!K196</f>
        <v>0</v>
      </c>
      <c r="M196">
        <f>'Career - bowl'!L196</f>
        <v>0</v>
      </c>
    </row>
    <row r="197" spans="1:13" x14ac:dyDescent="0.25">
      <c r="A197" t="str">
        <f>'Career - bowl'!A197</f>
        <v>S Raghavan</v>
      </c>
      <c r="B197">
        <f>'Career - bowl'!B197</f>
        <v>13</v>
      </c>
      <c r="C197">
        <f>'Career - bowl'!C197</f>
        <v>66</v>
      </c>
      <c r="D197">
        <f>'Career - bowl'!D197</f>
        <v>8</v>
      </c>
      <c r="E197">
        <f>'Career - bowl'!E197</f>
        <v>325</v>
      </c>
      <c r="F197">
        <f>'Career - bowl'!F197</f>
        <v>14</v>
      </c>
      <c r="G197" s="30">
        <f>'Career - bowl'!G197</f>
        <v>23.214285714285715</v>
      </c>
      <c r="H197" s="30">
        <f>'Career - bowl'!H197</f>
        <v>4.9242424242424239</v>
      </c>
      <c r="I197" s="30">
        <f>'Career - bowl'!I197</f>
        <v>28.285714285714285</v>
      </c>
      <c r="J197" t="str">
        <f>'Career - bowl'!M197 &amp; "/" &amp; 'Career - bowl'!N197</f>
        <v>3/22</v>
      </c>
      <c r="K197">
        <f>'Career - bowl'!J197</f>
        <v>0</v>
      </c>
      <c r="L197">
        <f>'Career - bowl'!K197</f>
        <v>0</v>
      </c>
      <c r="M197">
        <f>'Career - bowl'!L197</f>
        <v>0</v>
      </c>
    </row>
    <row r="198" spans="1:13" x14ac:dyDescent="0.25">
      <c r="A198" t="str">
        <f>'Career - bowl'!A198</f>
        <v>V Raman</v>
      </c>
      <c r="B198">
        <f>'Career - bowl'!B198</f>
        <v>15</v>
      </c>
      <c r="C198">
        <f>'Career - bowl'!C198</f>
        <v>104</v>
      </c>
      <c r="D198">
        <f>'Career - bowl'!D198</f>
        <v>11</v>
      </c>
      <c r="E198">
        <f>'Career - bowl'!E198</f>
        <v>426</v>
      </c>
      <c r="F198">
        <f>'Career - bowl'!F198</f>
        <v>18</v>
      </c>
      <c r="G198" s="30">
        <f>'Career - bowl'!G198</f>
        <v>23.666666666666668</v>
      </c>
      <c r="H198" s="30">
        <f>'Career - bowl'!H198</f>
        <v>4.0961538461538458</v>
      </c>
      <c r="I198" s="30">
        <f>'Career - bowl'!I198</f>
        <v>34.666666666666664</v>
      </c>
      <c r="J198" t="str">
        <f>'Career - bowl'!M198 &amp; "/" &amp; 'Career - bowl'!N198</f>
        <v>3/22</v>
      </c>
      <c r="K198">
        <f>'Career - bowl'!J198</f>
        <v>0</v>
      </c>
      <c r="L198">
        <f>'Career - bowl'!K198</f>
        <v>0</v>
      </c>
      <c r="M198">
        <f>'Career - bowl'!L198</f>
        <v>0</v>
      </c>
    </row>
    <row r="199" spans="1:13" x14ac:dyDescent="0.25">
      <c r="A199" t="str">
        <f>'Career - bowl'!A199</f>
        <v>? Ranjan</v>
      </c>
      <c r="B199">
        <f>'Career - bowl'!B199</f>
        <v>1</v>
      </c>
      <c r="C199">
        <f>'Career - bowl'!C199</f>
        <v>7</v>
      </c>
      <c r="D199">
        <f>'Career - bowl'!D199</f>
        <v>2</v>
      </c>
      <c r="E199">
        <f>'Career - bowl'!E199</f>
        <v>17</v>
      </c>
      <c r="F199">
        <f>'Career - bowl'!F199</f>
        <v>1</v>
      </c>
      <c r="G199" s="30">
        <f>'Career - bowl'!G199</f>
        <v>17</v>
      </c>
      <c r="H199" s="30">
        <f>'Career - bowl'!H199</f>
        <v>2.4285714285714284</v>
      </c>
      <c r="I199" s="30">
        <f>'Career - bowl'!I199</f>
        <v>42</v>
      </c>
      <c r="J199" t="str">
        <f>'Career - bowl'!M199 &amp; "/" &amp; 'Career - bowl'!N199</f>
        <v>1/17</v>
      </c>
      <c r="K199">
        <f>'Career - bowl'!J199</f>
        <v>0</v>
      </c>
      <c r="L199">
        <f>'Career - bowl'!K199</f>
        <v>0</v>
      </c>
      <c r="M199">
        <f>'Career - bowl'!L199</f>
        <v>0</v>
      </c>
    </row>
    <row r="200" spans="1:13" x14ac:dyDescent="0.25">
      <c r="A200" t="str">
        <f>'Career - bowl'!A200</f>
        <v>N Rashid</v>
      </c>
      <c r="B200">
        <f>'Career - bowl'!B200</f>
        <v>67</v>
      </c>
      <c r="C200">
        <f>'Career - bowl'!C200</f>
        <v>76</v>
      </c>
      <c r="D200">
        <f>'Career - bowl'!D200</f>
        <v>2</v>
      </c>
      <c r="E200">
        <f>'Career - bowl'!E200</f>
        <v>348</v>
      </c>
      <c r="F200">
        <f>'Career - bowl'!F200</f>
        <v>21</v>
      </c>
      <c r="G200" s="30">
        <f>'Career - bowl'!G200</f>
        <v>16.571428571428573</v>
      </c>
      <c r="H200" s="30">
        <f>'Career - bowl'!H200</f>
        <v>4.5789473684210522</v>
      </c>
      <c r="I200" s="30">
        <f>'Career - bowl'!I200</f>
        <v>21.714285714285715</v>
      </c>
      <c r="J200" t="str">
        <f>'Career - bowl'!M200 &amp; "/" &amp; 'Career - bowl'!N200</f>
        <v>2/3</v>
      </c>
      <c r="K200">
        <f>'Career - bowl'!J200</f>
        <v>0</v>
      </c>
      <c r="L200">
        <f>'Career - bowl'!K200</f>
        <v>0</v>
      </c>
      <c r="M200">
        <f>'Career - bowl'!L200</f>
        <v>0</v>
      </c>
    </row>
    <row r="201" spans="1:13" x14ac:dyDescent="0.25">
      <c r="A201" t="str">
        <f>'Career - bowl'!A201</f>
        <v>A Ratyna</v>
      </c>
      <c r="B201">
        <f>'Career - bowl'!B201</f>
        <v>43</v>
      </c>
      <c r="C201">
        <f>'Career - bowl'!C201</f>
        <v>131</v>
      </c>
      <c r="D201">
        <f>'Career - bowl'!D201</f>
        <v>16</v>
      </c>
      <c r="E201">
        <f>'Career - bowl'!E201</f>
        <v>619</v>
      </c>
      <c r="F201">
        <f>'Career - bowl'!F201</f>
        <v>28</v>
      </c>
      <c r="G201" s="30">
        <f>'Career - bowl'!G201</f>
        <v>22.107142857142858</v>
      </c>
      <c r="H201" s="30">
        <f>'Career - bowl'!H201</f>
        <v>4.7251908396946565</v>
      </c>
      <c r="I201" s="30">
        <f>'Career - bowl'!I201</f>
        <v>28.071428571428573</v>
      </c>
      <c r="J201" t="str">
        <f>'Career - bowl'!M201 &amp; "/" &amp; 'Career - bowl'!N201</f>
        <v>5/20</v>
      </c>
      <c r="K201">
        <f>'Career - bowl'!J201</f>
        <v>2</v>
      </c>
      <c r="L201">
        <f>'Career - bowl'!K201</f>
        <v>0</v>
      </c>
      <c r="M201">
        <f>'Career - bowl'!L201</f>
        <v>0</v>
      </c>
    </row>
    <row r="202" spans="1:13" x14ac:dyDescent="0.25">
      <c r="A202" t="str">
        <f>'Career - bowl'!A202</f>
        <v>A Reed</v>
      </c>
      <c r="B202">
        <f>'Career - bowl'!B202</f>
        <v>50</v>
      </c>
      <c r="C202">
        <f>'Career - bowl'!C202</f>
        <v>94</v>
      </c>
      <c r="D202">
        <f>'Career - bowl'!D202</f>
        <v>6</v>
      </c>
      <c r="E202">
        <f>'Career - bowl'!E202</f>
        <v>613</v>
      </c>
      <c r="F202">
        <f>'Career - bowl'!F202</f>
        <v>20</v>
      </c>
      <c r="G202" s="30">
        <f>'Career - bowl'!G202</f>
        <v>30.65</v>
      </c>
      <c r="H202" s="30">
        <f>'Career - bowl'!H202</f>
        <v>6.5212765957446805</v>
      </c>
      <c r="I202" s="30">
        <f>'Career - bowl'!I202</f>
        <v>28.2</v>
      </c>
      <c r="J202" t="str">
        <f>'Career - bowl'!M202 &amp; "/" &amp; 'Career - bowl'!N202</f>
        <v>3/47</v>
      </c>
      <c r="K202">
        <f>'Career - bowl'!J202</f>
        <v>0</v>
      </c>
      <c r="L202">
        <f>'Career - bowl'!K202</f>
        <v>0</v>
      </c>
      <c r="M202">
        <f>'Career - bowl'!L202</f>
        <v>0</v>
      </c>
    </row>
    <row r="203" spans="1:13" x14ac:dyDescent="0.25">
      <c r="A203" t="str">
        <f>'Career - bowl'!A203</f>
        <v>E Reed</v>
      </c>
      <c r="B203">
        <f>'Career - bowl'!B203</f>
        <v>5</v>
      </c>
      <c r="C203">
        <f>'Career - bowl'!C203</f>
        <v>38</v>
      </c>
      <c r="D203">
        <f>'Career - bowl'!D203</f>
        <v>7</v>
      </c>
      <c r="E203">
        <f>'Career - bowl'!E203</f>
        <v>167</v>
      </c>
      <c r="F203">
        <f>'Career - bowl'!F203</f>
        <v>3</v>
      </c>
      <c r="G203" s="30">
        <f>'Career - bowl'!G203</f>
        <v>55.666666666666664</v>
      </c>
      <c r="H203" s="30">
        <f>'Career - bowl'!H203</f>
        <v>4.3947368421052628</v>
      </c>
      <c r="I203" s="30">
        <f>'Career - bowl'!I203</f>
        <v>76</v>
      </c>
      <c r="J203" t="str">
        <f>'Career - bowl'!M203 &amp; "/" &amp; 'Career - bowl'!N203</f>
        <v>1/13</v>
      </c>
      <c r="K203">
        <f>'Career - bowl'!J203</f>
        <v>0</v>
      </c>
      <c r="L203">
        <f>'Career - bowl'!K203</f>
        <v>0</v>
      </c>
      <c r="M203">
        <f>'Career - bowl'!L203</f>
        <v>0</v>
      </c>
    </row>
    <row r="204" spans="1:13" x14ac:dyDescent="0.25">
      <c r="A204" t="str">
        <f>'Career - bowl'!A204</f>
        <v>M Rees</v>
      </c>
      <c r="B204">
        <f>'Career - bowl'!B204</f>
        <v>44</v>
      </c>
      <c r="C204">
        <f>'Career - bowl'!C204</f>
        <v>83</v>
      </c>
      <c r="D204">
        <f>'Career - bowl'!D204</f>
        <v>1</v>
      </c>
      <c r="E204">
        <f>'Career - bowl'!E204</f>
        <v>611</v>
      </c>
      <c r="F204">
        <f>'Career - bowl'!F204</f>
        <v>15</v>
      </c>
      <c r="G204" s="30">
        <f>'Career - bowl'!G204</f>
        <v>40.733333333333334</v>
      </c>
      <c r="H204" s="30">
        <f>'Career - bowl'!H204</f>
        <v>7.3614457831325302</v>
      </c>
      <c r="I204" s="30">
        <f>'Career - bowl'!I204</f>
        <v>33.200000000000003</v>
      </c>
      <c r="J204" t="str">
        <f>'Career - bowl'!M204 &amp; "/" &amp; 'Career - bowl'!N204</f>
        <v>3/48</v>
      </c>
      <c r="K204">
        <f>'Career - bowl'!J204</f>
        <v>0</v>
      </c>
      <c r="L204">
        <f>'Career - bowl'!K204</f>
        <v>0</v>
      </c>
      <c r="M204">
        <f>'Career - bowl'!L204</f>
        <v>0</v>
      </c>
    </row>
    <row r="205" spans="1:13" x14ac:dyDescent="0.25">
      <c r="A205" t="str">
        <f>'Career - bowl'!A205</f>
        <v>I Reham</v>
      </c>
      <c r="B205">
        <f>'Career - bowl'!B205</f>
        <v>1</v>
      </c>
      <c r="C205">
        <f>'Career - bowl'!C205</f>
        <v>8</v>
      </c>
      <c r="D205">
        <f>'Career - bowl'!D205</f>
        <v>0</v>
      </c>
      <c r="E205">
        <f>'Career - bowl'!E205</f>
        <v>31</v>
      </c>
      <c r="F205">
        <f>'Career - bowl'!F205</f>
        <v>2</v>
      </c>
      <c r="G205" s="30">
        <f>'Career - bowl'!G205</f>
        <v>15.5</v>
      </c>
      <c r="H205" s="30">
        <f>'Career - bowl'!H205</f>
        <v>3.875</v>
      </c>
      <c r="I205" s="30">
        <f>'Career - bowl'!I205</f>
        <v>24</v>
      </c>
      <c r="J205" t="str">
        <f>'Career - bowl'!M205 &amp; "/" &amp; 'Career - bowl'!N205</f>
        <v>2/31</v>
      </c>
      <c r="K205">
        <f>'Career - bowl'!J205</f>
        <v>0</v>
      </c>
      <c r="L205">
        <f>'Career - bowl'!K205</f>
        <v>0</v>
      </c>
      <c r="M205">
        <f>'Career - bowl'!L205</f>
        <v>0</v>
      </c>
    </row>
    <row r="206" spans="1:13" x14ac:dyDescent="0.25">
      <c r="A206" t="str">
        <f>'Career - bowl'!A206</f>
        <v>R Richardson</v>
      </c>
      <c r="B206">
        <f>'Career - bowl'!B206</f>
        <v>30</v>
      </c>
      <c r="C206">
        <f>'Career - bowl'!C206</f>
        <v>0</v>
      </c>
      <c r="D206">
        <f>'Career - bowl'!D206</f>
        <v>0</v>
      </c>
      <c r="E206">
        <f>'Career - bowl'!E206</f>
        <v>0</v>
      </c>
      <c r="F206">
        <f>'Career - bowl'!F206</f>
        <v>0</v>
      </c>
      <c r="G206" s="30" t="str">
        <f>'Career - bowl'!G206</f>
        <v>-</v>
      </c>
      <c r="H206" s="30" t="str">
        <f>'Career - bowl'!H206</f>
        <v>-</v>
      </c>
      <c r="I206" s="30" t="str">
        <f>'Career - bowl'!I206</f>
        <v>-</v>
      </c>
      <c r="J206" t="str">
        <f>'Career - bowl'!M206 &amp; "/" &amp; 'Career - bowl'!N206</f>
        <v>0/0</v>
      </c>
      <c r="K206">
        <f>'Career - bowl'!J206</f>
        <v>0</v>
      </c>
      <c r="L206">
        <f>'Career - bowl'!K206</f>
        <v>0</v>
      </c>
      <c r="M206">
        <f>'Career - bowl'!L206</f>
        <v>0</v>
      </c>
    </row>
    <row r="207" spans="1:13" x14ac:dyDescent="0.25">
      <c r="A207" t="str">
        <f>'Career - bowl'!A207</f>
        <v>Matt Ridgway</v>
      </c>
      <c r="B207">
        <f>'Career - bowl'!B207</f>
        <v>265</v>
      </c>
      <c r="C207">
        <f>'Career - bowl'!C207</f>
        <v>1958</v>
      </c>
      <c r="D207">
        <f>'Career - bowl'!D207</f>
        <v>210</v>
      </c>
      <c r="E207">
        <f>'Career - bowl'!E207</f>
        <v>6948</v>
      </c>
      <c r="F207">
        <f>'Career - bowl'!F207</f>
        <v>456</v>
      </c>
      <c r="G207" s="30">
        <f>'Career - bowl'!G207</f>
        <v>15.236842105263158</v>
      </c>
      <c r="H207" s="30">
        <f>'Career - bowl'!H207</f>
        <v>3.5485188968335035</v>
      </c>
      <c r="I207" s="30">
        <f>'Career - bowl'!I207</f>
        <v>25.763157894736842</v>
      </c>
      <c r="J207" t="str">
        <f>'Career - bowl'!M207 &amp; "/" &amp; 'Career - bowl'!N207</f>
        <v>7/34</v>
      </c>
      <c r="K207">
        <f>'Career - bowl'!J207</f>
        <v>18</v>
      </c>
      <c r="L207">
        <f>'Career - bowl'!K207</f>
        <v>0</v>
      </c>
      <c r="M207">
        <f>'Career - bowl'!L207</f>
        <v>0</v>
      </c>
    </row>
    <row r="208" spans="1:13" x14ac:dyDescent="0.25">
      <c r="A208" t="str">
        <f>'Career - bowl'!A208</f>
        <v>Nick Ridgway</v>
      </c>
      <c r="B208">
        <f>'Career - bowl'!B208</f>
        <v>278</v>
      </c>
      <c r="C208">
        <f>'Career - bowl'!C208</f>
        <v>330.4</v>
      </c>
      <c r="D208">
        <f>'Career - bowl'!D208</f>
        <v>13</v>
      </c>
      <c r="E208">
        <f>'Career - bowl'!E208</f>
        <v>1817</v>
      </c>
      <c r="F208">
        <f>'Career - bowl'!F208</f>
        <v>71</v>
      </c>
      <c r="G208" s="30">
        <f>'Career - bowl'!G208</f>
        <v>25.591549295774648</v>
      </c>
      <c r="H208" s="30">
        <f>'Career - bowl'!H208</f>
        <v>5.4993946731234873</v>
      </c>
      <c r="I208" s="30">
        <f>'Career - bowl'!I208</f>
        <v>27.921126760563379</v>
      </c>
      <c r="J208" t="str">
        <f>'Career - bowl'!M208 &amp; "/" &amp; 'Career - bowl'!N208</f>
        <v>4/25</v>
      </c>
      <c r="K208">
        <f>'Career - bowl'!J208</f>
        <v>0</v>
      </c>
      <c r="L208">
        <f>'Career - bowl'!K208</f>
        <v>0</v>
      </c>
      <c r="M208">
        <f>'Career - bowl'!L208</f>
        <v>1</v>
      </c>
    </row>
    <row r="209" spans="1:13" x14ac:dyDescent="0.25">
      <c r="A209" t="str">
        <f>'Career - bowl'!A209</f>
        <v>D Riley</v>
      </c>
      <c r="B209">
        <f>'Career - bowl'!B209</f>
        <v>3</v>
      </c>
      <c r="C209">
        <f>'Career - bowl'!C209</f>
        <v>0</v>
      </c>
      <c r="D209">
        <f>'Career - bowl'!D209</f>
        <v>0</v>
      </c>
      <c r="E209">
        <f>'Career - bowl'!E209</f>
        <v>0</v>
      </c>
      <c r="F209">
        <f>'Career - bowl'!F209</f>
        <v>0</v>
      </c>
      <c r="G209" s="30" t="str">
        <f>'Career - bowl'!G209</f>
        <v>-</v>
      </c>
      <c r="H209" s="30" t="str">
        <f>'Career - bowl'!H209</f>
        <v>-</v>
      </c>
      <c r="I209" s="30" t="str">
        <f>'Career - bowl'!I209</f>
        <v>-</v>
      </c>
      <c r="J209" t="str">
        <f>'Career - bowl'!M209 &amp; "/" &amp; 'Career - bowl'!N209</f>
        <v>0/0</v>
      </c>
      <c r="K209">
        <f>'Career - bowl'!J209</f>
        <v>0</v>
      </c>
      <c r="L209">
        <f>'Career - bowl'!K209</f>
        <v>0</v>
      </c>
      <c r="M209">
        <f>'Career - bowl'!L209</f>
        <v>0</v>
      </c>
    </row>
    <row r="210" spans="1:13" x14ac:dyDescent="0.25">
      <c r="A210" t="str">
        <f>'Career - bowl'!A210</f>
        <v>Dave Risley</v>
      </c>
      <c r="B210">
        <f>'Career - bowl'!B210</f>
        <v>8</v>
      </c>
      <c r="C210">
        <f>'Career - bowl'!C210</f>
        <v>8.1999999999999993</v>
      </c>
      <c r="D210">
        <f>'Career - bowl'!D210</f>
        <v>0</v>
      </c>
      <c r="E210">
        <f>'Career - bowl'!E210</f>
        <v>52</v>
      </c>
      <c r="F210">
        <f>'Career - bowl'!F210</f>
        <v>3</v>
      </c>
      <c r="G210" s="30">
        <f>'Career - bowl'!G210</f>
        <v>17.333333333333332</v>
      </c>
      <c r="H210" s="30">
        <f>'Career - bowl'!H210</f>
        <v>6.3414634146341466</v>
      </c>
      <c r="I210" s="30">
        <f>'Career - bowl'!I210</f>
        <v>16.399999999999999</v>
      </c>
      <c r="J210" t="str">
        <f>'Career - bowl'!M210 &amp; "/" &amp; 'Career - bowl'!N210</f>
        <v>3/21</v>
      </c>
      <c r="K210">
        <f>'Career - bowl'!J210</f>
        <v>0</v>
      </c>
      <c r="L210">
        <f>'Career - bowl'!K210</f>
        <v>7</v>
      </c>
      <c r="M210">
        <f>'Career - bowl'!L210</f>
        <v>0</v>
      </c>
    </row>
    <row r="211" spans="1:13" x14ac:dyDescent="0.25">
      <c r="A211" t="str">
        <f>'Career - bowl'!A211</f>
        <v>Nick Risley</v>
      </c>
      <c r="B211">
        <f>'Career - bowl'!B211</f>
        <v>1</v>
      </c>
      <c r="C211">
        <f>'Career - bowl'!C211</f>
        <v>3</v>
      </c>
      <c r="D211">
        <f>'Career - bowl'!D211</f>
        <v>0</v>
      </c>
      <c r="E211">
        <f>'Career - bowl'!E211</f>
        <v>34</v>
      </c>
      <c r="F211">
        <f>'Career - bowl'!F211</f>
        <v>0</v>
      </c>
      <c r="G211" s="30" t="str">
        <f>'Career - bowl'!G211</f>
        <v>-</v>
      </c>
      <c r="H211" s="30">
        <f>'Career - bowl'!H211</f>
        <v>11.333333333333334</v>
      </c>
      <c r="I211" s="30" t="str">
        <f>'Career - bowl'!I211</f>
        <v>-</v>
      </c>
      <c r="J211" t="str">
        <f>'Career - bowl'!M211 &amp; "/" &amp; 'Career - bowl'!N211</f>
        <v>0/34</v>
      </c>
      <c r="K211">
        <f>'Career - bowl'!J211</f>
        <v>0</v>
      </c>
      <c r="L211">
        <f>'Career - bowl'!K211</f>
        <v>6</v>
      </c>
      <c r="M211">
        <f>'Career - bowl'!L211</f>
        <v>0</v>
      </c>
    </row>
    <row r="212" spans="1:13" x14ac:dyDescent="0.25">
      <c r="A212" t="str">
        <f>'Career - bowl'!A212</f>
        <v>R Ronald</v>
      </c>
      <c r="B212">
        <f>'Career - bowl'!B212</f>
        <v>1</v>
      </c>
      <c r="C212">
        <f>'Career - bowl'!C212</f>
        <v>0</v>
      </c>
      <c r="D212">
        <f>'Career - bowl'!D212</f>
        <v>0</v>
      </c>
      <c r="E212">
        <f>'Career - bowl'!E212</f>
        <v>0</v>
      </c>
      <c r="F212">
        <f>'Career - bowl'!F212</f>
        <v>0</v>
      </c>
      <c r="G212" s="30" t="str">
        <f>'Career - bowl'!G212</f>
        <v>-</v>
      </c>
      <c r="H212" s="30" t="str">
        <f>'Career - bowl'!H212</f>
        <v>-</v>
      </c>
      <c r="I212" s="30" t="str">
        <f>'Career - bowl'!I212</f>
        <v>-</v>
      </c>
      <c r="J212" t="str">
        <f>'Career - bowl'!M212 &amp; "/" &amp; 'Career - bowl'!N212</f>
        <v>0/0</v>
      </c>
      <c r="K212">
        <f>'Career - bowl'!J212</f>
        <v>0</v>
      </c>
      <c r="L212">
        <f>'Career - bowl'!K212</f>
        <v>0</v>
      </c>
      <c r="M212">
        <f>'Career - bowl'!L212</f>
        <v>0</v>
      </c>
    </row>
    <row r="213" spans="1:13" x14ac:dyDescent="0.25">
      <c r="A213" t="str">
        <f>'Career - bowl'!A213</f>
        <v>Humphrey Rose</v>
      </c>
      <c r="B213">
        <f>'Career - bowl'!B213</f>
        <v>2</v>
      </c>
      <c r="C213">
        <f>'Career - bowl'!C213</f>
        <v>0</v>
      </c>
      <c r="D213">
        <f>'Career - bowl'!D213</f>
        <v>0</v>
      </c>
      <c r="E213">
        <f>'Career - bowl'!E213</f>
        <v>0</v>
      </c>
      <c r="F213">
        <f>'Career - bowl'!F213</f>
        <v>0</v>
      </c>
      <c r="G213" s="30" t="str">
        <f>'Career - bowl'!G213</f>
        <v>-</v>
      </c>
      <c r="H213" s="30" t="str">
        <f>'Career - bowl'!H213</f>
        <v>-</v>
      </c>
      <c r="I213" s="30" t="str">
        <f>'Career - bowl'!I213</f>
        <v>-</v>
      </c>
      <c r="J213" t="str">
        <f>'Career - bowl'!M213 &amp; "/" &amp; 'Career - bowl'!N213</f>
        <v>0/0</v>
      </c>
      <c r="K213">
        <f>'Career - bowl'!J213</f>
        <v>0</v>
      </c>
      <c r="L213">
        <f>'Career - bowl'!K213</f>
        <v>0</v>
      </c>
      <c r="M213">
        <f>'Career - bowl'!L213</f>
        <v>0</v>
      </c>
    </row>
    <row r="214" spans="1:13" x14ac:dyDescent="0.25">
      <c r="A214" t="str">
        <f>'Career - bowl'!A214</f>
        <v>Jon Ryves</v>
      </c>
      <c r="B214">
        <f>'Career - bowl'!B214</f>
        <v>4</v>
      </c>
      <c r="C214">
        <f>'Career - bowl'!C214</f>
        <v>0</v>
      </c>
      <c r="D214">
        <f>'Career - bowl'!D214</f>
        <v>0</v>
      </c>
      <c r="E214">
        <f>'Career - bowl'!E214</f>
        <v>0</v>
      </c>
      <c r="F214">
        <f>'Career - bowl'!F214</f>
        <v>0</v>
      </c>
      <c r="G214" s="30" t="str">
        <f>'Career - bowl'!G214</f>
        <v>-</v>
      </c>
      <c r="H214" s="30" t="str">
        <f>'Career - bowl'!H214</f>
        <v>-</v>
      </c>
      <c r="I214" s="30" t="str">
        <f>'Career - bowl'!I214</f>
        <v>-</v>
      </c>
      <c r="J214" t="str">
        <f>'Career - bowl'!M214 &amp; "/" &amp; 'Career - bowl'!N214</f>
        <v>0/0</v>
      </c>
      <c r="K214">
        <f>'Career - bowl'!J214</f>
        <v>0</v>
      </c>
      <c r="L214">
        <f>'Career - bowl'!K214</f>
        <v>0</v>
      </c>
      <c r="M214">
        <f>'Career - bowl'!L214</f>
        <v>0</v>
      </c>
    </row>
    <row r="215" spans="1:13" x14ac:dyDescent="0.25">
      <c r="A215" t="str">
        <f>'Career - bowl'!A215</f>
        <v>H Sayer</v>
      </c>
      <c r="B215">
        <f>'Career - bowl'!B215</f>
        <v>1</v>
      </c>
      <c r="C215">
        <f>'Career - bowl'!C215</f>
        <v>0</v>
      </c>
      <c r="D215">
        <f>'Career - bowl'!D215</f>
        <v>0</v>
      </c>
      <c r="E215">
        <f>'Career - bowl'!E215</f>
        <v>0</v>
      </c>
      <c r="F215">
        <f>'Career - bowl'!F215</f>
        <v>0</v>
      </c>
      <c r="G215" s="30" t="str">
        <f>'Career - bowl'!G215</f>
        <v>-</v>
      </c>
      <c r="H215" s="30" t="str">
        <f>'Career - bowl'!H215</f>
        <v>-</v>
      </c>
      <c r="I215" s="30" t="str">
        <f>'Career - bowl'!I215</f>
        <v>-</v>
      </c>
      <c r="J215" t="str">
        <f>'Career - bowl'!M215 &amp; "/" &amp; 'Career - bowl'!N215</f>
        <v>0/0</v>
      </c>
      <c r="K215">
        <f>'Career - bowl'!J215</f>
        <v>0</v>
      </c>
      <c r="L215">
        <f>'Career - bowl'!K215</f>
        <v>0</v>
      </c>
      <c r="M215">
        <f>'Career - bowl'!L215</f>
        <v>0</v>
      </c>
    </row>
    <row r="216" spans="1:13" x14ac:dyDescent="0.25">
      <c r="A216" t="str">
        <f>'Career - bowl'!A216</f>
        <v>N Scott</v>
      </c>
      <c r="B216">
        <f>'Career - bowl'!B216</f>
        <v>7</v>
      </c>
      <c r="C216">
        <f>'Career - bowl'!C216</f>
        <v>23</v>
      </c>
      <c r="D216">
        <f>'Career - bowl'!D216</f>
        <v>1</v>
      </c>
      <c r="E216">
        <f>'Career - bowl'!E216</f>
        <v>108</v>
      </c>
      <c r="F216">
        <f>'Career - bowl'!F216</f>
        <v>4</v>
      </c>
      <c r="G216" s="30">
        <f>'Career - bowl'!G216</f>
        <v>27</v>
      </c>
      <c r="H216" s="30">
        <f>'Career - bowl'!H216</f>
        <v>4.6956521739130439</v>
      </c>
      <c r="I216" s="30">
        <f>'Career - bowl'!I216</f>
        <v>34.5</v>
      </c>
      <c r="J216" t="str">
        <f>'Career - bowl'!M216 &amp; "/" &amp; 'Career - bowl'!N216</f>
        <v>2/44</v>
      </c>
      <c r="K216">
        <f>'Career - bowl'!J216</f>
        <v>0</v>
      </c>
      <c r="L216">
        <f>'Career - bowl'!K216</f>
        <v>0</v>
      </c>
      <c r="M216">
        <f>'Career - bowl'!L216</f>
        <v>0</v>
      </c>
    </row>
    <row r="217" spans="1:13" x14ac:dyDescent="0.25">
      <c r="A217" t="str">
        <f>'Career - bowl'!A217</f>
        <v>W Seymour</v>
      </c>
      <c r="B217">
        <f>'Career - bowl'!B217</f>
        <v>4</v>
      </c>
      <c r="C217">
        <f>'Career - bowl'!C217</f>
        <v>18</v>
      </c>
      <c r="D217">
        <f>'Career - bowl'!D217</f>
        <v>2</v>
      </c>
      <c r="E217">
        <f>'Career - bowl'!E217</f>
        <v>61</v>
      </c>
      <c r="F217">
        <f>'Career - bowl'!F217</f>
        <v>5</v>
      </c>
      <c r="G217" s="30">
        <f>'Career - bowl'!G217</f>
        <v>12.2</v>
      </c>
      <c r="H217" s="30">
        <f>'Career - bowl'!H217</f>
        <v>3.3888888888888888</v>
      </c>
      <c r="I217" s="30">
        <f>'Career - bowl'!I217</f>
        <v>21.6</v>
      </c>
      <c r="J217" t="str">
        <f>'Career - bowl'!M217 &amp; "/" &amp; 'Career - bowl'!N217</f>
        <v>3/39</v>
      </c>
      <c r="K217">
        <f>'Career - bowl'!J217</f>
        <v>0</v>
      </c>
      <c r="L217">
        <f>'Career - bowl'!K217</f>
        <v>0</v>
      </c>
      <c r="M217">
        <f>'Career - bowl'!L217</f>
        <v>0</v>
      </c>
    </row>
    <row r="218" spans="1:13" x14ac:dyDescent="0.25">
      <c r="A218" t="str">
        <f>'Career - bowl'!A218</f>
        <v>T Sharif</v>
      </c>
      <c r="B218">
        <f>'Career - bowl'!B218</f>
        <v>1</v>
      </c>
      <c r="C218">
        <f>'Career - bowl'!C218</f>
        <v>0</v>
      </c>
      <c r="D218">
        <f>'Career - bowl'!D218</f>
        <v>0</v>
      </c>
      <c r="E218">
        <f>'Career - bowl'!E218</f>
        <v>0</v>
      </c>
      <c r="F218">
        <f>'Career - bowl'!F218</f>
        <v>0</v>
      </c>
      <c r="G218" s="30" t="str">
        <f>'Career - bowl'!G218</f>
        <v>-</v>
      </c>
      <c r="H218" s="30" t="str">
        <f>'Career - bowl'!H218</f>
        <v>-</v>
      </c>
      <c r="I218" s="30" t="str">
        <f>'Career - bowl'!I218</f>
        <v>-</v>
      </c>
      <c r="J218" t="str">
        <f>'Career - bowl'!M218 &amp; "/" &amp; 'Career - bowl'!N218</f>
        <v>0/0</v>
      </c>
      <c r="K218">
        <f>'Career - bowl'!J218</f>
        <v>0</v>
      </c>
      <c r="L218">
        <f>'Career - bowl'!K218</f>
        <v>0</v>
      </c>
      <c r="M218">
        <f>'Career - bowl'!L218</f>
        <v>0</v>
      </c>
    </row>
    <row r="219" spans="1:13" x14ac:dyDescent="0.25">
      <c r="A219" t="str">
        <f>'Career - bowl'!A219</f>
        <v>S Shaz</v>
      </c>
      <c r="B219">
        <f>'Career - bowl'!B219</f>
        <v>1</v>
      </c>
      <c r="C219">
        <f>'Career - bowl'!C219</f>
        <v>6</v>
      </c>
      <c r="D219">
        <f>'Career - bowl'!D219</f>
        <v>0</v>
      </c>
      <c r="E219">
        <f>'Career - bowl'!E219</f>
        <v>11</v>
      </c>
      <c r="F219">
        <f>'Career - bowl'!F219</f>
        <v>2</v>
      </c>
      <c r="G219" s="30">
        <f>'Career - bowl'!G219</f>
        <v>5.5</v>
      </c>
      <c r="H219" s="30">
        <f>'Career - bowl'!H219</f>
        <v>1.8333333333333333</v>
      </c>
      <c r="I219" s="30">
        <f>'Career - bowl'!I219</f>
        <v>18</v>
      </c>
      <c r="J219" t="str">
        <f>'Career - bowl'!M219 &amp; "/" &amp; 'Career - bowl'!N219</f>
        <v>2/11</v>
      </c>
      <c r="K219">
        <f>'Career - bowl'!J219</f>
        <v>0</v>
      </c>
      <c r="L219">
        <f>'Career - bowl'!K219</f>
        <v>0</v>
      </c>
      <c r="M219">
        <f>'Career - bowl'!L219</f>
        <v>0</v>
      </c>
    </row>
    <row r="220" spans="1:13" x14ac:dyDescent="0.25">
      <c r="A220" t="str">
        <f>'Career - bowl'!A220</f>
        <v>E Shelley</v>
      </c>
      <c r="B220">
        <f>'Career - bowl'!B220</f>
        <v>1</v>
      </c>
      <c r="C220">
        <f>'Career - bowl'!C220</f>
        <v>0</v>
      </c>
      <c r="D220">
        <f>'Career - bowl'!D220</f>
        <v>0</v>
      </c>
      <c r="E220">
        <f>'Career - bowl'!E220</f>
        <v>0</v>
      </c>
      <c r="F220">
        <f>'Career - bowl'!F220</f>
        <v>0</v>
      </c>
      <c r="G220" s="30" t="str">
        <f>'Career - bowl'!G220</f>
        <v>-</v>
      </c>
      <c r="H220" s="30" t="str">
        <f>'Career - bowl'!H220</f>
        <v>-</v>
      </c>
      <c r="I220" s="30" t="str">
        <f>'Career - bowl'!I220</f>
        <v>-</v>
      </c>
      <c r="J220" t="str">
        <f>'Career - bowl'!M220 &amp; "/" &amp; 'Career - bowl'!N220</f>
        <v>0/0</v>
      </c>
      <c r="K220">
        <f>'Career - bowl'!J220</f>
        <v>0</v>
      </c>
      <c r="L220">
        <f>'Career - bowl'!K220</f>
        <v>0</v>
      </c>
      <c r="M220">
        <f>'Career - bowl'!L220</f>
        <v>0</v>
      </c>
    </row>
    <row r="221" spans="1:13" x14ac:dyDescent="0.25">
      <c r="A221" t="str">
        <f>'Career - bowl'!A221</f>
        <v>R Siddu</v>
      </c>
      <c r="B221">
        <f>'Career - bowl'!B221</f>
        <v>3</v>
      </c>
      <c r="C221">
        <f>'Career - bowl'!C221</f>
        <v>0</v>
      </c>
      <c r="D221">
        <f>'Career - bowl'!D221</f>
        <v>0</v>
      </c>
      <c r="E221">
        <f>'Career - bowl'!E221</f>
        <v>0</v>
      </c>
      <c r="F221">
        <f>'Career - bowl'!F221</f>
        <v>0</v>
      </c>
      <c r="G221" s="30" t="str">
        <f>'Career - bowl'!G221</f>
        <v>-</v>
      </c>
      <c r="H221" s="30" t="str">
        <f>'Career - bowl'!H221</f>
        <v>-</v>
      </c>
      <c r="I221" s="30" t="str">
        <f>'Career - bowl'!I221</f>
        <v>-</v>
      </c>
      <c r="J221" t="str">
        <f>'Career - bowl'!M221 &amp; "/" &amp; 'Career - bowl'!N221</f>
        <v>0/0</v>
      </c>
      <c r="K221">
        <f>'Career - bowl'!J221</f>
        <v>0</v>
      </c>
      <c r="L221">
        <f>'Career - bowl'!K221</f>
        <v>0</v>
      </c>
      <c r="M221">
        <f>'Career - bowl'!L221</f>
        <v>0</v>
      </c>
    </row>
    <row r="222" spans="1:13" x14ac:dyDescent="0.25">
      <c r="A222" t="str">
        <f>'Career - bowl'!A222</f>
        <v>R Simkins</v>
      </c>
      <c r="B222">
        <f>'Career - bowl'!B222</f>
        <v>9</v>
      </c>
      <c r="C222">
        <f>'Career - bowl'!C222</f>
        <v>4</v>
      </c>
      <c r="D222">
        <f>'Career - bowl'!D222</f>
        <v>0</v>
      </c>
      <c r="E222">
        <f>'Career - bowl'!E222</f>
        <v>52</v>
      </c>
      <c r="F222">
        <f>'Career - bowl'!F222</f>
        <v>0</v>
      </c>
      <c r="G222" s="30" t="str">
        <f>'Career - bowl'!G222</f>
        <v>-</v>
      </c>
      <c r="H222" s="30">
        <f>'Career - bowl'!H222</f>
        <v>13</v>
      </c>
      <c r="I222" s="30" t="str">
        <f>'Career - bowl'!I222</f>
        <v>-</v>
      </c>
      <c r="J222" t="str">
        <f>'Career - bowl'!M222 &amp; "/" &amp; 'Career - bowl'!N222</f>
        <v>0/52</v>
      </c>
      <c r="K222">
        <f>'Career - bowl'!J222</f>
        <v>0</v>
      </c>
      <c r="L222">
        <f>'Career - bowl'!K222</f>
        <v>0</v>
      </c>
      <c r="M222">
        <f>'Career - bowl'!L222</f>
        <v>0</v>
      </c>
    </row>
    <row r="223" spans="1:13" x14ac:dyDescent="0.25">
      <c r="A223" t="str">
        <f>'Career - bowl'!A223</f>
        <v>W Skidelsky</v>
      </c>
      <c r="B223">
        <f>'Career - bowl'!B223</f>
        <v>40</v>
      </c>
      <c r="C223">
        <f>'Career - bowl'!C223</f>
        <v>0</v>
      </c>
      <c r="D223">
        <f>'Career - bowl'!D223</f>
        <v>0</v>
      </c>
      <c r="E223">
        <f>'Career - bowl'!E223</f>
        <v>0</v>
      </c>
      <c r="F223">
        <f>'Career - bowl'!F223</f>
        <v>0</v>
      </c>
      <c r="G223" s="30" t="str">
        <f>'Career - bowl'!G223</f>
        <v>-</v>
      </c>
      <c r="H223" s="30" t="str">
        <f>'Career - bowl'!H223</f>
        <v>-</v>
      </c>
      <c r="I223" s="30" t="str">
        <f>'Career - bowl'!I223</f>
        <v>-</v>
      </c>
      <c r="J223" t="str">
        <f>'Career - bowl'!M223 &amp; "/" &amp; 'Career - bowl'!N223</f>
        <v>0/0</v>
      </c>
      <c r="K223">
        <f>'Career - bowl'!J223</f>
        <v>0</v>
      </c>
      <c r="L223">
        <f>'Career - bowl'!K223</f>
        <v>0</v>
      </c>
      <c r="M223">
        <f>'Career - bowl'!L223</f>
        <v>0</v>
      </c>
    </row>
    <row r="224" spans="1:13" x14ac:dyDescent="0.25">
      <c r="A224" t="str">
        <f>'Career - bowl'!A224</f>
        <v>Will Smibert</v>
      </c>
      <c r="B224">
        <f>'Career - bowl'!B224</f>
        <v>1</v>
      </c>
      <c r="C224">
        <f>'Career - bowl'!C224</f>
        <v>3</v>
      </c>
      <c r="D224">
        <f>'Career - bowl'!D224</f>
        <v>0</v>
      </c>
      <c r="E224">
        <f>'Career - bowl'!E224</f>
        <v>18</v>
      </c>
      <c r="F224">
        <f>'Career - bowl'!F224</f>
        <v>0</v>
      </c>
      <c r="G224" s="30" t="str">
        <f>'Career - bowl'!G224</f>
        <v>-</v>
      </c>
      <c r="H224" s="30">
        <f>'Career - bowl'!H224</f>
        <v>6</v>
      </c>
      <c r="I224" s="30" t="str">
        <f>'Career - bowl'!I224</f>
        <v>-</v>
      </c>
      <c r="J224" t="str">
        <f>'Career - bowl'!M224 &amp; "/" &amp; 'Career - bowl'!N224</f>
        <v>0/18</v>
      </c>
      <c r="K224">
        <f>'Career - bowl'!J224</f>
        <v>0</v>
      </c>
      <c r="L224">
        <f>'Career - bowl'!K224</f>
        <v>0</v>
      </c>
      <c r="M224">
        <f>'Career - bowl'!L224</f>
        <v>0</v>
      </c>
    </row>
    <row r="225" spans="1:13" x14ac:dyDescent="0.25">
      <c r="A225" t="str">
        <f>'Career - bowl'!A225</f>
        <v>E Smith</v>
      </c>
      <c r="B225">
        <f>'Career - bowl'!B225</f>
        <v>1</v>
      </c>
      <c r="C225">
        <f>'Career - bowl'!C225</f>
        <v>2</v>
      </c>
      <c r="D225">
        <f>'Career - bowl'!D225</f>
        <v>0</v>
      </c>
      <c r="E225">
        <f>'Career - bowl'!E225</f>
        <v>16</v>
      </c>
      <c r="F225">
        <f>'Career - bowl'!F225</f>
        <v>0</v>
      </c>
      <c r="G225" s="30" t="str">
        <f>'Career - bowl'!G225</f>
        <v>-</v>
      </c>
      <c r="H225" s="30">
        <f>'Career - bowl'!H225</f>
        <v>8</v>
      </c>
      <c r="I225" s="30" t="str">
        <f>'Career - bowl'!I225</f>
        <v>-</v>
      </c>
      <c r="J225" t="str">
        <f>'Career - bowl'!M225 &amp; "/" &amp; 'Career - bowl'!N225</f>
        <v>0/16</v>
      </c>
      <c r="K225">
        <f>'Career - bowl'!J225</f>
        <v>0</v>
      </c>
      <c r="L225">
        <f>'Career - bowl'!K225</f>
        <v>1</v>
      </c>
      <c r="M225">
        <f>'Career - bowl'!L225</f>
        <v>0</v>
      </c>
    </row>
    <row r="226" spans="1:13" x14ac:dyDescent="0.25">
      <c r="A226" t="str">
        <f>'Career - bowl'!A226</f>
        <v>P Smith</v>
      </c>
      <c r="B226">
        <f>'Career - bowl'!B226</f>
        <v>9</v>
      </c>
      <c r="C226">
        <f>'Career - bowl'!C226</f>
        <v>26</v>
      </c>
      <c r="D226">
        <f>'Career - bowl'!D226</f>
        <v>2</v>
      </c>
      <c r="E226">
        <f>'Career - bowl'!E226</f>
        <v>124</v>
      </c>
      <c r="F226">
        <f>'Career - bowl'!F226</f>
        <v>4</v>
      </c>
      <c r="G226" s="30">
        <f>'Career - bowl'!G226</f>
        <v>31</v>
      </c>
      <c r="H226" s="30">
        <f>'Career - bowl'!H226</f>
        <v>4.7692307692307692</v>
      </c>
      <c r="I226" s="30">
        <f>'Career - bowl'!I226</f>
        <v>39</v>
      </c>
      <c r="J226" t="str">
        <f>'Career - bowl'!M226 &amp; "/" &amp; 'Career - bowl'!N226</f>
        <v>2/24</v>
      </c>
      <c r="K226">
        <f>'Career - bowl'!J226</f>
        <v>0</v>
      </c>
      <c r="L226">
        <f>'Career - bowl'!K226</f>
        <v>0</v>
      </c>
      <c r="M226">
        <f>'Career - bowl'!L226</f>
        <v>0</v>
      </c>
    </row>
    <row r="227" spans="1:13" x14ac:dyDescent="0.25">
      <c r="A227" t="str">
        <f>'Career - bowl'!A227</f>
        <v>James Spence</v>
      </c>
      <c r="B227">
        <f>'Career - bowl'!B227</f>
        <v>5</v>
      </c>
      <c r="C227">
        <f>'Career - bowl'!C227</f>
        <v>10</v>
      </c>
      <c r="D227">
        <f>'Career - bowl'!D227</f>
        <v>0</v>
      </c>
      <c r="E227">
        <f>'Career - bowl'!E227</f>
        <v>60</v>
      </c>
      <c r="F227">
        <f>'Career - bowl'!F227</f>
        <v>2</v>
      </c>
      <c r="G227" s="30">
        <f>'Career - bowl'!G227</f>
        <v>30</v>
      </c>
      <c r="H227" s="30">
        <f>'Career - bowl'!H227</f>
        <v>6</v>
      </c>
      <c r="I227" s="30">
        <f>'Career - bowl'!I227</f>
        <v>30</v>
      </c>
      <c r="J227" t="str">
        <f>'Career - bowl'!M227 &amp; "/" &amp; 'Career - bowl'!N227</f>
        <v>2/55</v>
      </c>
      <c r="K227">
        <f>'Career - bowl'!J227</f>
        <v>0</v>
      </c>
      <c r="L227">
        <f>'Career - bowl'!K227</f>
        <v>10</v>
      </c>
      <c r="M227">
        <f>'Career - bowl'!L227</f>
        <v>0</v>
      </c>
    </row>
    <row r="228" spans="1:13" x14ac:dyDescent="0.25">
      <c r="A228" t="str">
        <f>'Career - bowl'!A228</f>
        <v>Matt Spencer</v>
      </c>
      <c r="B228">
        <f>'Career - bowl'!B228</f>
        <v>23</v>
      </c>
      <c r="C228">
        <f>'Career - bowl'!C228</f>
        <v>133</v>
      </c>
      <c r="D228">
        <f>'Career - bowl'!D228</f>
        <v>15</v>
      </c>
      <c r="E228">
        <f>'Career - bowl'!E228</f>
        <v>649</v>
      </c>
      <c r="F228">
        <f>'Career - bowl'!F228</f>
        <v>19</v>
      </c>
      <c r="G228" s="30">
        <f>'Career - bowl'!G228</f>
        <v>34.157894736842103</v>
      </c>
      <c r="H228" s="30">
        <f>'Career - bowl'!H228</f>
        <v>4.8796992481203008</v>
      </c>
      <c r="I228" s="30">
        <f>'Career - bowl'!I228</f>
        <v>42</v>
      </c>
      <c r="J228" t="str">
        <f>'Career - bowl'!M228 &amp; "/" &amp; 'Career - bowl'!N228</f>
        <v>2/27</v>
      </c>
      <c r="K228">
        <f>'Career - bowl'!J228</f>
        <v>0</v>
      </c>
      <c r="L228">
        <f>'Career - bowl'!K228</f>
        <v>75</v>
      </c>
      <c r="M228">
        <f>'Career - bowl'!L228</f>
        <v>14</v>
      </c>
    </row>
    <row r="229" spans="1:13" x14ac:dyDescent="0.25">
      <c r="A229" t="str">
        <f>'Career - bowl'!A229</f>
        <v>R Srivastava</v>
      </c>
      <c r="B229">
        <f>'Career - bowl'!B229</f>
        <v>84</v>
      </c>
      <c r="C229">
        <f>'Career - bowl'!C229</f>
        <v>382</v>
      </c>
      <c r="D229">
        <f>'Career - bowl'!D229</f>
        <v>44</v>
      </c>
      <c r="E229">
        <f>'Career - bowl'!E229</f>
        <v>1676</v>
      </c>
      <c r="F229">
        <f>'Career - bowl'!F229</f>
        <v>49</v>
      </c>
      <c r="G229" s="30">
        <f>'Career - bowl'!G229</f>
        <v>34.204081632653065</v>
      </c>
      <c r="H229" s="30">
        <f>'Career - bowl'!H229</f>
        <v>4.3874345549738223</v>
      </c>
      <c r="I229" s="30">
        <f>'Career - bowl'!I229</f>
        <v>46.775510204081634</v>
      </c>
      <c r="J229" t="str">
        <f>'Career - bowl'!M229 &amp; "/" &amp; 'Career - bowl'!N229</f>
        <v>5/27</v>
      </c>
      <c r="K229">
        <f>'Career - bowl'!J229</f>
        <v>1</v>
      </c>
      <c r="L229">
        <f>'Career - bowl'!K229</f>
        <v>0</v>
      </c>
      <c r="M229">
        <f>'Career - bowl'!L229</f>
        <v>0</v>
      </c>
    </row>
    <row r="230" spans="1:13" x14ac:dyDescent="0.25">
      <c r="A230" t="str">
        <f>'Career - bowl'!A230</f>
        <v>Nigel Stephenson</v>
      </c>
      <c r="B230">
        <f>'Career - bowl'!B230</f>
        <v>86</v>
      </c>
      <c r="C230">
        <f>'Career - bowl'!C230</f>
        <v>360.3</v>
      </c>
      <c r="D230">
        <f>'Career - bowl'!D230</f>
        <v>17</v>
      </c>
      <c r="E230">
        <f>'Career - bowl'!E230</f>
        <v>1912</v>
      </c>
      <c r="F230">
        <f>'Career - bowl'!F230</f>
        <v>79</v>
      </c>
      <c r="G230" s="30">
        <f>'Career - bowl'!G230</f>
        <v>24.202531645569621</v>
      </c>
      <c r="H230" s="30">
        <f>'Career - bowl'!H230</f>
        <v>5.3066888703857895</v>
      </c>
      <c r="I230" s="30">
        <f>'Career - bowl'!I230</f>
        <v>27.364556962025318</v>
      </c>
      <c r="J230" t="str">
        <f>'Career - bowl'!M230 &amp; "/" &amp; 'Career - bowl'!N230</f>
        <v>3/20</v>
      </c>
      <c r="K230">
        <f>'Career - bowl'!J230</f>
        <v>0</v>
      </c>
      <c r="L230">
        <f>'Career - bowl'!K230</f>
        <v>2</v>
      </c>
      <c r="M230">
        <f>'Career - bowl'!L230</f>
        <v>1</v>
      </c>
    </row>
    <row r="231" spans="1:13" x14ac:dyDescent="0.25">
      <c r="A231" t="str">
        <f>'Career - bowl'!A231</f>
        <v>A Stewart</v>
      </c>
      <c r="B231">
        <f>'Career - bowl'!B231</f>
        <v>3</v>
      </c>
      <c r="C231">
        <f>'Career - bowl'!C231</f>
        <v>0</v>
      </c>
      <c r="D231">
        <f>'Career - bowl'!D231</f>
        <v>0</v>
      </c>
      <c r="E231">
        <f>'Career - bowl'!E231</f>
        <v>0</v>
      </c>
      <c r="F231">
        <f>'Career - bowl'!F231</f>
        <v>0</v>
      </c>
      <c r="G231" s="30" t="str">
        <f>'Career - bowl'!G231</f>
        <v>-</v>
      </c>
      <c r="H231" s="30" t="str">
        <f>'Career - bowl'!H231</f>
        <v>-</v>
      </c>
      <c r="I231" s="30" t="str">
        <f>'Career - bowl'!I231</f>
        <v>-</v>
      </c>
      <c r="J231" t="str">
        <f>'Career - bowl'!M231 &amp; "/" &amp; 'Career - bowl'!N231</f>
        <v>0/0</v>
      </c>
      <c r="K231">
        <f>'Career - bowl'!J231</f>
        <v>0</v>
      </c>
      <c r="L231">
        <f>'Career - bowl'!K231</f>
        <v>0</v>
      </c>
      <c r="M231">
        <f>'Career - bowl'!L231</f>
        <v>0</v>
      </c>
    </row>
    <row r="232" spans="1:13" x14ac:dyDescent="0.25">
      <c r="A232" t="str">
        <f>'Career - bowl'!A232</f>
        <v>Ben Stinson</v>
      </c>
      <c r="B232">
        <f>'Career - bowl'!B232</f>
        <v>4</v>
      </c>
      <c r="C232">
        <f>'Career - bowl'!C232</f>
        <v>0</v>
      </c>
      <c r="D232">
        <f>'Career - bowl'!D232</f>
        <v>0</v>
      </c>
      <c r="E232">
        <f>'Career - bowl'!E232</f>
        <v>0</v>
      </c>
      <c r="F232">
        <f>'Career - bowl'!F232</f>
        <v>0</v>
      </c>
      <c r="G232" s="30" t="str">
        <f>'Career - bowl'!G232</f>
        <v>-</v>
      </c>
      <c r="H232" s="30" t="str">
        <f>'Career - bowl'!H232</f>
        <v>-</v>
      </c>
      <c r="I232" s="30" t="str">
        <f>'Career - bowl'!I232</f>
        <v>-</v>
      </c>
      <c r="J232" t="str">
        <f>'Career - bowl'!M232 &amp; "/" &amp; 'Career - bowl'!N232</f>
        <v>0/0</v>
      </c>
      <c r="K232">
        <f>'Career - bowl'!J232</f>
        <v>0</v>
      </c>
      <c r="L232">
        <f>'Career - bowl'!K232</f>
        <v>0</v>
      </c>
      <c r="M232">
        <f>'Career - bowl'!L232</f>
        <v>0</v>
      </c>
    </row>
    <row r="233" spans="1:13" x14ac:dyDescent="0.25">
      <c r="A233" t="str">
        <f>'Career - bowl'!A233</f>
        <v>M Strachan</v>
      </c>
      <c r="B233">
        <f>'Career - bowl'!B233</f>
        <v>32</v>
      </c>
      <c r="C233">
        <f>'Career - bowl'!C233</f>
        <v>27</v>
      </c>
      <c r="D233">
        <f>'Career - bowl'!D233</f>
        <v>2</v>
      </c>
      <c r="E233">
        <f>'Career - bowl'!E233</f>
        <v>116</v>
      </c>
      <c r="F233">
        <f>'Career - bowl'!F233</f>
        <v>4</v>
      </c>
      <c r="G233" s="30">
        <f>'Career - bowl'!G233</f>
        <v>29</v>
      </c>
      <c r="H233" s="30">
        <f>'Career - bowl'!H233</f>
        <v>4.2962962962962967</v>
      </c>
      <c r="I233" s="30">
        <f>'Career - bowl'!I233</f>
        <v>40.5</v>
      </c>
      <c r="J233" t="str">
        <f>'Career - bowl'!M233 &amp; "/" &amp; 'Career - bowl'!N233</f>
        <v>2/26</v>
      </c>
      <c r="K233">
        <f>'Career - bowl'!J233</f>
        <v>0</v>
      </c>
      <c r="L233">
        <f>'Career - bowl'!K233</f>
        <v>0</v>
      </c>
      <c r="M233">
        <f>'Career - bowl'!L233</f>
        <v>0</v>
      </c>
    </row>
    <row r="234" spans="1:13" x14ac:dyDescent="0.25">
      <c r="A234" t="str">
        <f>'Career - bowl'!A234</f>
        <v>H Suri</v>
      </c>
      <c r="B234">
        <f>'Career - bowl'!B234</f>
        <v>1</v>
      </c>
      <c r="C234">
        <f>'Career - bowl'!C234</f>
        <v>2.1</v>
      </c>
      <c r="D234">
        <f>'Career - bowl'!D234</f>
        <v>0</v>
      </c>
      <c r="E234">
        <f>'Career - bowl'!E234</f>
        <v>7</v>
      </c>
      <c r="F234">
        <f>'Career - bowl'!F234</f>
        <v>1</v>
      </c>
      <c r="G234" s="30">
        <f>'Career - bowl'!G234</f>
        <v>7</v>
      </c>
      <c r="H234" s="30">
        <f>'Career - bowl'!H234</f>
        <v>3.333333333333333</v>
      </c>
      <c r="I234" s="30">
        <f>'Career - bowl'!I234</f>
        <v>12.600000000000001</v>
      </c>
      <c r="J234" t="str">
        <f>'Career - bowl'!M234 &amp; "/" &amp; 'Career - bowl'!N234</f>
        <v>1/7</v>
      </c>
      <c r="K234">
        <f>'Career - bowl'!J234</f>
        <v>0</v>
      </c>
      <c r="L234">
        <f>'Career - bowl'!K234</f>
        <v>0</v>
      </c>
      <c r="M234">
        <f>'Career - bowl'!L234</f>
        <v>0</v>
      </c>
    </row>
    <row r="235" spans="1:13" x14ac:dyDescent="0.25">
      <c r="A235" t="str">
        <f>'Career - bowl'!A235</f>
        <v>Sid Swaminathan</v>
      </c>
      <c r="B235">
        <f>'Career - bowl'!B235</f>
        <v>47</v>
      </c>
      <c r="C235">
        <f>'Career - bowl'!C235</f>
        <v>144</v>
      </c>
      <c r="D235">
        <f>'Career - bowl'!D235</f>
        <v>12</v>
      </c>
      <c r="E235">
        <f>'Career - bowl'!E235</f>
        <v>865</v>
      </c>
      <c r="F235">
        <f>'Career - bowl'!F235</f>
        <v>30</v>
      </c>
      <c r="G235" s="30">
        <f>'Career - bowl'!G235</f>
        <v>28.833333333333332</v>
      </c>
      <c r="H235" s="30">
        <f>'Career - bowl'!H235</f>
        <v>6.0069444444444446</v>
      </c>
      <c r="I235" s="30">
        <f>'Career - bowl'!I235</f>
        <v>28.8</v>
      </c>
      <c r="J235" t="str">
        <f>'Career - bowl'!M235 &amp; "/" &amp; 'Career - bowl'!N235</f>
        <v>4/5</v>
      </c>
      <c r="K235">
        <f>'Career - bowl'!J235</f>
        <v>0</v>
      </c>
      <c r="L235">
        <f>'Career - bowl'!K235</f>
        <v>0</v>
      </c>
      <c r="M235">
        <f>'Career - bowl'!L235</f>
        <v>0</v>
      </c>
    </row>
    <row r="236" spans="1:13" x14ac:dyDescent="0.25">
      <c r="A236" t="str">
        <f>'Career - bowl'!A236</f>
        <v>R Taberer</v>
      </c>
      <c r="B236">
        <f>'Career - bowl'!B236</f>
        <v>10</v>
      </c>
      <c r="C236">
        <f>'Career - bowl'!C236</f>
        <v>9</v>
      </c>
      <c r="D236">
        <f>'Career - bowl'!D236</f>
        <v>0</v>
      </c>
      <c r="E236">
        <f>'Career - bowl'!E236</f>
        <v>71</v>
      </c>
      <c r="F236">
        <f>'Career - bowl'!F236</f>
        <v>2</v>
      </c>
      <c r="G236" s="30">
        <f>'Career - bowl'!G236</f>
        <v>35.5</v>
      </c>
      <c r="H236" s="30">
        <f>'Career - bowl'!H236</f>
        <v>7.8888888888888893</v>
      </c>
      <c r="I236" s="30">
        <f>'Career - bowl'!I236</f>
        <v>27</v>
      </c>
      <c r="J236" t="str">
        <f>'Career - bowl'!M236 &amp; "/" &amp; 'Career - bowl'!N236</f>
        <v>2/30</v>
      </c>
      <c r="K236">
        <f>'Career - bowl'!J236</f>
        <v>0</v>
      </c>
      <c r="L236">
        <f>'Career - bowl'!K236</f>
        <v>0</v>
      </c>
      <c r="M236">
        <f>'Career - bowl'!L236</f>
        <v>0</v>
      </c>
    </row>
    <row r="237" spans="1:13" x14ac:dyDescent="0.25">
      <c r="A237" t="str">
        <f>'Career - bowl'!A237</f>
        <v>T Tearle</v>
      </c>
      <c r="B237">
        <f>'Career - bowl'!B237</f>
        <v>27</v>
      </c>
      <c r="C237">
        <f>'Career - bowl'!C237</f>
        <v>4</v>
      </c>
      <c r="D237">
        <f>'Career - bowl'!D237</f>
        <v>0</v>
      </c>
      <c r="E237">
        <f>'Career - bowl'!E237</f>
        <v>55</v>
      </c>
      <c r="F237">
        <f>'Career - bowl'!F237</f>
        <v>1</v>
      </c>
      <c r="G237" s="30">
        <f>'Career - bowl'!G237</f>
        <v>55</v>
      </c>
      <c r="H237" s="30">
        <f>'Career - bowl'!H237</f>
        <v>13.75</v>
      </c>
      <c r="I237" s="30">
        <f>'Career - bowl'!I237</f>
        <v>24</v>
      </c>
      <c r="J237" t="str">
        <f>'Career - bowl'!M237 &amp; "/" &amp; 'Career - bowl'!N237</f>
        <v>1/15</v>
      </c>
      <c r="K237">
        <f>'Career - bowl'!J237</f>
        <v>0</v>
      </c>
      <c r="L237">
        <f>'Career - bowl'!K237</f>
        <v>0</v>
      </c>
      <c r="M237">
        <f>'Career - bowl'!L237</f>
        <v>0</v>
      </c>
    </row>
    <row r="238" spans="1:13" x14ac:dyDescent="0.25">
      <c r="A238" t="str">
        <f>'Career - bowl'!A238</f>
        <v>P Timmis</v>
      </c>
      <c r="B238">
        <f>'Career - bowl'!B238</f>
        <v>3</v>
      </c>
      <c r="C238">
        <f>'Career - bowl'!C238</f>
        <v>12</v>
      </c>
      <c r="D238">
        <f>'Career - bowl'!D238</f>
        <v>1</v>
      </c>
      <c r="E238">
        <f>'Career - bowl'!E238</f>
        <v>77</v>
      </c>
      <c r="F238">
        <f>'Career - bowl'!F238</f>
        <v>1</v>
      </c>
      <c r="G238" s="30">
        <f>'Career - bowl'!G238</f>
        <v>77</v>
      </c>
      <c r="H238" s="30">
        <f>'Career - bowl'!H238</f>
        <v>6.416666666666667</v>
      </c>
      <c r="I238" s="30">
        <f>'Career - bowl'!I238</f>
        <v>72</v>
      </c>
      <c r="J238" t="str">
        <f>'Career - bowl'!M238 &amp; "/" &amp; 'Career - bowl'!N238</f>
        <v>1/19</v>
      </c>
      <c r="K238">
        <f>'Career - bowl'!J238</f>
        <v>0</v>
      </c>
      <c r="L238">
        <f>'Career - bowl'!K238</f>
        <v>0</v>
      </c>
      <c r="M238">
        <f>'Career - bowl'!L238</f>
        <v>0</v>
      </c>
    </row>
    <row r="239" spans="1:13" x14ac:dyDescent="0.25">
      <c r="A239" t="str">
        <f>'Career - bowl'!A239</f>
        <v>C Tindale</v>
      </c>
      <c r="B239">
        <f>'Career - bowl'!B239</f>
        <v>1</v>
      </c>
      <c r="C239">
        <f>'Career - bowl'!C239</f>
        <v>2</v>
      </c>
      <c r="D239">
        <f>'Career - bowl'!D239</f>
        <v>0</v>
      </c>
      <c r="E239">
        <f>'Career - bowl'!E239</f>
        <v>17</v>
      </c>
      <c r="F239">
        <f>'Career - bowl'!F239</f>
        <v>0</v>
      </c>
      <c r="G239" s="30" t="str">
        <f>'Career - bowl'!G239</f>
        <v>-</v>
      </c>
      <c r="H239" s="30">
        <f>'Career - bowl'!H239</f>
        <v>8.5</v>
      </c>
      <c r="I239" s="30" t="str">
        <f>'Career - bowl'!I239</f>
        <v>-</v>
      </c>
      <c r="J239" t="str">
        <f>'Career - bowl'!M239 &amp; "/" &amp; 'Career - bowl'!N239</f>
        <v>0/17</v>
      </c>
      <c r="K239">
        <f>'Career - bowl'!J239</f>
        <v>0</v>
      </c>
      <c r="L239">
        <f>'Career - bowl'!K239</f>
        <v>0</v>
      </c>
      <c r="M239">
        <f>'Career - bowl'!L239</f>
        <v>0</v>
      </c>
    </row>
    <row r="240" spans="1:13" x14ac:dyDescent="0.25">
      <c r="A240" t="str">
        <f>'Career - bowl'!A240</f>
        <v>James Tisato</v>
      </c>
      <c r="B240">
        <f>'Career - bowl'!B240</f>
        <v>33</v>
      </c>
      <c r="C240">
        <f>'Career - bowl'!C240</f>
        <v>28.2</v>
      </c>
      <c r="D240">
        <f>'Career - bowl'!D240</f>
        <v>1</v>
      </c>
      <c r="E240">
        <f>'Career - bowl'!E240</f>
        <v>123</v>
      </c>
      <c r="F240">
        <f>'Career - bowl'!F240</f>
        <v>7</v>
      </c>
      <c r="G240" s="30">
        <f>'Career - bowl'!G240</f>
        <v>17.571428571428573</v>
      </c>
      <c r="H240" s="30">
        <f>'Career - bowl'!H240</f>
        <v>4.3617021276595747</v>
      </c>
      <c r="I240" s="30">
        <f>'Career - bowl'!I240</f>
        <v>24.171428571428571</v>
      </c>
      <c r="J240" t="str">
        <f>'Career - bowl'!M240 &amp; "/" &amp; 'Career - bowl'!N240</f>
        <v>2/35</v>
      </c>
      <c r="K240">
        <f>'Career - bowl'!J240</f>
        <v>0</v>
      </c>
      <c r="L240">
        <f>'Career - bowl'!K240</f>
        <v>23</v>
      </c>
      <c r="M240">
        <f>'Career - bowl'!L240</f>
        <v>4</v>
      </c>
    </row>
    <row r="241" spans="1:13" x14ac:dyDescent="0.25">
      <c r="A241" t="str">
        <f>'Career - bowl'!A241</f>
        <v>A Titley</v>
      </c>
      <c r="B241">
        <f>'Career - bowl'!B241</f>
        <v>1</v>
      </c>
      <c r="C241">
        <f>'Career - bowl'!C241</f>
        <v>0</v>
      </c>
      <c r="D241">
        <f>'Career - bowl'!D241</f>
        <v>0</v>
      </c>
      <c r="E241">
        <f>'Career - bowl'!E241</f>
        <v>0</v>
      </c>
      <c r="F241">
        <f>'Career - bowl'!F241</f>
        <v>0</v>
      </c>
      <c r="G241" s="30" t="str">
        <f>'Career - bowl'!G241</f>
        <v>-</v>
      </c>
      <c r="H241" s="30" t="str">
        <f>'Career - bowl'!H241</f>
        <v>-</v>
      </c>
      <c r="I241" s="30" t="str">
        <f>'Career - bowl'!I241</f>
        <v>-</v>
      </c>
      <c r="J241" t="str">
        <f>'Career - bowl'!M241 &amp; "/" &amp; 'Career - bowl'!N241</f>
        <v>0/0</v>
      </c>
      <c r="K241">
        <f>'Career - bowl'!J241</f>
        <v>0</v>
      </c>
      <c r="L241">
        <f>'Career - bowl'!K241</f>
        <v>0</v>
      </c>
      <c r="M241">
        <f>'Career - bowl'!L241</f>
        <v>0</v>
      </c>
    </row>
    <row r="242" spans="1:13" x14ac:dyDescent="0.25">
      <c r="A242" t="str">
        <f>'Career - bowl'!A242</f>
        <v>A Tolhurst</v>
      </c>
      <c r="B242">
        <f>'Career - bowl'!B242</f>
        <v>84</v>
      </c>
      <c r="C242">
        <f>'Career - bowl'!C242</f>
        <v>8</v>
      </c>
      <c r="D242">
        <f>'Career - bowl'!D242</f>
        <v>0</v>
      </c>
      <c r="E242">
        <f>'Career - bowl'!E242</f>
        <v>53</v>
      </c>
      <c r="F242">
        <f>'Career - bowl'!F242</f>
        <v>7</v>
      </c>
      <c r="G242" s="30">
        <f>'Career - bowl'!G242</f>
        <v>7.5714285714285712</v>
      </c>
      <c r="H242" s="30">
        <f>'Career - bowl'!H242</f>
        <v>6.625</v>
      </c>
      <c r="I242" s="30">
        <f>'Career - bowl'!I242</f>
        <v>6.8571428571428568</v>
      </c>
      <c r="J242" t="str">
        <f>'Career - bowl'!M242 &amp; "/" &amp; 'Career - bowl'!N242</f>
        <v>2/5</v>
      </c>
      <c r="K242">
        <f>'Career - bowl'!J242</f>
        <v>0</v>
      </c>
      <c r="L242">
        <f>'Career - bowl'!K242</f>
        <v>0</v>
      </c>
      <c r="M242">
        <f>'Career - bowl'!L242</f>
        <v>0</v>
      </c>
    </row>
    <row r="243" spans="1:13" x14ac:dyDescent="0.25">
      <c r="A243" t="str">
        <f>'Career - bowl'!A243</f>
        <v>Rory Turner</v>
      </c>
      <c r="B243">
        <f>'Career - bowl'!B243</f>
        <v>13</v>
      </c>
      <c r="C243">
        <f>'Career - bowl'!C243</f>
        <v>4</v>
      </c>
      <c r="D243">
        <f>'Career - bowl'!D243</f>
        <v>0</v>
      </c>
      <c r="E243">
        <f>'Career - bowl'!E243</f>
        <v>23</v>
      </c>
      <c r="F243">
        <f>'Career - bowl'!F243</f>
        <v>0</v>
      </c>
      <c r="G243" s="30" t="str">
        <f>'Career - bowl'!G243</f>
        <v>-</v>
      </c>
      <c r="H243" s="30">
        <f>'Career - bowl'!H243</f>
        <v>5.75</v>
      </c>
      <c r="I243" s="30" t="str">
        <f>'Career - bowl'!I243</f>
        <v>-</v>
      </c>
      <c r="J243" t="str">
        <f>'Career - bowl'!M243 &amp; "/" &amp; 'Career - bowl'!N243</f>
        <v>0/23</v>
      </c>
      <c r="K243">
        <f>'Career - bowl'!J243</f>
        <v>0</v>
      </c>
      <c r="L243">
        <f>'Career - bowl'!K243</f>
        <v>0</v>
      </c>
      <c r="M243">
        <f>'Career - bowl'!L243</f>
        <v>0</v>
      </c>
    </row>
    <row r="244" spans="1:13" x14ac:dyDescent="0.25">
      <c r="A244" t="str">
        <f>'Career - bowl'!A244</f>
        <v>A Verma</v>
      </c>
      <c r="B244">
        <f>'Career - bowl'!B244</f>
        <v>1</v>
      </c>
      <c r="C244">
        <f>'Career - bowl'!C244</f>
        <v>0</v>
      </c>
      <c r="D244">
        <f>'Career - bowl'!D244</f>
        <v>0</v>
      </c>
      <c r="E244">
        <f>'Career - bowl'!E244</f>
        <v>0</v>
      </c>
      <c r="F244">
        <f>'Career - bowl'!F244</f>
        <v>0</v>
      </c>
      <c r="G244" s="30" t="str">
        <f>'Career - bowl'!G244</f>
        <v>-</v>
      </c>
      <c r="H244" s="30" t="str">
        <f>'Career - bowl'!H244</f>
        <v>-</v>
      </c>
      <c r="I244" s="30" t="str">
        <f>'Career - bowl'!I244</f>
        <v>-</v>
      </c>
      <c r="J244" t="str">
        <f>'Career - bowl'!M244 &amp; "/" &amp; 'Career - bowl'!N244</f>
        <v>0/0</v>
      </c>
      <c r="K244">
        <f>'Career - bowl'!J244</f>
        <v>0</v>
      </c>
      <c r="L244">
        <f>'Career - bowl'!K244</f>
        <v>0</v>
      </c>
      <c r="M244">
        <f>'Career - bowl'!L244</f>
        <v>0</v>
      </c>
    </row>
    <row r="245" spans="1:13" x14ac:dyDescent="0.25">
      <c r="A245" t="str">
        <f>'Career - bowl'!A245</f>
        <v>? Vijay</v>
      </c>
      <c r="B245">
        <f>'Career - bowl'!B245</f>
        <v>1</v>
      </c>
      <c r="C245">
        <f>'Career - bowl'!C245</f>
        <v>4</v>
      </c>
      <c r="D245">
        <f>'Career - bowl'!D245</f>
        <v>0</v>
      </c>
      <c r="E245">
        <f>'Career - bowl'!E245</f>
        <v>26</v>
      </c>
      <c r="F245">
        <f>'Career - bowl'!F245</f>
        <v>1</v>
      </c>
      <c r="G245" s="30">
        <f>'Career - bowl'!G245</f>
        <v>26</v>
      </c>
      <c r="H245" s="30">
        <f>'Career - bowl'!H245</f>
        <v>6.5</v>
      </c>
      <c r="I245" s="30">
        <f>'Career - bowl'!I245</f>
        <v>24</v>
      </c>
      <c r="J245" t="str">
        <f>'Career - bowl'!M245 &amp; "/" &amp; 'Career - bowl'!N245</f>
        <v>1/26</v>
      </c>
      <c r="K245">
        <f>'Career - bowl'!J245</f>
        <v>0</v>
      </c>
      <c r="L245">
        <f>'Career - bowl'!K245</f>
        <v>0</v>
      </c>
      <c r="M245">
        <f>'Career - bowl'!L245</f>
        <v>0</v>
      </c>
    </row>
    <row r="246" spans="1:13" x14ac:dyDescent="0.25">
      <c r="A246" t="str">
        <f>'Career - bowl'!A246</f>
        <v>Ronny Waas</v>
      </c>
      <c r="B246">
        <f>'Career - bowl'!B246</f>
        <v>1</v>
      </c>
      <c r="C246">
        <f>'Career - bowl'!C246</f>
        <v>8</v>
      </c>
      <c r="D246">
        <f>'Career - bowl'!D246</f>
        <v>0</v>
      </c>
      <c r="E246">
        <f>'Career - bowl'!E246</f>
        <v>24</v>
      </c>
      <c r="F246">
        <f>'Career - bowl'!F246</f>
        <v>2</v>
      </c>
      <c r="G246" s="30">
        <f>'Career - bowl'!G246</f>
        <v>12</v>
      </c>
      <c r="H246" s="30">
        <f>'Career - bowl'!H246</f>
        <v>3</v>
      </c>
      <c r="I246" s="30">
        <f>'Career - bowl'!I246</f>
        <v>24</v>
      </c>
      <c r="J246" t="str">
        <f>'Career - bowl'!M246 &amp; "/" &amp; 'Career - bowl'!N246</f>
        <v>2/34</v>
      </c>
      <c r="K246">
        <f>'Career - bowl'!J246</f>
        <v>0</v>
      </c>
      <c r="L246">
        <f>'Career - bowl'!K246</f>
        <v>5</v>
      </c>
      <c r="M246">
        <f>'Career - bowl'!L246</f>
        <v>0</v>
      </c>
    </row>
    <row r="247" spans="1:13" x14ac:dyDescent="0.25">
      <c r="A247" t="str">
        <f>'Career - bowl'!A247</f>
        <v>J Walding</v>
      </c>
      <c r="B247">
        <f>'Career - bowl'!B247</f>
        <v>10</v>
      </c>
      <c r="C247">
        <f>'Career - bowl'!C247</f>
        <v>14</v>
      </c>
      <c r="D247">
        <f>'Career - bowl'!D247</f>
        <v>2</v>
      </c>
      <c r="E247">
        <f>'Career - bowl'!E247</f>
        <v>127</v>
      </c>
      <c r="F247">
        <f>'Career - bowl'!F247</f>
        <v>2</v>
      </c>
      <c r="G247" s="30">
        <f>'Career - bowl'!G247</f>
        <v>63.5</v>
      </c>
      <c r="H247" s="30">
        <f>'Career - bowl'!H247</f>
        <v>9.0714285714285712</v>
      </c>
      <c r="I247" s="30">
        <f>'Career - bowl'!I247</f>
        <v>42</v>
      </c>
      <c r="J247" t="str">
        <f>'Career - bowl'!M247 &amp; "/" &amp; 'Career - bowl'!N247</f>
        <v>2/34</v>
      </c>
      <c r="K247">
        <f>'Career - bowl'!J247</f>
        <v>0</v>
      </c>
      <c r="L247">
        <f>'Career - bowl'!K247</f>
        <v>0</v>
      </c>
      <c r="M247">
        <f>'Career - bowl'!L247</f>
        <v>0</v>
      </c>
    </row>
    <row r="248" spans="1:13" x14ac:dyDescent="0.25">
      <c r="A248" t="str">
        <f>'Career - bowl'!A248</f>
        <v>Henry Webster</v>
      </c>
      <c r="B248">
        <f>'Career - bowl'!B248</f>
        <v>18</v>
      </c>
      <c r="C248">
        <f>'Career - bowl'!C248</f>
        <v>6</v>
      </c>
      <c r="D248">
        <f>'Career - bowl'!D248</f>
        <v>0</v>
      </c>
      <c r="E248">
        <f>'Career - bowl'!E248</f>
        <v>51</v>
      </c>
      <c r="F248">
        <f>'Career - bowl'!F248</f>
        <v>0</v>
      </c>
      <c r="G248" s="30" t="str">
        <f>'Career - bowl'!G248</f>
        <v>-</v>
      </c>
      <c r="H248" s="30">
        <f>'Career - bowl'!H248</f>
        <v>8.5</v>
      </c>
      <c r="I248" s="30" t="str">
        <f>'Career - bowl'!I248</f>
        <v>-</v>
      </c>
      <c r="J248" t="str">
        <f>'Career - bowl'!M248 &amp; "/" &amp; 'Career - bowl'!N248</f>
        <v>0/33</v>
      </c>
      <c r="K248">
        <f>'Career - bowl'!J248</f>
        <v>0</v>
      </c>
      <c r="L248">
        <f>'Career - bowl'!K248</f>
        <v>0</v>
      </c>
      <c r="M248">
        <f>'Career - bowl'!L248</f>
        <v>0</v>
      </c>
    </row>
    <row r="249" spans="1:13" x14ac:dyDescent="0.25">
      <c r="A249" t="str">
        <f>'Career - bowl'!A249</f>
        <v>A Whale</v>
      </c>
      <c r="B249">
        <f>'Career - bowl'!B249</f>
        <v>18</v>
      </c>
      <c r="C249">
        <f>'Career - bowl'!C249</f>
        <v>0</v>
      </c>
      <c r="D249">
        <f>'Career - bowl'!D249</f>
        <v>0</v>
      </c>
      <c r="E249">
        <f>'Career - bowl'!E249</f>
        <v>0</v>
      </c>
      <c r="F249">
        <f>'Career - bowl'!F249</f>
        <v>0</v>
      </c>
      <c r="G249" s="30" t="str">
        <f>'Career - bowl'!G249</f>
        <v>-</v>
      </c>
      <c r="H249" s="30" t="str">
        <f>'Career - bowl'!H249</f>
        <v>-</v>
      </c>
      <c r="I249" s="30" t="str">
        <f>'Career - bowl'!I249</f>
        <v>-</v>
      </c>
      <c r="J249" t="str">
        <f>'Career - bowl'!M249 &amp; "/" &amp; 'Career - bowl'!N249</f>
        <v>0/0</v>
      </c>
      <c r="K249">
        <f>'Career - bowl'!J249</f>
        <v>0</v>
      </c>
      <c r="L249">
        <f>'Career - bowl'!K249</f>
        <v>0</v>
      </c>
      <c r="M249">
        <f>'Career - bowl'!L249</f>
        <v>0</v>
      </c>
    </row>
    <row r="250" spans="1:13" x14ac:dyDescent="0.25">
      <c r="A250" t="str">
        <f>'Career - bowl'!A250</f>
        <v>Max Whiting</v>
      </c>
      <c r="B250">
        <f>'Career - bowl'!B250</f>
        <v>15</v>
      </c>
      <c r="C250">
        <f>'Career - bowl'!C250</f>
        <v>0</v>
      </c>
      <c r="D250">
        <f>'Career - bowl'!D250</f>
        <v>0</v>
      </c>
      <c r="E250">
        <f>'Career - bowl'!E250</f>
        <v>0</v>
      </c>
      <c r="F250">
        <f>'Career - bowl'!F250</f>
        <v>0</v>
      </c>
      <c r="G250" s="30" t="str">
        <f>'Career - bowl'!G250</f>
        <v>-</v>
      </c>
      <c r="H250" s="30" t="str">
        <f>'Career - bowl'!H250</f>
        <v>-</v>
      </c>
      <c r="I250" s="30" t="str">
        <f>'Career - bowl'!I250</f>
        <v>-</v>
      </c>
      <c r="J250" t="str">
        <f>'Career - bowl'!M250 &amp; "/" &amp; 'Career - bowl'!N250</f>
        <v>0/0</v>
      </c>
      <c r="K250">
        <f>'Career - bowl'!J250</f>
        <v>0</v>
      </c>
      <c r="L250">
        <f>'Career - bowl'!K250</f>
        <v>0</v>
      </c>
      <c r="M250">
        <f>'Career - bowl'!L250</f>
        <v>0</v>
      </c>
    </row>
    <row r="251" spans="1:13" x14ac:dyDescent="0.25">
      <c r="A251" t="str">
        <f>'Career - bowl'!A251</f>
        <v>M Wilkinson</v>
      </c>
      <c r="B251">
        <f>'Career - bowl'!B251</f>
        <v>4</v>
      </c>
      <c r="C251">
        <f>'Career - bowl'!C251</f>
        <v>5</v>
      </c>
      <c r="D251">
        <f>'Career - bowl'!D251</f>
        <v>0</v>
      </c>
      <c r="E251">
        <f>'Career - bowl'!E251</f>
        <v>47</v>
      </c>
      <c r="F251">
        <f>'Career - bowl'!F251</f>
        <v>4</v>
      </c>
      <c r="G251" s="30">
        <f>'Career - bowl'!G251</f>
        <v>11.75</v>
      </c>
      <c r="H251" s="30">
        <f>'Career - bowl'!H251</f>
        <v>9.4</v>
      </c>
      <c r="I251" s="30">
        <f>'Career - bowl'!I251</f>
        <v>7.5</v>
      </c>
      <c r="J251" t="str">
        <f>'Career - bowl'!M251 &amp; "/" &amp; 'Career - bowl'!N251</f>
        <v>2/10</v>
      </c>
      <c r="K251">
        <f>'Career - bowl'!J251</f>
        <v>0</v>
      </c>
      <c r="L251">
        <f>'Career - bowl'!K251</f>
        <v>0</v>
      </c>
      <c r="M251">
        <f>'Career - bowl'!L251</f>
        <v>0</v>
      </c>
    </row>
    <row r="252" spans="1:13" x14ac:dyDescent="0.25">
      <c r="A252" t="str">
        <f>'Career - bowl'!A252</f>
        <v>Simon Wilkinson</v>
      </c>
      <c r="B252">
        <f>'Career - bowl'!B252</f>
        <v>324</v>
      </c>
      <c r="C252">
        <f>'Career - bowl'!C252</f>
        <v>1796</v>
      </c>
      <c r="D252">
        <f>'Career - bowl'!D252</f>
        <v>86</v>
      </c>
      <c r="E252">
        <f>'Career - bowl'!E252</f>
        <v>7583</v>
      </c>
      <c r="F252">
        <f>'Career - bowl'!F252</f>
        <v>382</v>
      </c>
      <c r="G252" s="30">
        <f>'Career - bowl'!G252</f>
        <v>19.850785340314136</v>
      </c>
      <c r="H252" s="30">
        <f>'Career - bowl'!H252</f>
        <v>4.2221603563474384</v>
      </c>
      <c r="I252" s="30">
        <f>'Career - bowl'!I252</f>
        <v>28.209424083769633</v>
      </c>
      <c r="J252" t="str">
        <f>'Career - bowl'!M252 &amp; "/" &amp; 'Career - bowl'!N252</f>
        <v>8/38</v>
      </c>
      <c r="K252">
        <f>'Career - bowl'!J252</f>
        <v>10</v>
      </c>
      <c r="L252">
        <f>'Career - bowl'!K252</f>
        <v>0</v>
      </c>
      <c r="M252">
        <f>'Career - bowl'!L252</f>
        <v>0</v>
      </c>
    </row>
    <row r="253" spans="1:13" x14ac:dyDescent="0.25">
      <c r="A253" t="str">
        <f>'Career - bowl'!A253</f>
        <v>A Willden</v>
      </c>
      <c r="B253">
        <f>'Career - bowl'!B253</f>
        <v>1</v>
      </c>
      <c r="C253">
        <f>'Career - bowl'!C253</f>
        <v>0</v>
      </c>
      <c r="D253">
        <f>'Career - bowl'!D253</f>
        <v>0</v>
      </c>
      <c r="E253">
        <f>'Career - bowl'!E253</f>
        <v>0</v>
      </c>
      <c r="F253">
        <f>'Career - bowl'!F253</f>
        <v>0</v>
      </c>
      <c r="G253" s="30" t="str">
        <f>'Career - bowl'!G253</f>
        <v>-</v>
      </c>
      <c r="H253" s="30" t="str">
        <f>'Career - bowl'!H253</f>
        <v>-</v>
      </c>
      <c r="I253" s="30" t="str">
        <f>'Career - bowl'!I253</f>
        <v>-</v>
      </c>
      <c r="J253" t="str">
        <f>'Career - bowl'!M253 &amp; "/" &amp; 'Career - bowl'!N253</f>
        <v>0/0</v>
      </c>
      <c r="K253">
        <f>'Career - bowl'!J253</f>
        <v>0</v>
      </c>
      <c r="L253">
        <f>'Career - bowl'!K253</f>
        <v>0</v>
      </c>
      <c r="M253">
        <f>'Career - bowl'!L253</f>
        <v>0</v>
      </c>
    </row>
    <row r="254" spans="1:13" x14ac:dyDescent="0.25">
      <c r="A254" t="str">
        <f>'Career - bowl'!A254</f>
        <v>Harry Willden</v>
      </c>
      <c r="B254">
        <f>'Career - bowl'!B254</f>
        <v>222</v>
      </c>
      <c r="C254">
        <f>'Career - bowl'!C254</f>
        <v>1518</v>
      </c>
      <c r="D254">
        <f>'Career - bowl'!D254</f>
        <v>50</v>
      </c>
      <c r="E254">
        <f>'Career - bowl'!E254</f>
        <v>5283</v>
      </c>
      <c r="F254">
        <f>'Career - bowl'!F254</f>
        <v>316</v>
      </c>
      <c r="G254" s="30">
        <f>'Career - bowl'!G254</f>
        <v>16.718354430379748</v>
      </c>
      <c r="H254" s="30">
        <f>'Career - bowl'!H254</f>
        <v>3.4802371541501977</v>
      </c>
      <c r="I254" s="30">
        <f>'Career - bowl'!I254</f>
        <v>28.822784810126581</v>
      </c>
      <c r="J254" t="str">
        <f>'Career - bowl'!M254 &amp; "/" &amp; 'Career - bowl'!N254</f>
        <v>7/46</v>
      </c>
      <c r="K254">
        <f>'Career - bowl'!J254</f>
        <v>6</v>
      </c>
      <c r="L254">
        <f>'Career - bowl'!K254</f>
        <v>0</v>
      </c>
      <c r="M254">
        <f>'Career - bowl'!L254</f>
        <v>0</v>
      </c>
    </row>
    <row r="255" spans="1:13" x14ac:dyDescent="0.25">
      <c r="A255" t="str">
        <f>'Career - bowl'!A255</f>
        <v>A Williams</v>
      </c>
      <c r="B255">
        <f>'Career - bowl'!B255</f>
        <v>5</v>
      </c>
      <c r="C255">
        <f>'Career - bowl'!C255</f>
        <v>10</v>
      </c>
      <c r="D255">
        <f>'Career - bowl'!D255</f>
        <v>0</v>
      </c>
      <c r="E255">
        <f>'Career - bowl'!E255</f>
        <v>83</v>
      </c>
      <c r="F255">
        <f>'Career - bowl'!F255</f>
        <v>2</v>
      </c>
      <c r="G255" s="30">
        <f>'Career - bowl'!G255</f>
        <v>41.5</v>
      </c>
      <c r="H255" s="30">
        <f>'Career - bowl'!H255</f>
        <v>8.3000000000000007</v>
      </c>
      <c r="I255" s="30">
        <f>'Career - bowl'!I255</f>
        <v>30</v>
      </c>
      <c r="J255" t="str">
        <f>'Career - bowl'!M255 &amp; "/" &amp; 'Career - bowl'!N255</f>
        <v>2/50</v>
      </c>
      <c r="K255">
        <f>'Career - bowl'!J255</f>
        <v>0</v>
      </c>
      <c r="L255">
        <f>'Career - bowl'!K255</f>
        <v>0</v>
      </c>
      <c r="M255">
        <f>'Career - bowl'!L255</f>
        <v>0</v>
      </c>
    </row>
    <row r="256" spans="1:13" x14ac:dyDescent="0.25">
      <c r="A256" t="str">
        <f>'Career - bowl'!A256</f>
        <v>Hilton Williams</v>
      </c>
      <c r="B256">
        <f>'Career - bowl'!B256</f>
        <v>1</v>
      </c>
      <c r="C256">
        <f>'Career - bowl'!C256</f>
        <v>2</v>
      </c>
      <c r="D256">
        <f>'Career - bowl'!D256</f>
        <v>0</v>
      </c>
      <c r="E256">
        <f>'Career - bowl'!E256</f>
        <v>36</v>
      </c>
      <c r="F256">
        <f>'Career - bowl'!F256</f>
        <v>0</v>
      </c>
      <c r="G256" s="30" t="str">
        <f>'Career - bowl'!G256</f>
        <v>-</v>
      </c>
      <c r="H256" s="30">
        <f>'Career - bowl'!H256</f>
        <v>18</v>
      </c>
      <c r="I256" s="30" t="str">
        <f>'Career - bowl'!I256</f>
        <v>-</v>
      </c>
      <c r="J256" t="str">
        <f>'Career - bowl'!M256 &amp; "/" &amp; 'Career - bowl'!N256</f>
        <v>0/36</v>
      </c>
      <c r="K256">
        <f>'Career - bowl'!J256</f>
        <v>0</v>
      </c>
      <c r="L256">
        <f>'Career - bowl'!K256</f>
        <v>7</v>
      </c>
      <c r="M256">
        <f>'Career - bowl'!L256</f>
        <v>2</v>
      </c>
    </row>
    <row r="257" spans="1:13" x14ac:dyDescent="0.25">
      <c r="A257" t="str">
        <f>'Career - bowl'!A257</f>
        <v>Huw Williams</v>
      </c>
      <c r="B257">
        <f>'Career - bowl'!B257</f>
        <v>2</v>
      </c>
      <c r="C257">
        <f>'Career - bowl'!C257</f>
        <v>0</v>
      </c>
      <c r="D257">
        <f>'Career - bowl'!D257</f>
        <v>0</v>
      </c>
      <c r="E257">
        <f>'Career - bowl'!E257</f>
        <v>0</v>
      </c>
      <c r="F257">
        <f>'Career - bowl'!F257</f>
        <v>0</v>
      </c>
      <c r="G257" s="30" t="str">
        <f>'Career - bowl'!G257</f>
        <v>-</v>
      </c>
      <c r="H257" s="30" t="str">
        <f>'Career - bowl'!H257</f>
        <v>-</v>
      </c>
      <c r="I257" s="30" t="str">
        <f>'Career - bowl'!I257</f>
        <v>-</v>
      </c>
      <c r="J257" t="str">
        <f>'Career - bowl'!M257 &amp; "/" &amp; 'Career - bowl'!N257</f>
        <v>0/0</v>
      </c>
      <c r="K257">
        <f>'Career - bowl'!J257</f>
        <v>0</v>
      </c>
      <c r="L257">
        <f>'Career - bowl'!K257</f>
        <v>0</v>
      </c>
      <c r="M257">
        <f>'Career - bowl'!L257</f>
        <v>0</v>
      </c>
    </row>
    <row r="258" spans="1:13" x14ac:dyDescent="0.25">
      <c r="A258" t="str">
        <f>'Career - bowl'!A258</f>
        <v>Joe Williams</v>
      </c>
      <c r="B258">
        <f>'Career - bowl'!B258</f>
        <v>1</v>
      </c>
      <c r="C258">
        <f>'Career - bowl'!C258</f>
        <v>7</v>
      </c>
      <c r="D258">
        <f>'Career - bowl'!D258</f>
        <v>1</v>
      </c>
      <c r="E258">
        <f>'Career - bowl'!E258</f>
        <v>19</v>
      </c>
      <c r="F258">
        <f>'Career - bowl'!F258</f>
        <v>2</v>
      </c>
      <c r="G258" s="30">
        <f>'Career - bowl'!G258</f>
        <v>9.5</v>
      </c>
      <c r="H258" s="30">
        <f>'Career - bowl'!H258</f>
        <v>2.7142857142857144</v>
      </c>
      <c r="I258" s="30">
        <f>'Career - bowl'!I258</f>
        <v>21</v>
      </c>
      <c r="J258" t="str">
        <f>'Career - bowl'!M258 &amp; "/" &amp; 'Career - bowl'!N258</f>
        <v>2/19</v>
      </c>
      <c r="K258">
        <f>'Career - bowl'!J258</f>
        <v>0</v>
      </c>
      <c r="L258">
        <f>'Career - bowl'!K258</f>
        <v>1</v>
      </c>
      <c r="M258">
        <f>'Career - bowl'!L258</f>
        <v>0</v>
      </c>
    </row>
    <row r="259" spans="1:13" x14ac:dyDescent="0.25">
      <c r="A259" t="str">
        <f>'Career - bowl'!A259</f>
        <v>P Winslow</v>
      </c>
      <c r="B259">
        <f>'Career - bowl'!B259</f>
        <v>1</v>
      </c>
      <c r="C259">
        <f>'Career - bowl'!C259</f>
        <v>0</v>
      </c>
      <c r="D259">
        <f>'Career - bowl'!D259</f>
        <v>0</v>
      </c>
      <c r="E259">
        <f>'Career - bowl'!E259</f>
        <v>0</v>
      </c>
      <c r="F259">
        <f>'Career - bowl'!F259</f>
        <v>0</v>
      </c>
      <c r="G259" s="30" t="str">
        <f>'Career - bowl'!G259</f>
        <v>-</v>
      </c>
      <c r="H259" s="30" t="str">
        <f>'Career - bowl'!H259</f>
        <v>-</v>
      </c>
      <c r="I259" s="30" t="str">
        <f>'Career - bowl'!I259</f>
        <v>-</v>
      </c>
      <c r="J259" t="str">
        <f>'Career - bowl'!M259 &amp; "/" &amp; 'Career - bowl'!N259</f>
        <v>0/0</v>
      </c>
      <c r="K259">
        <f>'Career - bowl'!J259</f>
        <v>0</v>
      </c>
      <c r="L259">
        <f>'Career - bowl'!K259</f>
        <v>0</v>
      </c>
      <c r="M259">
        <f>'Career - bowl'!L259</f>
        <v>0</v>
      </c>
    </row>
    <row r="260" spans="1:13" x14ac:dyDescent="0.25">
      <c r="A260" t="str">
        <f>'Career - bowl'!A260</f>
        <v>Ed Woolcock</v>
      </c>
      <c r="B260">
        <f>'Career - bowl'!B260</f>
        <v>5</v>
      </c>
      <c r="C260">
        <f>'Career - bowl'!C260</f>
        <v>7</v>
      </c>
      <c r="D260">
        <f>'Career - bowl'!D260</f>
        <v>1</v>
      </c>
      <c r="E260">
        <f>'Career - bowl'!E260</f>
        <v>23</v>
      </c>
      <c r="F260">
        <f>'Career - bowl'!F260</f>
        <v>5</v>
      </c>
      <c r="G260" s="30">
        <f>'Career - bowl'!G260</f>
        <v>4.5999999999999996</v>
      </c>
      <c r="H260" s="30">
        <f>'Career - bowl'!H260</f>
        <v>3.2857142857142856</v>
      </c>
      <c r="I260" s="30">
        <f>'Career - bowl'!I260</f>
        <v>8.4</v>
      </c>
      <c r="J260" t="str">
        <f>'Career - bowl'!M260 &amp; "/" &amp; 'Career - bowl'!N260</f>
        <v>4/18</v>
      </c>
      <c r="K260">
        <f>'Career - bowl'!J260</f>
        <v>0</v>
      </c>
      <c r="L260">
        <f>'Career - bowl'!K260</f>
        <v>3</v>
      </c>
      <c r="M260">
        <f>'Career - bowl'!L260</f>
        <v>0</v>
      </c>
    </row>
    <row r="261" spans="1:13" x14ac:dyDescent="0.25">
      <c r="A261" t="str">
        <f>'Career - bowl'!A261</f>
        <v>Grant Wolledge</v>
      </c>
      <c r="B261">
        <f>'Career - bowl'!B261</f>
        <v>125</v>
      </c>
      <c r="C261">
        <f>'Career - bowl'!C261</f>
        <v>263</v>
      </c>
      <c r="D261">
        <f>'Career - bowl'!D261</f>
        <v>14</v>
      </c>
      <c r="E261">
        <f>'Career - bowl'!E261</f>
        <v>1382</v>
      </c>
      <c r="F261">
        <f>'Career - bowl'!F261</f>
        <v>60</v>
      </c>
      <c r="G261" s="30">
        <f>'Career - bowl'!G261</f>
        <v>23.033333333333335</v>
      </c>
      <c r="H261" s="30">
        <f>'Career - bowl'!H261</f>
        <v>5.2547528517110269</v>
      </c>
      <c r="I261" s="30">
        <f>'Career - bowl'!I261</f>
        <v>26.3</v>
      </c>
      <c r="J261" t="str">
        <f>'Career - bowl'!M261 &amp; "/" &amp; 'Career - bowl'!N261</f>
        <v>6/32</v>
      </c>
      <c r="K261">
        <f>'Career - bowl'!J261</f>
        <v>1</v>
      </c>
      <c r="L261">
        <f>'Career - bowl'!K261</f>
        <v>1</v>
      </c>
      <c r="M261">
        <f>'Career - bowl'!L261</f>
        <v>0</v>
      </c>
    </row>
    <row r="262" spans="1:13" x14ac:dyDescent="0.25">
      <c r="A262" t="str">
        <f>'Career - bowl'!A262</f>
        <v>M Worden</v>
      </c>
      <c r="B262">
        <f>'Career - bowl'!B262</f>
        <v>19</v>
      </c>
      <c r="C262">
        <f>'Career - bowl'!C262</f>
        <v>0</v>
      </c>
      <c r="D262">
        <f>'Career - bowl'!D262</f>
        <v>0</v>
      </c>
      <c r="E262">
        <f>'Career - bowl'!E262</f>
        <v>0</v>
      </c>
      <c r="F262">
        <f>'Career - bowl'!F262</f>
        <v>0</v>
      </c>
      <c r="G262" s="30" t="str">
        <f>'Career - bowl'!G262</f>
        <v>-</v>
      </c>
      <c r="H262" s="30" t="str">
        <f>'Career - bowl'!H262</f>
        <v>-</v>
      </c>
      <c r="I262" s="30" t="str">
        <f>'Career - bowl'!I262</f>
        <v>-</v>
      </c>
      <c r="J262" t="str">
        <f>'Career - bowl'!M262 &amp; "/" &amp; 'Career - bowl'!N262</f>
        <v>0/0</v>
      </c>
      <c r="K262">
        <f>'Career - bowl'!J262</f>
        <v>0</v>
      </c>
      <c r="L262">
        <f>'Career - bowl'!K262</f>
        <v>0</v>
      </c>
      <c r="M262">
        <f>'Career - bowl'!L262</f>
        <v>0</v>
      </c>
    </row>
    <row r="263" spans="1:13" x14ac:dyDescent="0.25">
      <c r="A263" t="str">
        <f>'Career - bowl'!A263</f>
        <v>R Wyllie</v>
      </c>
      <c r="B263">
        <f>'Career - bowl'!B263</f>
        <v>25</v>
      </c>
      <c r="C263">
        <f>'Career - bowl'!C263</f>
        <v>88</v>
      </c>
      <c r="D263">
        <f>'Career - bowl'!D263</f>
        <v>8</v>
      </c>
      <c r="E263">
        <f>'Career - bowl'!E263</f>
        <v>418</v>
      </c>
      <c r="F263">
        <f>'Career - bowl'!F263</f>
        <v>18</v>
      </c>
      <c r="G263" s="30">
        <f>'Career - bowl'!G263</f>
        <v>23.222222222222221</v>
      </c>
      <c r="H263" s="30">
        <f>'Career - bowl'!H263</f>
        <v>4.75</v>
      </c>
      <c r="I263" s="30">
        <f>'Career - bowl'!I263</f>
        <v>29.333333333333332</v>
      </c>
      <c r="J263" t="str">
        <f>'Career - bowl'!M263 &amp; "/" &amp; 'Career - bowl'!N263</f>
        <v>5/27</v>
      </c>
      <c r="K263">
        <f>'Career - bowl'!J263</f>
        <v>1</v>
      </c>
      <c r="L263">
        <f>'Career - bowl'!K263</f>
        <v>0</v>
      </c>
      <c r="M263">
        <f>'Career - bowl'!L263</f>
        <v>0</v>
      </c>
    </row>
    <row r="264" spans="1:13" x14ac:dyDescent="0.25">
      <c r="A264" t="str">
        <f>'Career - bowl'!A264</f>
        <v>V Yadab</v>
      </c>
      <c r="B264">
        <f>'Career - bowl'!B264</f>
        <v>1</v>
      </c>
      <c r="C264">
        <f>'Career - bowl'!C264</f>
        <v>0</v>
      </c>
      <c r="D264">
        <f>'Career - bowl'!D264</f>
        <v>0</v>
      </c>
      <c r="E264">
        <f>'Career - bowl'!E264</f>
        <v>0</v>
      </c>
      <c r="F264">
        <f>'Career - bowl'!F264</f>
        <v>0</v>
      </c>
      <c r="G264" s="30" t="str">
        <f>'Career - bowl'!G264</f>
        <v>-</v>
      </c>
      <c r="H264" s="30" t="str">
        <f>'Career - bowl'!H264</f>
        <v>-</v>
      </c>
      <c r="I264" s="30" t="str">
        <f>'Career - bowl'!I264</f>
        <v>-</v>
      </c>
      <c r="J264" t="str">
        <f>'Career - bowl'!M264 &amp; "/" &amp; 'Career - bowl'!N264</f>
        <v>0/0</v>
      </c>
      <c r="K264">
        <f>'Career - bowl'!J264</f>
        <v>0</v>
      </c>
      <c r="L264">
        <f>'Career - bowl'!K264</f>
        <v>0</v>
      </c>
      <c r="M264">
        <f>'Career - bowl'!L264</f>
        <v>0</v>
      </c>
    </row>
    <row r="265" spans="1:13" x14ac:dyDescent="0.25">
      <c r="A265" t="str">
        <f>'Career - bowl'!A265</f>
        <v>? Yadav</v>
      </c>
      <c r="B265">
        <f>'Career - bowl'!B265</f>
        <v>1</v>
      </c>
      <c r="C265">
        <f>'Career - bowl'!C265</f>
        <v>2</v>
      </c>
      <c r="D265">
        <f>'Career - bowl'!D265</f>
        <v>0</v>
      </c>
      <c r="E265">
        <f>'Career - bowl'!E265</f>
        <v>18</v>
      </c>
      <c r="F265">
        <f>'Career - bowl'!F265</f>
        <v>0</v>
      </c>
      <c r="G265" s="30" t="str">
        <f>'Career - bowl'!G265</f>
        <v>-</v>
      </c>
      <c r="H265" s="30">
        <f>'Career - bowl'!H265</f>
        <v>9</v>
      </c>
      <c r="I265" s="30" t="str">
        <f>'Career - bowl'!I265</f>
        <v>-</v>
      </c>
      <c r="J265" t="str">
        <f>'Career - bowl'!M265 &amp; "/" &amp; 'Career - bowl'!N265</f>
        <v>0/18</v>
      </c>
      <c r="K265">
        <f>'Career - bowl'!J265</f>
        <v>0</v>
      </c>
      <c r="L265">
        <f>'Career - bowl'!K265</f>
        <v>0</v>
      </c>
      <c r="M265">
        <f>'Career - bowl'!L265</f>
        <v>0</v>
      </c>
    </row>
    <row r="266" spans="1:13" x14ac:dyDescent="0.25">
      <c r="A266" t="str">
        <f>'Career - bowl'!A266</f>
        <v>Dan Thomas</v>
      </c>
      <c r="B266">
        <f>'Career - bowl'!B266</f>
        <v>7</v>
      </c>
      <c r="C266">
        <f>'Career - bowl'!C266</f>
        <v>56</v>
      </c>
      <c r="D266">
        <f>'Career - bowl'!D266</f>
        <v>5</v>
      </c>
      <c r="E266">
        <f>'Career - bowl'!E266</f>
        <v>178</v>
      </c>
      <c r="F266">
        <f>'Career - bowl'!F266</f>
        <v>15</v>
      </c>
      <c r="G266" s="30">
        <f>'Career - bowl'!G266</f>
        <v>11.866666666666667</v>
      </c>
      <c r="H266" s="30">
        <f>'Career - bowl'!H266</f>
        <v>3.1785714285714284</v>
      </c>
      <c r="I266" s="30">
        <f>'Career - bowl'!I266</f>
        <v>22.4</v>
      </c>
      <c r="J266" t="str">
        <f>'Career - bowl'!M266 &amp; "/" &amp; 'Career - bowl'!N266</f>
        <v>0/0</v>
      </c>
      <c r="K266">
        <f>'Career - bowl'!J266</f>
        <v>0</v>
      </c>
      <c r="L266">
        <f>'Career - bowl'!K266</f>
        <v>12</v>
      </c>
      <c r="M266">
        <f>'Career - bowl'!L266</f>
        <v>0</v>
      </c>
    </row>
    <row r="267" spans="1:13" x14ac:dyDescent="0.25">
      <c r="A267" t="str">
        <f>'Career - bowl'!A267</f>
        <v>Chris Silvapulle</v>
      </c>
      <c r="B267">
        <f>'Career - bowl'!B267</f>
        <v>16</v>
      </c>
      <c r="C267">
        <f>'Career - bowl'!C267</f>
        <v>67</v>
      </c>
      <c r="D267">
        <f>'Career - bowl'!D267</f>
        <v>3</v>
      </c>
      <c r="E267">
        <f>'Career - bowl'!E267</f>
        <v>379</v>
      </c>
      <c r="F267">
        <f>'Career - bowl'!F267</f>
        <v>15</v>
      </c>
      <c r="G267" s="30">
        <f>'Career - bowl'!G267</f>
        <v>25.266666666666666</v>
      </c>
      <c r="H267" s="30">
        <f>'Career - bowl'!H267</f>
        <v>5.6567164179104479</v>
      </c>
      <c r="I267" s="30">
        <f>'Career - bowl'!I267</f>
        <v>26.8</v>
      </c>
      <c r="J267" t="str">
        <f>'Career - bowl'!M267 &amp; "/" &amp; 'Career - bowl'!N267</f>
        <v>0/0</v>
      </c>
      <c r="K267">
        <f>'Career - bowl'!J267</f>
        <v>0</v>
      </c>
      <c r="L267">
        <f>'Career - bowl'!K267</f>
        <v>18</v>
      </c>
      <c r="M267">
        <f>'Career - bowl'!L267</f>
        <v>3</v>
      </c>
    </row>
    <row r="268" spans="1:13" x14ac:dyDescent="0.25">
      <c r="A268" t="str">
        <f>'Career - bowl'!A268</f>
        <v>Stu Campbell</v>
      </c>
      <c r="B268">
        <f>'Career - bowl'!B268</f>
        <v>7</v>
      </c>
      <c r="C268">
        <f>'Career - bowl'!C268</f>
        <v>42</v>
      </c>
      <c r="D268">
        <f>'Career - bowl'!D268</f>
        <v>5</v>
      </c>
      <c r="E268">
        <f>'Career - bowl'!E268</f>
        <v>157</v>
      </c>
      <c r="F268">
        <f>'Career - bowl'!F268</f>
        <v>6</v>
      </c>
      <c r="G268" s="30">
        <f>'Career - bowl'!G268</f>
        <v>26.166666666666668</v>
      </c>
      <c r="H268" s="30">
        <f>'Career - bowl'!H268</f>
        <v>3.7380952380952381</v>
      </c>
      <c r="I268" s="30">
        <f>'Career - bowl'!I268</f>
        <v>42</v>
      </c>
      <c r="J268" t="str">
        <f>'Career - bowl'!M268 &amp; "/" &amp; 'Career - bowl'!N268</f>
        <v>0/0</v>
      </c>
      <c r="K268">
        <f>'Career - bowl'!J268</f>
        <v>0</v>
      </c>
      <c r="L268">
        <f>'Career - bowl'!K268</f>
        <v>8</v>
      </c>
      <c r="M268">
        <f>'Career - bowl'!L268</f>
        <v>0</v>
      </c>
    </row>
    <row r="269" spans="1:13" x14ac:dyDescent="0.25">
      <c r="A269" t="str">
        <f>'Career - bowl'!A269</f>
        <v>Kesh Wanigasekara</v>
      </c>
      <c r="B269">
        <f>'Career - bowl'!B269</f>
        <v>11</v>
      </c>
      <c r="C269">
        <f>'Career - bowl'!C269</f>
        <v>14</v>
      </c>
      <c r="D269">
        <f>'Career - bowl'!D269</f>
        <v>0</v>
      </c>
      <c r="E269">
        <f>'Career - bowl'!E269</f>
        <v>43</v>
      </c>
      <c r="F269">
        <f>'Career - bowl'!F269</f>
        <v>3</v>
      </c>
      <c r="G269" s="30">
        <f>'Career - bowl'!G269</f>
        <v>14.333333333333334</v>
      </c>
      <c r="H269" s="30">
        <f>'Career - bowl'!H269</f>
        <v>3.0714285714285716</v>
      </c>
      <c r="I269" s="30">
        <f>'Career - bowl'!I269</f>
        <v>28</v>
      </c>
      <c r="J269" t="str">
        <f>'Career - bowl'!M269 &amp; "/" &amp; 'Career - bowl'!N269</f>
        <v>0/0</v>
      </c>
      <c r="K269">
        <f>'Career - bowl'!J269</f>
        <v>0</v>
      </c>
      <c r="L269">
        <f>'Career - bowl'!K269</f>
        <v>6</v>
      </c>
      <c r="M269">
        <f>'Career - bowl'!L269</f>
        <v>0</v>
      </c>
    </row>
    <row r="270" spans="1:13" x14ac:dyDescent="0.25">
      <c r="A270" t="str">
        <f>'Career - bowl'!A270</f>
        <v>Ajit Prasaad</v>
      </c>
      <c r="B270">
        <f>'Career - bowl'!B270</f>
        <v>8</v>
      </c>
      <c r="C270">
        <f>'Career - bowl'!C270</f>
        <v>38</v>
      </c>
      <c r="D270">
        <f>'Career - bowl'!D270</f>
        <v>5</v>
      </c>
      <c r="E270">
        <f>'Career - bowl'!E270</f>
        <v>168</v>
      </c>
      <c r="F270">
        <f>'Career - bowl'!F270</f>
        <v>5</v>
      </c>
      <c r="G270" s="30">
        <f>'Career - bowl'!G270</f>
        <v>33.6</v>
      </c>
      <c r="H270" s="30">
        <f>'Career - bowl'!H270</f>
        <v>4.4210526315789478</v>
      </c>
      <c r="I270" s="30">
        <f>'Career - bowl'!I270</f>
        <v>45.6</v>
      </c>
      <c r="J270" t="str">
        <f>'Career - bowl'!M270 &amp; "/" &amp; 'Career - bowl'!N270</f>
        <v>0/0</v>
      </c>
      <c r="K270">
        <f>'Career - bowl'!J270</f>
        <v>0</v>
      </c>
      <c r="L270">
        <f>'Career - bowl'!K270</f>
        <v>17</v>
      </c>
      <c r="M270">
        <f>'Career - bowl'!L270</f>
        <v>3</v>
      </c>
    </row>
    <row r="271" spans="1:13" x14ac:dyDescent="0.25">
      <c r="A271" t="str">
        <f>'Career - bowl'!A271</f>
        <v>Niraj Tailor</v>
      </c>
      <c r="B271">
        <f>'Career - bowl'!B271</f>
        <v>11</v>
      </c>
      <c r="C271">
        <f>'Career - bowl'!C271</f>
        <v>20</v>
      </c>
      <c r="D271">
        <f>'Career - bowl'!D271</f>
        <v>2</v>
      </c>
      <c r="E271">
        <f>'Career - bowl'!E271</f>
        <v>125</v>
      </c>
      <c r="F271">
        <f>'Career - bowl'!F271</f>
        <v>3</v>
      </c>
      <c r="G271" s="30">
        <f>'Career - bowl'!G271</f>
        <v>41.666666666666664</v>
      </c>
      <c r="H271" s="30">
        <f>'Career - bowl'!H271</f>
        <v>6.25</v>
      </c>
      <c r="I271" s="30">
        <f>'Career - bowl'!I271</f>
        <v>40</v>
      </c>
      <c r="J271" t="str">
        <f>'Career - bowl'!M271 &amp; "/" &amp; 'Career - bowl'!N271</f>
        <v>0/0</v>
      </c>
      <c r="K271">
        <f>'Career - bowl'!J271</f>
        <v>0</v>
      </c>
      <c r="L271">
        <f>'Career - bowl'!K271</f>
        <v>2</v>
      </c>
      <c r="M271">
        <f>'Career - bowl'!L271</f>
        <v>0</v>
      </c>
    </row>
    <row r="272" spans="1:13" x14ac:dyDescent="0.25">
      <c r="A272" t="str">
        <f>'Career - bowl'!A272</f>
        <v>Akash Rajput</v>
      </c>
      <c r="B272">
        <f>'Career - bowl'!B272</f>
        <v>1</v>
      </c>
      <c r="C272">
        <f>'Career - bowl'!C272</f>
        <v>3</v>
      </c>
      <c r="D272">
        <f>'Career - bowl'!D272</f>
        <v>0</v>
      </c>
      <c r="E272">
        <f>'Career - bowl'!E272</f>
        <v>8</v>
      </c>
      <c r="F272">
        <f>'Career - bowl'!F272</f>
        <v>1</v>
      </c>
      <c r="G272" s="30">
        <f>'Career - bowl'!G272</f>
        <v>8</v>
      </c>
      <c r="H272" s="30">
        <f>'Career - bowl'!H272</f>
        <v>2.6666666666666665</v>
      </c>
      <c r="I272" s="30">
        <f>'Career - bowl'!I272</f>
        <v>18</v>
      </c>
      <c r="J272" t="str">
        <f>'Career - bowl'!M272 &amp; "/" &amp; 'Career - bowl'!N272</f>
        <v>0/0</v>
      </c>
      <c r="K272">
        <f>'Career - bowl'!J272</f>
        <v>0</v>
      </c>
      <c r="L272">
        <f>'Career - bowl'!K272</f>
        <v>0</v>
      </c>
      <c r="M272">
        <f>'Career - bowl'!L272</f>
        <v>0</v>
      </c>
    </row>
    <row r="273" spans="1:13" x14ac:dyDescent="0.25">
      <c r="A273" t="str">
        <f>'Career - bowl'!A273</f>
        <v>Glenn Meier</v>
      </c>
      <c r="B273">
        <f>'Career - bowl'!B273</f>
        <v>2</v>
      </c>
      <c r="C273">
        <f>'Career - bowl'!C273</f>
        <v>9</v>
      </c>
      <c r="D273">
        <f>'Career - bowl'!D273</f>
        <v>2</v>
      </c>
      <c r="E273">
        <f>'Career - bowl'!E273</f>
        <v>32</v>
      </c>
      <c r="F273">
        <f>'Career - bowl'!F273</f>
        <v>1</v>
      </c>
      <c r="G273" s="30">
        <f>'Career - bowl'!G273</f>
        <v>32</v>
      </c>
      <c r="H273" s="30">
        <f>'Career - bowl'!H273</f>
        <v>3.5555555555555554</v>
      </c>
      <c r="I273" s="30">
        <f>'Career - bowl'!I273</f>
        <v>54</v>
      </c>
      <c r="J273" t="str">
        <f>'Career - bowl'!M273 &amp; "/" &amp; 'Career - bowl'!N273</f>
        <v>0/0</v>
      </c>
      <c r="K273">
        <f>'Career - bowl'!J273</f>
        <v>0</v>
      </c>
      <c r="L273">
        <f>'Career - bowl'!K273</f>
        <v>1</v>
      </c>
      <c r="M273">
        <f>'Career - bowl'!L273</f>
        <v>2</v>
      </c>
    </row>
    <row r="274" spans="1:13" x14ac:dyDescent="0.25">
      <c r="A274" t="str">
        <f>'Career - bowl'!A274</f>
        <v>Sam Russell</v>
      </c>
      <c r="B274">
        <f>'Career - bowl'!B274</f>
        <v>1</v>
      </c>
      <c r="C274">
        <f>'Career - bowl'!C274</f>
        <v>4</v>
      </c>
      <c r="D274">
        <f>'Career - bowl'!D274</f>
        <v>0</v>
      </c>
      <c r="E274">
        <f>'Career - bowl'!E274</f>
        <v>20</v>
      </c>
      <c r="F274">
        <f>'Career - bowl'!F274</f>
        <v>0</v>
      </c>
      <c r="G274" s="30" t="str">
        <f>'Career - bowl'!G274</f>
        <v>-</v>
      </c>
      <c r="H274" s="30">
        <f>'Career - bowl'!H274</f>
        <v>5</v>
      </c>
      <c r="I274" s="30" t="str">
        <f>'Career - bowl'!I274</f>
        <v>-</v>
      </c>
      <c r="J274" t="str">
        <f>'Career - bowl'!M274 &amp; "/" &amp; 'Career - bowl'!N274</f>
        <v>0/0</v>
      </c>
      <c r="K274">
        <f>'Career - bowl'!J274</f>
        <v>0</v>
      </c>
      <c r="L274">
        <f>'Career - bowl'!K274</f>
        <v>0</v>
      </c>
      <c r="M274">
        <f>'Career - bowl'!L274</f>
        <v>1</v>
      </c>
    </row>
    <row r="275" spans="1:13" x14ac:dyDescent="0.25">
      <c r="A275" t="str">
        <f>'Career - bowl'!A275</f>
        <v>Callum Binyon</v>
      </c>
      <c r="B275">
        <f>'Career - bowl'!B275</f>
        <v>1</v>
      </c>
      <c r="C275">
        <f>'Career - bowl'!C275</f>
        <v>6</v>
      </c>
      <c r="D275">
        <f>'Career - bowl'!D275</f>
        <v>0</v>
      </c>
      <c r="E275">
        <f>'Career - bowl'!E275</f>
        <v>43</v>
      </c>
      <c r="F275">
        <f>'Career - bowl'!F275</f>
        <v>0</v>
      </c>
      <c r="G275" s="30" t="str">
        <f>'Career - bowl'!G275</f>
        <v>-</v>
      </c>
      <c r="H275" s="30">
        <f>'Career - bowl'!H275</f>
        <v>7.166666666666667</v>
      </c>
      <c r="I275" s="30" t="str">
        <f>'Career - bowl'!I275</f>
        <v>-</v>
      </c>
      <c r="J275" t="str">
        <f>'Career - bowl'!M275 &amp; "/" &amp; 'Career - bowl'!N275</f>
        <v>0/0</v>
      </c>
      <c r="K275">
        <f>'Career - bowl'!J275</f>
        <v>0</v>
      </c>
      <c r="L275">
        <f>'Career - bowl'!K275</f>
        <v>3</v>
      </c>
      <c r="M275">
        <f>'Career - bowl'!L275</f>
        <v>2</v>
      </c>
    </row>
    <row r="276" spans="1:13" x14ac:dyDescent="0.25">
      <c r="A276" t="str">
        <f>'Career - bowl'!A276</f>
        <v>Olli Lonsdale</v>
      </c>
      <c r="B276">
        <f>'Career - bowl'!B276</f>
        <v>3</v>
      </c>
      <c r="C276">
        <f>'Career - bowl'!C276</f>
        <v>4</v>
      </c>
      <c r="D276">
        <f>'Career - bowl'!D276</f>
        <v>0</v>
      </c>
      <c r="E276">
        <f>'Career - bowl'!E276</f>
        <v>40</v>
      </c>
      <c r="F276">
        <f>'Career - bowl'!F276</f>
        <v>0</v>
      </c>
      <c r="G276" s="30" t="str">
        <f>'Career - bowl'!G276</f>
        <v>-</v>
      </c>
      <c r="H276" s="30">
        <f>'Career - bowl'!H276</f>
        <v>10</v>
      </c>
      <c r="I276" s="30" t="str">
        <f>'Career - bowl'!I276</f>
        <v>-</v>
      </c>
      <c r="J276" t="str">
        <f>'Career - bowl'!M276 &amp; "/" &amp; 'Career - bowl'!N276</f>
        <v>0/0</v>
      </c>
      <c r="K276">
        <f>'Career - bowl'!J276</f>
        <v>0</v>
      </c>
      <c r="L276">
        <f>'Career - bowl'!K276</f>
        <v>6</v>
      </c>
      <c r="M276">
        <f>'Career - bowl'!L276</f>
        <v>6</v>
      </c>
    </row>
    <row r="277" spans="1:13" x14ac:dyDescent="0.25">
      <c r="A277" t="str">
        <f>'Career - bowl'!A277</f>
        <v>Andrew McEwen</v>
      </c>
      <c r="B277">
        <f>'Career - bowl'!B277</f>
        <v>12</v>
      </c>
      <c r="C277">
        <f>'Career - bowl'!C277</f>
        <v>57</v>
      </c>
      <c r="D277">
        <f>'Career - bowl'!D277</f>
        <v>6</v>
      </c>
      <c r="E277">
        <f>'Career - bowl'!E277</f>
        <v>223</v>
      </c>
      <c r="F277">
        <f>'Career - bowl'!F277</f>
        <v>10</v>
      </c>
      <c r="G277" s="30">
        <f>'Career - bowl'!G277</f>
        <v>22.3</v>
      </c>
      <c r="H277" s="30">
        <f>'Career - bowl'!H277</f>
        <v>3.9122807017543861</v>
      </c>
      <c r="I277" s="30">
        <f>'Career - bowl'!I277</f>
        <v>34.200000000000003</v>
      </c>
      <c r="J277" t="str">
        <f>'Career - bowl'!M277 &amp; "/" &amp; 'Career - bowl'!N277</f>
        <v>0/0</v>
      </c>
      <c r="K277">
        <f>'Career - bowl'!J277</f>
        <v>0</v>
      </c>
      <c r="L277">
        <f>'Career - bowl'!K277</f>
        <v>36</v>
      </c>
      <c r="M277">
        <f>'Career - bowl'!L277</f>
        <v>0</v>
      </c>
    </row>
    <row r="278" spans="1:13" x14ac:dyDescent="0.25">
      <c r="A278" t="str">
        <f>'Career - bowl'!A278</f>
        <v>Jo Milne</v>
      </c>
      <c r="B278">
        <f>'Career - bowl'!B278</f>
        <v>2</v>
      </c>
      <c r="C278">
        <f>'Career - bowl'!C278</f>
        <v>3</v>
      </c>
      <c r="D278">
        <f>'Career - bowl'!D278</f>
        <v>0</v>
      </c>
      <c r="E278">
        <f>'Career - bowl'!E278</f>
        <v>22</v>
      </c>
      <c r="F278">
        <f>'Career - bowl'!F278</f>
        <v>1</v>
      </c>
      <c r="G278" s="30">
        <f>'Career - bowl'!G278</f>
        <v>22</v>
      </c>
      <c r="H278" s="30">
        <f>'Career - bowl'!H278</f>
        <v>7.333333333333333</v>
      </c>
      <c r="I278" s="30">
        <f>'Career - bowl'!I278</f>
        <v>18</v>
      </c>
      <c r="J278" t="str">
        <f>'Career - bowl'!M278 &amp; "/" &amp; 'Career - bowl'!N278</f>
        <v>0/0</v>
      </c>
      <c r="K278">
        <f>'Career - bowl'!J278</f>
        <v>0</v>
      </c>
      <c r="L278">
        <f>'Career - bowl'!K278</f>
        <v>3</v>
      </c>
      <c r="M278">
        <f>'Career - bowl'!L278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topLeftCell="A154" workbookViewId="0">
      <selection activeCell="C165" sqref="C165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6" t="s">
        <v>10</v>
      </c>
      <c r="F1" s="7" t="s">
        <v>32</v>
      </c>
    </row>
    <row r="2" spans="1:18" x14ac:dyDescent="0.25">
      <c r="A2" s="6" t="s">
        <v>33</v>
      </c>
    </row>
    <row r="5" spans="1:18" x14ac:dyDescent="0.25">
      <c r="A5" s="6" t="s">
        <v>34</v>
      </c>
      <c r="D5" s="28" t="s">
        <v>35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30" x14ac:dyDescent="0.25">
      <c r="A6" s="6"/>
      <c r="C6" s="6" t="s">
        <v>401</v>
      </c>
      <c r="D6" s="23" t="s">
        <v>402</v>
      </c>
      <c r="E6" s="23" t="s">
        <v>403</v>
      </c>
      <c r="F6" s="23" t="s">
        <v>404</v>
      </c>
      <c r="G6" s="24" t="s">
        <v>11</v>
      </c>
      <c r="H6" s="23" t="s">
        <v>409</v>
      </c>
      <c r="I6" s="26" t="s">
        <v>410</v>
      </c>
      <c r="J6" s="23" t="s">
        <v>406</v>
      </c>
      <c r="K6" s="23" t="s">
        <v>13</v>
      </c>
      <c r="L6" s="23" t="s">
        <v>12</v>
      </c>
      <c r="M6" s="23" t="s">
        <v>405</v>
      </c>
      <c r="N6" s="23" t="s">
        <v>15</v>
      </c>
      <c r="O6" s="23" t="s">
        <v>14</v>
      </c>
      <c r="P6" s="25" t="s">
        <v>415</v>
      </c>
      <c r="Q6" s="23" t="s">
        <v>416</v>
      </c>
    </row>
    <row r="7" spans="1:18" x14ac:dyDescent="0.25">
      <c r="A7" s="6"/>
      <c r="B7" t="s">
        <v>36</v>
      </c>
      <c r="C7" t="str">
        <f>VLOOKUP(B7,Names!A:C,3,FALSE)</f>
        <v>Forhad Ahmed</v>
      </c>
      <c r="D7" s="2">
        <v>2</v>
      </c>
      <c r="E7" s="2">
        <v>2</v>
      </c>
      <c r="F7" s="3">
        <v>0</v>
      </c>
      <c r="G7" s="2">
        <v>35</v>
      </c>
      <c r="H7" s="10">
        <f>IF((E7-F7)=0, "-", SUM(G7/(E7-F7)))</f>
        <v>17.5</v>
      </c>
      <c r="I7" s="9">
        <f>IF(ISBLANK(P7), "", SUM(G7*100)/P7)</f>
        <v>76.086956521739125</v>
      </c>
      <c r="J7" s="3">
        <v>23</v>
      </c>
      <c r="K7" s="3">
        <v>0</v>
      </c>
      <c r="L7" s="3">
        <v>0</v>
      </c>
      <c r="M7" s="3">
        <v>0</v>
      </c>
      <c r="N7" s="3">
        <v>4</v>
      </c>
      <c r="O7" s="3">
        <v>0</v>
      </c>
      <c r="P7" s="8">
        <v>46</v>
      </c>
    </row>
    <row r="8" spans="1:18" x14ac:dyDescent="0.25">
      <c r="A8" s="6"/>
      <c r="B8" t="s">
        <v>37</v>
      </c>
      <c r="C8" t="str">
        <f>VLOOKUP(B8,Names!A:C,3,FALSE)</f>
        <v>A Akash</v>
      </c>
      <c r="D8" s="2">
        <v>1</v>
      </c>
      <c r="E8" s="2">
        <v>0</v>
      </c>
      <c r="F8" s="3">
        <v>0</v>
      </c>
      <c r="G8" s="2">
        <v>0</v>
      </c>
      <c r="H8" s="10" t="str">
        <f t="shared" ref="H8:H71" si="0">IF((E8-F8)=0, "-", SUM(G8/(E8-F8)))</f>
        <v>-</v>
      </c>
      <c r="I8" s="9" t="str">
        <f t="shared" ref="I8:I71" si="1">IF(ISBLANK(P8), "", SUM(G8*100)/P8)</f>
        <v/>
      </c>
      <c r="J8" s="3" t="s">
        <v>38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8"/>
    </row>
    <row r="9" spans="1:18" x14ac:dyDescent="0.25">
      <c r="B9" t="s">
        <v>39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10">
        <f t="shared" si="0"/>
        <v>7</v>
      </c>
      <c r="I9" s="9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11"/>
    </row>
    <row r="10" spans="1:18" x14ac:dyDescent="0.25">
      <c r="B10" t="s">
        <v>40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10" t="str">
        <f t="shared" si="0"/>
        <v>-</v>
      </c>
      <c r="I10" s="9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1"/>
    </row>
    <row r="11" spans="1:18" x14ac:dyDescent="0.25">
      <c r="B11" t="s">
        <v>41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10">
        <f t="shared" si="0"/>
        <v>24.528301886792452</v>
      </c>
      <c r="I11" s="9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11"/>
    </row>
    <row r="12" spans="1:18" x14ac:dyDescent="0.25">
      <c r="B12" t="s">
        <v>42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10">
        <f t="shared" si="0"/>
        <v>13.328767123287671</v>
      </c>
      <c r="I12" s="9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11"/>
    </row>
    <row r="13" spans="1:18" x14ac:dyDescent="0.25">
      <c r="B13" t="s">
        <v>43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10">
        <f t="shared" si="0"/>
        <v>15.333333333333334</v>
      </c>
      <c r="I13" s="9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11"/>
    </row>
    <row r="14" spans="1:18" x14ac:dyDescent="0.25">
      <c r="B14" t="s">
        <v>44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10" t="str">
        <f t="shared" si="0"/>
        <v>-</v>
      </c>
      <c r="I14" s="9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1"/>
    </row>
    <row r="15" spans="1:18" x14ac:dyDescent="0.25">
      <c r="B15" t="s">
        <v>45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10">
        <f t="shared" si="0"/>
        <v>13.363636363636363</v>
      </c>
      <c r="I15" s="9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11"/>
    </row>
    <row r="16" spans="1:18" x14ac:dyDescent="0.25">
      <c r="B16" t="s">
        <v>46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10">
        <f t="shared" si="0"/>
        <v>23.954545454545453</v>
      </c>
      <c r="I16" s="9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11"/>
    </row>
    <row r="17" spans="2:31" x14ac:dyDescent="0.25">
      <c r="B17" t="s">
        <v>47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10">
        <f t="shared" si="0"/>
        <v>6</v>
      </c>
      <c r="I17" s="9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11"/>
    </row>
    <row r="18" spans="2:31" x14ac:dyDescent="0.25">
      <c r="B18" t="s">
        <v>48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10" t="str">
        <f t="shared" si="0"/>
        <v>-</v>
      </c>
      <c r="I18" s="9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1"/>
    </row>
    <row r="19" spans="2:31" x14ac:dyDescent="0.25">
      <c r="B19" t="s">
        <v>49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10">
        <f t="shared" si="0"/>
        <v>29.217391304347824</v>
      </c>
      <c r="I19" s="9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11">
        <v>1207</v>
      </c>
      <c r="T19" s="4"/>
      <c r="U19" s="4" t="s">
        <v>50</v>
      </c>
      <c r="V19" s="4" t="s">
        <v>51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25">
      <c r="B20" t="s">
        <v>52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10">
        <f t="shared" si="0"/>
        <v>20</v>
      </c>
      <c r="I20" s="9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11"/>
    </row>
    <row r="21" spans="2:31" x14ac:dyDescent="0.25">
      <c r="B21" t="s">
        <v>53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10">
        <f t="shared" si="0"/>
        <v>18.264705882352942</v>
      </c>
      <c r="I21" s="9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11"/>
    </row>
    <row r="22" spans="2:31" x14ac:dyDescent="0.25">
      <c r="B22" t="s">
        <v>54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10">
        <f t="shared" si="0"/>
        <v>25</v>
      </c>
      <c r="I22" s="9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11"/>
    </row>
    <row r="23" spans="2:31" x14ac:dyDescent="0.25">
      <c r="B23" t="s">
        <v>55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10">
        <f t="shared" si="0"/>
        <v>3.7777777777777777</v>
      </c>
      <c r="I23" s="9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11"/>
    </row>
    <row r="24" spans="2:31" x14ac:dyDescent="0.25">
      <c r="B24" t="s">
        <v>56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10" t="str">
        <f t="shared" si="0"/>
        <v>-</v>
      </c>
      <c r="I24" s="9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1"/>
    </row>
    <row r="25" spans="2:31" x14ac:dyDescent="0.25">
      <c r="B25" t="s">
        <v>57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10">
        <f t="shared" si="0"/>
        <v>0</v>
      </c>
      <c r="I25" s="9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11"/>
    </row>
    <row r="26" spans="2:31" x14ac:dyDescent="0.25">
      <c r="B26" t="s">
        <v>58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10">
        <f t="shared" si="0"/>
        <v>38.888888888888886</v>
      </c>
      <c r="I26" s="9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11"/>
    </row>
    <row r="27" spans="2:31" x14ac:dyDescent="0.25">
      <c r="B27" t="s">
        <v>6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10">
        <f t="shared" si="0"/>
        <v>11.090909090909092</v>
      </c>
      <c r="I27" s="9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11"/>
      <c r="T27" s="4"/>
      <c r="U27" s="4"/>
      <c r="V27" s="4"/>
      <c r="W27" s="4"/>
      <c r="X27" s="4"/>
      <c r="Y27" s="2"/>
      <c r="Z27" s="2"/>
      <c r="AA27" s="4"/>
      <c r="AB27" s="4"/>
      <c r="AC27" s="4"/>
      <c r="AD27" s="4"/>
      <c r="AE27" s="4"/>
    </row>
    <row r="28" spans="2:31" x14ac:dyDescent="0.25">
      <c r="B28" t="s">
        <v>59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10">
        <f t="shared" si="0"/>
        <v>10.76271186440678</v>
      </c>
      <c r="I28" s="9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11"/>
    </row>
    <row r="29" spans="2:31" x14ac:dyDescent="0.25">
      <c r="B29" t="s">
        <v>60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10">
        <f t="shared" si="0"/>
        <v>0</v>
      </c>
      <c r="I29" s="9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11"/>
    </row>
    <row r="30" spans="2:31" x14ac:dyDescent="0.25">
      <c r="B30" t="s">
        <v>61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10">
        <f t="shared" si="0"/>
        <v>19.879032258064516</v>
      </c>
      <c r="I30" s="9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11"/>
    </row>
    <row r="31" spans="2:31" x14ac:dyDescent="0.25">
      <c r="B31" t="s">
        <v>62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10">
        <f t="shared" si="0"/>
        <v>1</v>
      </c>
      <c r="I31" s="9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11"/>
    </row>
    <row r="32" spans="2:31" x14ac:dyDescent="0.25">
      <c r="B32" t="s">
        <v>63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10">
        <f t="shared" si="0"/>
        <v>5.5</v>
      </c>
      <c r="I32" s="9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11">
        <v>28</v>
      </c>
    </row>
    <row r="33" spans="2:31" x14ac:dyDescent="0.25">
      <c r="B33" t="s">
        <v>64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10">
        <f t="shared" si="0"/>
        <v>30.071428571428573</v>
      </c>
      <c r="I33" s="9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11"/>
    </row>
    <row r="34" spans="2:31" x14ac:dyDescent="0.25">
      <c r="B34" t="s">
        <v>4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10">
        <f t="shared" si="0"/>
        <v>16.266666666666666</v>
      </c>
      <c r="I34" s="9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11">
        <v>224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2" customFormat="1" x14ac:dyDescent="0.25">
      <c r="B35" s="12" t="s">
        <v>65</v>
      </c>
      <c r="C35" t="str">
        <f>VLOOKUP(B35,Names!A:C,3,FALSE)</f>
        <v>Andrew Boyd</v>
      </c>
      <c r="D35" s="12">
        <v>100</v>
      </c>
      <c r="E35" s="12">
        <v>61</v>
      </c>
      <c r="F35" s="12">
        <v>20</v>
      </c>
      <c r="G35" s="12">
        <v>82</v>
      </c>
      <c r="H35" s="10">
        <f t="shared" si="0"/>
        <v>2</v>
      </c>
      <c r="I35" s="9" t="str">
        <f t="shared" si="1"/>
        <v/>
      </c>
      <c r="J35" s="12">
        <v>9</v>
      </c>
      <c r="K35" s="12">
        <v>0</v>
      </c>
      <c r="L35" s="12">
        <v>0</v>
      </c>
      <c r="M35" s="12">
        <v>23</v>
      </c>
      <c r="N35" s="12">
        <v>5</v>
      </c>
      <c r="O35" s="12">
        <v>0</v>
      </c>
      <c r="P35" s="11"/>
      <c r="T35" s="4"/>
      <c r="U35" s="4" t="s">
        <v>66</v>
      </c>
      <c r="V35" s="4"/>
      <c r="W35" s="4"/>
      <c r="X35" s="4"/>
      <c r="Y35" s="2"/>
      <c r="Z35" s="2"/>
      <c r="AA35" s="4"/>
      <c r="AB35" s="4"/>
      <c r="AC35" s="4"/>
      <c r="AD35" s="4"/>
      <c r="AE35" s="4"/>
    </row>
    <row r="36" spans="2:31" x14ac:dyDescent="0.25">
      <c r="B36" t="s">
        <v>67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10">
        <f t="shared" si="0"/>
        <v>14</v>
      </c>
      <c r="I36" s="9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11"/>
    </row>
    <row r="37" spans="2:31" x14ac:dyDescent="0.25">
      <c r="B37" t="s">
        <v>68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10">
        <f t="shared" si="0"/>
        <v>22</v>
      </c>
      <c r="I37" s="9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11"/>
    </row>
    <row r="38" spans="2:31" x14ac:dyDescent="0.25">
      <c r="B38" t="s">
        <v>69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10">
        <f t="shared" si="0"/>
        <v>6</v>
      </c>
      <c r="I38" s="9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11"/>
    </row>
    <row r="39" spans="2:31" x14ac:dyDescent="0.25">
      <c r="B39" t="s">
        <v>70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10">
        <f t="shared" si="0"/>
        <v>45</v>
      </c>
      <c r="I39" s="9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11"/>
    </row>
    <row r="40" spans="2:31" x14ac:dyDescent="0.25">
      <c r="B40" t="s">
        <v>0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10">
        <f t="shared" si="0"/>
        <v>28.539735099337747</v>
      </c>
      <c r="I40" s="9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11"/>
      <c r="T40" s="4"/>
      <c r="U40" s="4" t="s">
        <v>71</v>
      </c>
      <c r="V40" s="4"/>
      <c r="W40" s="4"/>
      <c r="X40" s="4"/>
      <c r="Y40" s="2"/>
      <c r="Z40" s="2"/>
      <c r="AA40" s="4"/>
      <c r="AB40" s="4"/>
      <c r="AC40" s="4"/>
      <c r="AD40" s="4"/>
      <c r="AE40" s="4"/>
    </row>
    <row r="41" spans="2:31" x14ac:dyDescent="0.25">
      <c r="B41" t="s">
        <v>72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10">
        <f t="shared" si="0"/>
        <v>14.76923076923077</v>
      </c>
      <c r="I41" s="9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11"/>
    </row>
    <row r="42" spans="2:31" x14ac:dyDescent="0.25">
      <c r="B42" t="s">
        <v>73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10">
        <f t="shared" si="0"/>
        <v>2</v>
      </c>
      <c r="I42" s="9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11"/>
    </row>
    <row r="43" spans="2:31" x14ac:dyDescent="0.25">
      <c r="B43" t="s">
        <v>74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10">
        <f t="shared" si="0"/>
        <v>2.6</v>
      </c>
      <c r="I43" s="9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11"/>
    </row>
    <row r="44" spans="2:31" x14ac:dyDescent="0.25">
      <c r="B44" t="s">
        <v>75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10">
        <f t="shared" si="0"/>
        <v>0</v>
      </c>
      <c r="I44" s="9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11"/>
    </row>
    <row r="45" spans="2:31" x14ac:dyDescent="0.25">
      <c r="B45" t="s">
        <v>76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10">
        <f t="shared" si="0"/>
        <v>0</v>
      </c>
      <c r="I45" s="9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11"/>
    </row>
    <row r="46" spans="2:31" x14ac:dyDescent="0.25">
      <c r="B46" t="s">
        <v>77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10">
        <f t="shared" si="0"/>
        <v>12.864516129032259</v>
      </c>
      <c r="I46" s="9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11"/>
      <c r="T46" s="4"/>
      <c r="U46" s="4" t="s">
        <v>78</v>
      </c>
      <c r="V46" s="4"/>
      <c r="W46" s="4"/>
      <c r="X46" s="4"/>
      <c r="Y46" s="2"/>
      <c r="Z46" s="2"/>
      <c r="AA46" s="4"/>
      <c r="AB46" s="4"/>
      <c r="AC46" s="4"/>
      <c r="AD46" s="4"/>
      <c r="AE46" s="4"/>
    </row>
    <row r="47" spans="2:31" x14ac:dyDescent="0.25">
      <c r="B47" t="s">
        <v>79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10">
        <f t="shared" si="0"/>
        <v>18.021052631578947</v>
      </c>
      <c r="I47" s="9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11"/>
    </row>
    <row r="48" spans="2:31" x14ac:dyDescent="0.25">
      <c r="B48" t="s">
        <v>80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10">
        <f t="shared" si="0"/>
        <v>20.166666666666668</v>
      </c>
      <c r="I48" s="9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11"/>
    </row>
    <row r="49" spans="2:31" x14ac:dyDescent="0.25">
      <c r="B49" t="s">
        <v>81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10">
        <f t="shared" si="0"/>
        <v>2.75</v>
      </c>
      <c r="I49" s="9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11"/>
    </row>
    <row r="50" spans="2:31" x14ac:dyDescent="0.25">
      <c r="B50" t="s">
        <v>82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10">
        <f t="shared" si="0"/>
        <v>22.6875</v>
      </c>
      <c r="I50" s="9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11"/>
    </row>
    <row r="51" spans="2:31" x14ac:dyDescent="0.25">
      <c r="B51" t="s">
        <v>83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10">
        <f t="shared" si="0"/>
        <v>18.107142857142858</v>
      </c>
      <c r="I51" s="9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11"/>
    </row>
    <row r="52" spans="2:31" x14ac:dyDescent="0.25">
      <c r="B52" t="s">
        <v>84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10" t="str">
        <f t="shared" si="0"/>
        <v>-</v>
      </c>
      <c r="I52" s="9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1"/>
    </row>
    <row r="53" spans="2:31" x14ac:dyDescent="0.25">
      <c r="B53" t="s">
        <v>85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10">
        <f t="shared" si="0"/>
        <v>19</v>
      </c>
      <c r="I53" s="9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11"/>
    </row>
    <row r="54" spans="2:31" x14ac:dyDescent="0.25">
      <c r="B54" t="s">
        <v>86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10">
        <f t="shared" si="0"/>
        <v>13</v>
      </c>
      <c r="I54" s="9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11"/>
    </row>
    <row r="55" spans="2:31" x14ac:dyDescent="0.25">
      <c r="B55" t="s">
        <v>87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10">
        <f t="shared" si="0"/>
        <v>10.804878048780488</v>
      </c>
      <c r="I55" s="9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11"/>
      <c r="T55" s="4"/>
      <c r="U55" s="4"/>
      <c r="V55" s="4"/>
      <c r="W55" s="4"/>
      <c r="X55" s="4"/>
      <c r="Y55" s="2"/>
      <c r="Z55" s="2"/>
      <c r="AA55" s="4"/>
      <c r="AB55" s="4"/>
      <c r="AC55" s="4"/>
      <c r="AD55" s="4"/>
      <c r="AE55" s="4"/>
    </row>
    <row r="56" spans="2:31" x14ac:dyDescent="0.25">
      <c r="B56" t="s">
        <v>88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10">
        <f t="shared" si="0"/>
        <v>4.666666666666667</v>
      </c>
      <c r="I56" s="9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11"/>
    </row>
    <row r="57" spans="2:31" x14ac:dyDescent="0.25">
      <c r="B57" t="s">
        <v>89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10">
        <f t="shared" si="0"/>
        <v>3.2608695652173911</v>
      </c>
      <c r="I57" s="9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11">
        <v>144</v>
      </c>
      <c r="T57" s="4"/>
      <c r="U57" s="4"/>
      <c r="V57" s="4"/>
      <c r="W57" s="4"/>
      <c r="X57" s="4"/>
      <c r="Y57" s="2"/>
      <c r="Z57" s="2"/>
      <c r="AA57" s="2"/>
      <c r="AB57" s="2"/>
      <c r="AC57" s="4"/>
      <c r="AD57" s="4"/>
      <c r="AE57" s="4"/>
    </row>
    <row r="58" spans="2:31" x14ac:dyDescent="0.25">
      <c r="B58" t="s">
        <v>90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10">
        <f t="shared" si="0"/>
        <v>6</v>
      </c>
      <c r="I58" s="9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11"/>
    </row>
    <row r="59" spans="2:31" x14ac:dyDescent="0.25">
      <c r="B59" t="s">
        <v>91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10">
        <f t="shared" si="0"/>
        <v>0</v>
      </c>
      <c r="I59" s="9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11"/>
    </row>
    <row r="60" spans="2:31" x14ac:dyDescent="0.25">
      <c r="B60" t="s">
        <v>92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10">
        <f t="shared" si="0"/>
        <v>18.833333333333332</v>
      </c>
      <c r="I60" s="9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11"/>
    </row>
    <row r="61" spans="2:31" x14ac:dyDescent="0.25">
      <c r="B61" t="s">
        <v>93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10">
        <f t="shared" si="0"/>
        <v>17.238095238095237</v>
      </c>
      <c r="I61" s="9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11"/>
      <c r="T61" s="4"/>
      <c r="U61" s="4"/>
      <c r="V61" s="4"/>
      <c r="W61" s="4"/>
      <c r="X61" s="4"/>
      <c r="Y61" s="2"/>
      <c r="Z61" s="2"/>
      <c r="AA61" s="4"/>
      <c r="AB61" s="4"/>
      <c r="AC61" s="4"/>
      <c r="AD61" s="4"/>
      <c r="AE61" s="4"/>
    </row>
    <row r="62" spans="2:31" x14ac:dyDescent="0.25">
      <c r="B62" t="s">
        <v>94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10">
        <f t="shared" si="0"/>
        <v>3.6666666666666665</v>
      </c>
      <c r="I62" s="9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11"/>
    </row>
    <row r="63" spans="2:31" x14ac:dyDescent="0.25">
      <c r="B63" t="s">
        <v>95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10">
        <f t="shared" si="0"/>
        <v>9.7826086956521738</v>
      </c>
      <c r="I63" s="9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11"/>
      <c r="T63" s="4"/>
      <c r="U63" s="4"/>
      <c r="V63" s="4"/>
      <c r="W63" s="4"/>
      <c r="X63" s="4"/>
      <c r="Y63" s="2"/>
      <c r="Z63" s="2"/>
      <c r="AA63" s="4"/>
      <c r="AB63" s="4"/>
      <c r="AC63" s="4"/>
      <c r="AD63" s="4"/>
      <c r="AE63" s="4"/>
    </row>
    <row r="64" spans="2:31" x14ac:dyDescent="0.25">
      <c r="B64" t="s">
        <v>96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10">
        <f t="shared" si="0"/>
        <v>7.3076923076923075</v>
      </c>
      <c r="I64" s="9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11"/>
    </row>
    <row r="65" spans="2:31" x14ac:dyDescent="0.25">
      <c r="B65" t="s">
        <v>97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10">
        <f t="shared" si="0"/>
        <v>0</v>
      </c>
      <c r="I65" s="9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11"/>
    </row>
    <row r="66" spans="2:31" x14ac:dyDescent="0.25">
      <c r="B66" t="s">
        <v>98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10">
        <f t="shared" si="0"/>
        <v>3</v>
      </c>
      <c r="I66" s="9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11"/>
    </row>
    <row r="67" spans="2:31" x14ac:dyDescent="0.25">
      <c r="B67" t="s">
        <v>99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10">
        <f t="shared" si="0"/>
        <v>14.25</v>
      </c>
      <c r="I67" s="9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11"/>
    </row>
    <row r="68" spans="2:31" x14ac:dyDescent="0.25">
      <c r="B68" t="s">
        <v>100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10">
        <f t="shared" si="0"/>
        <v>28.475247524752476</v>
      </c>
      <c r="I68" s="9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11"/>
    </row>
    <row r="69" spans="2:31" x14ac:dyDescent="0.25">
      <c r="B69" t="s">
        <v>101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10">
        <f t="shared" si="0"/>
        <v>5.291666666666667</v>
      </c>
      <c r="I69" s="9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11"/>
      <c r="T69" s="4"/>
      <c r="U69" s="4"/>
      <c r="V69" s="4"/>
      <c r="W69" s="4"/>
      <c r="X69" s="4"/>
      <c r="Y69" s="2"/>
      <c r="Z69" s="2"/>
      <c r="AA69" s="4"/>
      <c r="AB69" s="4"/>
      <c r="AC69" s="4"/>
      <c r="AD69" s="4"/>
      <c r="AE69" s="4"/>
    </row>
    <row r="70" spans="2:31" x14ac:dyDescent="0.25">
      <c r="B70" t="s">
        <v>102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10" t="str">
        <f t="shared" si="0"/>
        <v>-</v>
      </c>
      <c r="I70" s="9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1"/>
    </row>
    <row r="71" spans="2:31" x14ac:dyDescent="0.25">
      <c r="B71" t="s">
        <v>103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10">
        <f t="shared" si="0"/>
        <v>39.4</v>
      </c>
      <c r="I71" s="9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11"/>
    </row>
    <row r="72" spans="2:31" x14ac:dyDescent="0.25">
      <c r="B72" t="s">
        <v>104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10">
        <f t="shared" ref="H72:H135" si="2">IF((E72-F72)=0, "-", SUM(G72/(E72-F72)))</f>
        <v>0</v>
      </c>
      <c r="I72" s="9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11"/>
    </row>
    <row r="73" spans="2:31" x14ac:dyDescent="0.25">
      <c r="B73" t="s">
        <v>105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10">
        <f t="shared" si="2"/>
        <v>1.5</v>
      </c>
      <c r="I73" s="9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11"/>
    </row>
    <row r="74" spans="2:31" x14ac:dyDescent="0.25">
      <c r="B74" t="s">
        <v>106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10">
        <f t="shared" si="2"/>
        <v>24.352941176470587</v>
      </c>
      <c r="I74" s="9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11"/>
    </row>
    <row r="75" spans="2:31" x14ac:dyDescent="0.25">
      <c r="B75" t="s">
        <v>107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10">
        <f t="shared" si="2"/>
        <v>42.271186440677965</v>
      </c>
      <c r="I75" s="9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11"/>
      <c r="T75" s="4"/>
      <c r="U75" s="4"/>
      <c r="V75" s="4"/>
      <c r="W75" s="4"/>
      <c r="X75" s="4"/>
      <c r="Y75" s="2"/>
      <c r="Z75" s="2"/>
      <c r="AA75" s="4"/>
      <c r="AB75" s="4"/>
      <c r="AC75" s="4"/>
      <c r="AD75" s="4"/>
      <c r="AE75" s="4"/>
    </row>
    <row r="76" spans="2:31" x14ac:dyDescent="0.25">
      <c r="B76" t="s">
        <v>108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10">
        <f t="shared" si="2"/>
        <v>7.333333333333333</v>
      </c>
      <c r="I76" s="9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11"/>
    </row>
    <row r="77" spans="2:31" x14ac:dyDescent="0.25">
      <c r="B77" t="s">
        <v>109</v>
      </c>
      <c r="C77" t="str">
        <f>VLOOKUP(B77,Names!A:C,3,FALSE)</f>
        <v>Gordon Dunne</v>
      </c>
      <c r="D77" s="4">
        <v>1</v>
      </c>
      <c r="E77" s="4">
        <v>1</v>
      </c>
      <c r="F77" s="4">
        <v>1</v>
      </c>
      <c r="G77" s="4">
        <v>1</v>
      </c>
      <c r="H77" s="10" t="str">
        <f t="shared" si="2"/>
        <v>-</v>
      </c>
      <c r="I77" s="9">
        <f t="shared" si="3"/>
        <v>16.666666666666668</v>
      </c>
      <c r="J77" s="2" t="s">
        <v>18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13">
        <v>6</v>
      </c>
    </row>
    <row r="78" spans="2:31" x14ac:dyDescent="0.25">
      <c r="B78" t="s">
        <v>110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10">
        <f t="shared" si="2"/>
        <v>18.94736842105263</v>
      </c>
      <c r="I78" s="9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11"/>
    </row>
    <row r="79" spans="2:31" x14ac:dyDescent="0.25">
      <c r="B79" t="s">
        <v>111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10">
        <f t="shared" si="2"/>
        <v>1.4</v>
      </c>
      <c r="I79" s="9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11"/>
    </row>
    <row r="80" spans="2:31" x14ac:dyDescent="0.25">
      <c r="B80" t="s">
        <v>112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10">
        <f t="shared" si="2"/>
        <v>14.223140495867769</v>
      </c>
      <c r="I80" s="9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11"/>
      <c r="T80" s="4"/>
      <c r="U80" s="4"/>
      <c r="V80" s="4"/>
      <c r="W80" s="4"/>
      <c r="X80" s="4"/>
      <c r="Y80" s="2"/>
      <c r="Z80" s="2"/>
      <c r="AA80" s="4"/>
      <c r="AB80" s="4"/>
      <c r="AC80" s="4"/>
      <c r="AD80" s="4"/>
      <c r="AE80" s="4"/>
    </row>
    <row r="81" spans="2:31" x14ac:dyDescent="0.25">
      <c r="B81" t="s">
        <v>113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10">
        <f t="shared" si="2"/>
        <v>7.333333333333333</v>
      </c>
      <c r="I81" s="9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11"/>
    </row>
    <row r="82" spans="2:31" x14ac:dyDescent="0.25">
      <c r="B82" t="s">
        <v>114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10">
        <f t="shared" si="2"/>
        <v>16</v>
      </c>
      <c r="I82" s="9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11"/>
    </row>
    <row r="83" spans="2:31" x14ac:dyDescent="0.25">
      <c r="B83" t="s">
        <v>115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10">
        <f t="shared" si="2"/>
        <v>5.5348837209302326</v>
      </c>
      <c r="I83" s="9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11"/>
    </row>
    <row r="84" spans="2:31" x14ac:dyDescent="0.25">
      <c r="B84" t="s">
        <v>116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10">
        <f t="shared" si="2"/>
        <v>16.7</v>
      </c>
      <c r="I84" s="9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11"/>
    </row>
    <row r="85" spans="2:31" x14ac:dyDescent="0.25">
      <c r="B85" t="s">
        <v>117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10">
        <f t="shared" si="2"/>
        <v>14</v>
      </c>
      <c r="I85" s="9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11"/>
    </row>
    <row r="86" spans="2:31" x14ac:dyDescent="0.25">
      <c r="B86" t="s">
        <v>118</v>
      </c>
      <c r="C86" t="str">
        <f>VLOOKUP(B86,Names!A:C,3,FALSE)</f>
        <v>Peter Garlando</v>
      </c>
      <c r="D86" s="4">
        <v>3</v>
      </c>
      <c r="E86" s="4">
        <v>2</v>
      </c>
      <c r="F86" s="4">
        <v>1</v>
      </c>
      <c r="G86" s="4">
        <v>1</v>
      </c>
      <c r="H86" s="10">
        <f t="shared" si="2"/>
        <v>1</v>
      </c>
      <c r="I86" s="9">
        <f t="shared" si="3"/>
        <v>14.285714285714286</v>
      </c>
      <c r="J86" s="2">
        <v>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13">
        <v>7</v>
      </c>
    </row>
    <row r="87" spans="2:31" x14ac:dyDescent="0.25">
      <c r="B87" t="s">
        <v>119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10">
        <f t="shared" si="2"/>
        <v>1</v>
      </c>
      <c r="I87" s="9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11"/>
    </row>
    <row r="88" spans="2:31" x14ac:dyDescent="0.25">
      <c r="B88" t="s">
        <v>120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10">
        <f t="shared" si="2"/>
        <v>9.9615384615384617</v>
      </c>
      <c r="I88" s="9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11"/>
    </row>
    <row r="89" spans="2:31" x14ac:dyDescent="0.25">
      <c r="B89" t="s">
        <v>121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10">
        <f t="shared" si="2"/>
        <v>41.090909090909093</v>
      </c>
      <c r="I89" s="9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11"/>
    </row>
    <row r="90" spans="2:31" x14ac:dyDescent="0.25">
      <c r="B90" t="s">
        <v>122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10">
        <f t="shared" si="2"/>
        <v>10.82089552238806</v>
      </c>
      <c r="I90" s="9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11"/>
      <c r="T90" s="4"/>
      <c r="U90" s="4"/>
      <c r="V90" s="4"/>
      <c r="W90" s="4"/>
      <c r="X90" s="4"/>
      <c r="Y90" s="2"/>
      <c r="Z90" s="2"/>
      <c r="AA90" s="2"/>
      <c r="AB90" s="2"/>
      <c r="AC90" s="4"/>
      <c r="AD90" s="4"/>
      <c r="AE90" s="4"/>
    </row>
    <row r="91" spans="2:31" x14ac:dyDescent="0.25">
      <c r="B91" t="s">
        <v>123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10">
        <f t="shared" si="2"/>
        <v>8</v>
      </c>
      <c r="I91" s="9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11"/>
      <c r="T91" s="4"/>
      <c r="U91" s="4"/>
      <c r="V91" s="4"/>
      <c r="W91" s="4"/>
      <c r="X91" s="4"/>
      <c r="Y91" s="2"/>
      <c r="Z91" s="2"/>
      <c r="AA91" s="2"/>
      <c r="AB91" s="2"/>
      <c r="AC91" s="4"/>
      <c r="AD91" s="4"/>
      <c r="AE91" s="4"/>
    </row>
    <row r="92" spans="2:31" x14ac:dyDescent="0.25">
      <c r="B92" t="s">
        <v>124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10">
        <f t="shared" si="2"/>
        <v>11.833333333333334</v>
      </c>
      <c r="I92" s="9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11"/>
      <c r="T92" s="4"/>
      <c r="U92" s="4"/>
      <c r="V92" s="4"/>
      <c r="W92" s="4"/>
      <c r="X92" s="4"/>
      <c r="Y92" s="2"/>
      <c r="Z92" s="2"/>
      <c r="AA92" s="2"/>
      <c r="AB92" s="2"/>
      <c r="AC92" s="4"/>
      <c r="AD92" s="4"/>
      <c r="AE92" s="4"/>
    </row>
    <row r="93" spans="2:31" x14ac:dyDescent="0.25">
      <c r="B93" t="s">
        <v>125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10">
        <f t="shared" si="2"/>
        <v>5.1111111111111107</v>
      </c>
      <c r="I93" s="9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11"/>
    </row>
    <row r="94" spans="2:31" x14ac:dyDescent="0.25">
      <c r="B94" t="s">
        <v>126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10" t="str">
        <f t="shared" si="2"/>
        <v>-</v>
      </c>
      <c r="I94" s="9" t="str">
        <f t="shared" si="3"/>
        <v/>
      </c>
      <c r="J94" s="14" t="s">
        <v>127</v>
      </c>
      <c r="K94">
        <v>0</v>
      </c>
      <c r="L94">
        <v>0</v>
      </c>
      <c r="M94">
        <v>0</v>
      </c>
      <c r="N94">
        <v>4</v>
      </c>
      <c r="O94">
        <v>0</v>
      </c>
      <c r="P94" s="11"/>
    </row>
    <row r="95" spans="2:31" x14ac:dyDescent="0.25">
      <c r="B95" t="s">
        <v>128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10">
        <f t="shared" si="2"/>
        <v>22.378378378378379</v>
      </c>
      <c r="I95" s="9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11"/>
      <c r="T95" s="4"/>
      <c r="U95" s="4"/>
      <c r="V95" s="4"/>
      <c r="W95" s="4"/>
      <c r="X95" s="4"/>
      <c r="Y95" s="2"/>
      <c r="Z95" s="2"/>
      <c r="AA95" s="4"/>
      <c r="AB95" s="4"/>
      <c r="AC95" s="4"/>
      <c r="AD95" s="4"/>
      <c r="AE95" s="4"/>
    </row>
    <row r="96" spans="2:31" x14ac:dyDescent="0.25">
      <c r="B96" t="s">
        <v>129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10">
        <f t="shared" si="2"/>
        <v>8.9523809523809526</v>
      </c>
      <c r="I96" s="9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11"/>
    </row>
    <row r="97" spans="2:31" x14ac:dyDescent="0.25">
      <c r="B97" t="s">
        <v>130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10">
        <f t="shared" si="2"/>
        <v>15.5</v>
      </c>
      <c r="I97" s="9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11">
        <v>22</v>
      </c>
      <c r="T97" s="4"/>
      <c r="U97" s="4"/>
      <c r="V97" s="4"/>
      <c r="W97" s="4"/>
      <c r="X97" s="4"/>
      <c r="Y97" s="2"/>
      <c r="Z97" s="2"/>
      <c r="AA97" s="4"/>
      <c r="AB97" s="4"/>
      <c r="AC97" s="4"/>
      <c r="AD97" s="4"/>
      <c r="AE97" s="4"/>
    </row>
    <row r="98" spans="2:31" x14ac:dyDescent="0.25">
      <c r="B98" t="s">
        <v>131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10">
        <f t="shared" si="2"/>
        <v>11</v>
      </c>
      <c r="I98" s="9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11">
        <v>20</v>
      </c>
    </row>
    <row r="99" spans="2:31" x14ac:dyDescent="0.25">
      <c r="B99" t="s">
        <v>132</v>
      </c>
      <c r="C99" t="str">
        <f>VLOOKUP(B99,Names!A:C,3,FALSE)</f>
        <v>Tim Hapgood</v>
      </c>
      <c r="D99" s="4">
        <v>1</v>
      </c>
      <c r="E99" s="4">
        <v>1</v>
      </c>
      <c r="F99" s="4">
        <v>1</v>
      </c>
      <c r="G99" s="4">
        <v>54</v>
      </c>
      <c r="H99" s="10" t="str">
        <f t="shared" si="2"/>
        <v>-</v>
      </c>
      <c r="I99" s="9">
        <f t="shared" si="3"/>
        <v>73.972602739726028</v>
      </c>
      <c r="J99" s="2" t="s">
        <v>17</v>
      </c>
      <c r="K99" s="4">
        <v>1</v>
      </c>
      <c r="L99" s="4">
        <v>0</v>
      </c>
      <c r="M99" s="4">
        <v>0</v>
      </c>
      <c r="N99" s="4">
        <v>9</v>
      </c>
      <c r="O99" s="4">
        <v>0</v>
      </c>
      <c r="P99" s="13">
        <v>73</v>
      </c>
    </row>
    <row r="100" spans="2:31" x14ac:dyDescent="0.25">
      <c r="B100" t="s">
        <v>133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10">
        <f t="shared" si="2"/>
        <v>15.5</v>
      </c>
      <c r="I100" s="9">
        <f t="shared" si="3"/>
        <v>73.80952380952381</v>
      </c>
      <c r="J100" s="14" t="s">
        <v>21</v>
      </c>
      <c r="K100">
        <v>0</v>
      </c>
      <c r="L100">
        <v>0</v>
      </c>
      <c r="M100">
        <v>1</v>
      </c>
      <c r="N100">
        <v>10</v>
      </c>
      <c r="O100">
        <v>0</v>
      </c>
      <c r="P100" s="11">
        <v>84</v>
      </c>
      <c r="T100" s="4"/>
      <c r="U100" s="4"/>
      <c r="V100" s="4"/>
      <c r="W100" s="4"/>
      <c r="X100" s="4"/>
      <c r="Y100" s="2"/>
      <c r="Z100" s="2"/>
      <c r="AA100" s="4"/>
      <c r="AB100" s="4"/>
      <c r="AC100" s="4"/>
      <c r="AD100" s="4"/>
      <c r="AE100" s="4"/>
    </row>
    <row r="101" spans="2:31" x14ac:dyDescent="0.25">
      <c r="B101" t="s">
        <v>134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10">
        <f t="shared" si="2"/>
        <v>9</v>
      </c>
      <c r="I101" s="9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11"/>
    </row>
    <row r="102" spans="2:31" x14ac:dyDescent="0.25">
      <c r="B102" t="s">
        <v>135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10">
        <f t="shared" si="2"/>
        <v>1.5</v>
      </c>
      <c r="I102" s="9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11"/>
    </row>
    <row r="103" spans="2:31" x14ac:dyDescent="0.25">
      <c r="B103" t="s">
        <v>136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10">
        <f t="shared" si="2"/>
        <v>30.217391304347824</v>
      </c>
      <c r="I103" s="9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11"/>
    </row>
    <row r="104" spans="2:31" x14ac:dyDescent="0.25">
      <c r="B104" t="s">
        <v>137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10">
        <f t="shared" si="2"/>
        <v>4.4000000000000004</v>
      </c>
      <c r="I104" s="9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11"/>
    </row>
    <row r="105" spans="2:31" x14ac:dyDescent="0.25">
      <c r="B105" t="s">
        <v>138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10">
        <f t="shared" si="2"/>
        <v>10.666666666666666</v>
      </c>
      <c r="I105" s="9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11"/>
    </row>
    <row r="106" spans="2:31" x14ac:dyDescent="0.25">
      <c r="B106" t="s">
        <v>139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10">
        <f t="shared" si="2"/>
        <v>11.205479452054794</v>
      </c>
      <c r="I106" s="9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11"/>
    </row>
    <row r="107" spans="2:31" x14ac:dyDescent="0.25">
      <c r="B107" t="s">
        <v>140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10">
        <f t="shared" si="2"/>
        <v>13.890909090909091</v>
      </c>
      <c r="I107" s="9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11"/>
    </row>
    <row r="108" spans="2:31" x14ac:dyDescent="0.25">
      <c r="B108" t="s">
        <v>141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10">
        <f t="shared" si="2"/>
        <v>15.285714285714286</v>
      </c>
      <c r="I108" s="9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11"/>
    </row>
    <row r="109" spans="2:31" x14ac:dyDescent="0.25">
      <c r="B109" t="s">
        <v>142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10">
        <f t="shared" si="2"/>
        <v>5.2318840579710146</v>
      </c>
      <c r="I109" s="9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11"/>
    </row>
    <row r="110" spans="2:31" x14ac:dyDescent="0.25">
      <c r="B110" t="s">
        <v>143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10">
        <f t="shared" si="2"/>
        <v>58.06666666666667</v>
      </c>
      <c r="I110" s="9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11"/>
    </row>
    <row r="111" spans="2:31" x14ac:dyDescent="0.25">
      <c r="B111" t="s">
        <v>144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10">
        <f t="shared" si="2"/>
        <v>45.404761904761905</v>
      </c>
      <c r="I111" s="9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11"/>
      <c r="T111" s="4"/>
      <c r="U111" s="4" t="s">
        <v>50</v>
      </c>
      <c r="V111" s="4"/>
      <c r="W111" s="4"/>
      <c r="X111" s="4"/>
      <c r="Y111" s="2"/>
      <c r="Z111" s="2"/>
      <c r="AA111" s="4"/>
      <c r="AB111" s="4"/>
      <c r="AC111" s="4"/>
      <c r="AD111" s="4"/>
      <c r="AE111" s="4"/>
    </row>
    <row r="112" spans="2:31" x14ac:dyDescent="0.25">
      <c r="B112" t="s">
        <v>145</v>
      </c>
      <c r="C112" t="str">
        <f>VLOOKUP(B112,Names!A:C,3,FALSE)</f>
        <v>P Jack</v>
      </c>
      <c r="D112" s="4">
        <v>1</v>
      </c>
      <c r="E112" s="4">
        <v>1</v>
      </c>
      <c r="F112" s="4">
        <v>0</v>
      </c>
      <c r="G112" s="4">
        <v>8</v>
      </c>
      <c r="H112" s="10">
        <f t="shared" si="2"/>
        <v>8</v>
      </c>
      <c r="I112" s="9">
        <f t="shared" si="3"/>
        <v>61.53846153846154</v>
      </c>
      <c r="J112" s="4">
        <v>8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13">
        <v>13</v>
      </c>
    </row>
    <row r="113" spans="2:31" x14ac:dyDescent="0.25">
      <c r="B113" t="s">
        <v>146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10">
        <f t="shared" si="2"/>
        <v>8.6535433070866148</v>
      </c>
      <c r="I113" s="9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11"/>
    </row>
    <row r="114" spans="2:31" x14ac:dyDescent="0.25">
      <c r="B114" t="s">
        <v>147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10">
        <f t="shared" si="2"/>
        <v>1</v>
      </c>
      <c r="I114" s="9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11"/>
    </row>
    <row r="115" spans="2:31" x14ac:dyDescent="0.25">
      <c r="B115" t="s">
        <v>148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10">
        <f t="shared" si="2"/>
        <v>17.75</v>
      </c>
      <c r="I115" s="9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11"/>
    </row>
    <row r="116" spans="2:31" x14ac:dyDescent="0.25">
      <c r="B116" t="s">
        <v>149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10">
        <f t="shared" si="2"/>
        <v>24.066666666666666</v>
      </c>
      <c r="I116" s="9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2:31" x14ac:dyDescent="0.25">
      <c r="B117" t="s">
        <v>150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10">
        <f t="shared" si="2"/>
        <v>23</v>
      </c>
      <c r="I117" s="9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11"/>
    </row>
    <row r="118" spans="2:31" x14ac:dyDescent="0.25">
      <c r="B118" t="s">
        <v>151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10">
        <f t="shared" si="2"/>
        <v>1</v>
      </c>
      <c r="I118" s="9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11"/>
    </row>
    <row r="119" spans="2:31" x14ac:dyDescent="0.25">
      <c r="B119" t="s">
        <v>152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10">
        <f t="shared" si="2"/>
        <v>21</v>
      </c>
      <c r="I119" s="9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11"/>
    </row>
    <row r="120" spans="2:31" x14ac:dyDescent="0.25">
      <c r="B120" t="s">
        <v>153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10">
        <f t="shared" si="2"/>
        <v>6</v>
      </c>
      <c r="I120" s="9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11"/>
    </row>
    <row r="121" spans="2:31" x14ac:dyDescent="0.25">
      <c r="B121" t="s">
        <v>154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10">
        <f t="shared" si="2"/>
        <v>4.666666666666667</v>
      </c>
      <c r="I121" s="9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11"/>
    </row>
    <row r="122" spans="2:31" x14ac:dyDescent="0.25">
      <c r="B122" t="s">
        <v>155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10">
        <f t="shared" si="2"/>
        <v>7.5</v>
      </c>
      <c r="I122" s="9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11"/>
    </row>
    <row r="123" spans="2:31" x14ac:dyDescent="0.25">
      <c r="B123" t="s">
        <v>156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10">
        <f t="shared" si="2"/>
        <v>3</v>
      </c>
      <c r="I123" s="9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11"/>
    </row>
    <row r="124" spans="2:31" x14ac:dyDescent="0.25">
      <c r="B124" t="s">
        <v>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10">
        <f t="shared" si="2"/>
        <v>6.8571428571428568</v>
      </c>
      <c r="I124" s="9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11">
        <v>158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2:31" x14ac:dyDescent="0.25">
      <c r="B125" t="s">
        <v>157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10">
        <f t="shared" si="2"/>
        <v>2.25</v>
      </c>
      <c r="I125" s="9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11"/>
    </row>
    <row r="126" spans="2:31" x14ac:dyDescent="0.25">
      <c r="B126" t="s">
        <v>158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10">
        <f t="shared" si="2"/>
        <v>8.6410256410256405</v>
      </c>
      <c r="I126" s="9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11"/>
      <c r="T126" s="4"/>
      <c r="U126" s="4"/>
      <c r="V126" s="4"/>
      <c r="W126" s="4"/>
      <c r="X126" s="4"/>
      <c r="Y126" s="2"/>
      <c r="Z126" s="2"/>
      <c r="AA126" s="4"/>
      <c r="AB126" s="4"/>
      <c r="AC126" s="4"/>
      <c r="AD126" s="4"/>
      <c r="AE126" s="4"/>
    </row>
    <row r="127" spans="2:31" x14ac:dyDescent="0.25">
      <c r="B127" t="s">
        <v>159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10">
        <f t="shared" si="2"/>
        <v>21.017857142857142</v>
      </c>
      <c r="I127" s="9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11"/>
      <c r="T127" s="4"/>
      <c r="U127" s="4"/>
      <c r="V127" s="4"/>
      <c r="W127" s="4"/>
      <c r="X127" s="4"/>
      <c r="Y127" s="2"/>
      <c r="Z127" s="2"/>
      <c r="AA127" s="4"/>
      <c r="AB127" s="4"/>
      <c r="AC127" s="4"/>
      <c r="AD127" s="4"/>
      <c r="AE127" s="4"/>
    </row>
    <row r="128" spans="2:31" x14ac:dyDescent="0.25">
      <c r="B128" t="s">
        <v>160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10" t="str">
        <f t="shared" si="2"/>
        <v>-</v>
      </c>
      <c r="I128" s="9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1"/>
    </row>
    <row r="129" spans="2:31" x14ac:dyDescent="0.25">
      <c r="B129" t="s">
        <v>161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10">
        <f t="shared" si="2"/>
        <v>0</v>
      </c>
      <c r="I129" s="9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11"/>
    </row>
    <row r="130" spans="2:31" x14ac:dyDescent="0.25">
      <c r="B130" t="s">
        <v>162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10">
        <f t="shared" si="2"/>
        <v>6.2222222222222223</v>
      </c>
      <c r="I130" s="9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11"/>
    </row>
    <row r="131" spans="2:31" x14ac:dyDescent="0.25">
      <c r="B131" t="s">
        <v>163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10" t="str">
        <f t="shared" si="2"/>
        <v>-</v>
      </c>
      <c r="I131" s="9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1"/>
    </row>
    <row r="132" spans="2:31" x14ac:dyDescent="0.25">
      <c r="B132" t="s">
        <v>164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10">
        <f t="shared" si="2"/>
        <v>4</v>
      </c>
      <c r="I132" s="9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11"/>
    </row>
    <row r="133" spans="2:31" x14ac:dyDescent="0.25">
      <c r="B133" t="s">
        <v>5</v>
      </c>
      <c r="C133" t="str">
        <f>VLOOKUP(B133,Names!A:C,3,FALSE)</f>
        <v>Bala Krishna</v>
      </c>
      <c r="D133" s="4">
        <v>12</v>
      </c>
      <c r="E133" s="4">
        <v>9</v>
      </c>
      <c r="F133" s="4">
        <v>2</v>
      </c>
      <c r="G133" s="4">
        <v>103</v>
      </c>
      <c r="H133" s="10">
        <f t="shared" si="2"/>
        <v>14.714285714285714</v>
      </c>
      <c r="I133" s="9">
        <f t="shared" si="3"/>
        <v>68.211920529801318</v>
      </c>
      <c r="J133" s="2">
        <v>35</v>
      </c>
      <c r="K133" s="4">
        <v>0</v>
      </c>
      <c r="L133" s="4">
        <v>0</v>
      </c>
      <c r="M133" s="4">
        <v>0</v>
      </c>
      <c r="N133" s="4">
        <v>9</v>
      </c>
      <c r="O133" s="4">
        <v>3</v>
      </c>
      <c r="P133" s="13">
        <v>151</v>
      </c>
    </row>
    <row r="134" spans="2:31" x14ac:dyDescent="0.25">
      <c r="B134" t="s">
        <v>165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10">
        <f t="shared" si="2"/>
        <v>16.831578947368421</v>
      </c>
      <c r="I134" s="9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11"/>
    </row>
    <row r="135" spans="2:31" x14ac:dyDescent="0.25">
      <c r="B135" t="s">
        <v>166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10">
        <f t="shared" si="2"/>
        <v>12.461538461538462</v>
      </c>
      <c r="I135" s="9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11"/>
    </row>
    <row r="136" spans="2:31" x14ac:dyDescent="0.25">
      <c r="B136" t="s">
        <v>167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10">
        <f t="shared" ref="H136:H199" si="4">IF((E136-F136)=0, "-", SUM(G136/(E136-F136)))</f>
        <v>11.777777777777779</v>
      </c>
      <c r="I136" s="9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11"/>
    </row>
    <row r="137" spans="2:31" x14ac:dyDescent="0.25">
      <c r="B137" t="s">
        <v>168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10">
        <f t="shared" si="4"/>
        <v>22.433333333333334</v>
      </c>
      <c r="I137" s="9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11"/>
    </row>
    <row r="138" spans="2:31" x14ac:dyDescent="0.25">
      <c r="B138" t="s">
        <v>169</v>
      </c>
      <c r="C138" t="str">
        <f>VLOOKUP(B138,Names!A:C,3,FALSE)</f>
        <v>Piran Legg</v>
      </c>
      <c r="D138" s="4">
        <v>1</v>
      </c>
      <c r="E138" s="4">
        <v>1</v>
      </c>
      <c r="F138" s="4">
        <v>1</v>
      </c>
      <c r="G138" s="4">
        <v>17</v>
      </c>
      <c r="H138" s="10" t="str">
        <f t="shared" si="4"/>
        <v>-</v>
      </c>
      <c r="I138" s="9">
        <f t="shared" si="5"/>
        <v>130.76923076923077</v>
      </c>
      <c r="J138" s="2" t="s">
        <v>19</v>
      </c>
      <c r="K138" s="4">
        <v>0</v>
      </c>
      <c r="L138" s="4">
        <v>0</v>
      </c>
      <c r="M138" s="4">
        <v>0</v>
      </c>
      <c r="N138" s="4">
        <v>2</v>
      </c>
      <c r="O138" s="4">
        <v>0</v>
      </c>
      <c r="P138" s="13">
        <v>13</v>
      </c>
    </row>
    <row r="139" spans="2:31" x14ac:dyDescent="0.25">
      <c r="B139" t="s">
        <v>170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10">
        <f t="shared" si="4"/>
        <v>0</v>
      </c>
      <c r="I139" s="9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11"/>
    </row>
    <row r="140" spans="2:31" x14ac:dyDescent="0.25">
      <c r="B140" t="s">
        <v>171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10">
        <f t="shared" si="4"/>
        <v>9.2857142857142865</v>
      </c>
      <c r="I140" s="9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11"/>
    </row>
    <row r="141" spans="2:31" x14ac:dyDescent="0.25">
      <c r="B141" t="s">
        <v>172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10">
        <f t="shared" si="4"/>
        <v>24.777777777777779</v>
      </c>
      <c r="I141" s="9">
        <f t="shared" si="5"/>
        <v>88.844621513944219</v>
      </c>
      <c r="J141" s="14" t="s">
        <v>173</v>
      </c>
      <c r="K141">
        <v>0</v>
      </c>
      <c r="L141">
        <v>0</v>
      </c>
      <c r="M141">
        <v>3</v>
      </c>
      <c r="N141">
        <v>30</v>
      </c>
      <c r="O141">
        <v>1</v>
      </c>
      <c r="P141" s="11">
        <v>251</v>
      </c>
      <c r="T141" s="4"/>
      <c r="U141" s="4"/>
      <c r="V141" s="2"/>
      <c r="W141" s="4"/>
      <c r="X141" s="4"/>
      <c r="Y141" s="2"/>
      <c r="Z141" s="2"/>
      <c r="AA141" s="4"/>
      <c r="AB141" s="4"/>
      <c r="AC141" s="4"/>
      <c r="AD141" s="4"/>
      <c r="AE141" s="4"/>
    </row>
    <row r="142" spans="2:31" x14ac:dyDescent="0.25">
      <c r="B142" t="s">
        <v>174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10">
        <f t="shared" si="4"/>
        <v>4</v>
      </c>
      <c r="I142" s="9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11"/>
    </row>
    <row r="143" spans="2:31" x14ac:dyDescent="0.25">
      <c r="B143" t="s">
        <v>9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10">
        <f t="shared" si="4"/>
        <v>15.647619047619047</v>
      </c>
      <c r="I143" s="9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1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2:31" x14ac:dyDescent="0.25">
      <c r="B144" t="s">
        <v>7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10">
        <f t="shared" si="4"/>
        <v>21.839378238341968</v>
      </c>
      <c r="I144" s="9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11"/>
      <c r="T144" s="4"/>
      <c r="U144" s="4" t="s">
        <v>71</v>
      </c>
      <c r="V144" s="4" t="s">
        <v>175</v>
      </c>
      <c r="W144" s="4"/>
      <c r="X144" s="4"/>
      <c r="Y144" s="2"/>
      <c r="Z144" s="2"/>
      <c r="AA144" s="4"/>
      <c r="AB144" s="4"/>
      <c r="AC144" s="4"/>
      <c r="AD144" s="4"/>
      <c r="AE144" s="4"/>
    </row>
    <row r="145" spans="2:16" x14ac:dyDescent="0.25">
      <c r="B145" t="s">
        <v>176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10">
        <f t="shared" si="4"/>
        <v>14</v>
      </c>
      <c r="I145" s="9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11">
        <v>56</v>
      </c>
    </row>
    <row r="146" spans="2:16" x14ac:dyDescent="0.25">
      <c r="B146" t="s">
        <v>177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10" t="str">
        <f t="shared" si="4"/>
        <v>-</v>
      </c>
      <c r="I146" s="9" t="str">
        <f t="shared" si="5"/>
        <v/>
      </c>
      <c r="J146" s="14" t="s">
        <v>38</v>
      </c>
      <c r="K146">
        <v>0</v>
      </c>
      <c r="L146">
        <v>0</v>
      </c>
      <c r="M146">
        <v>0</v>
      </c>
      <c r="N146">
        <v>0</v>
      </c>
      <c r="O146">
        <v>0</v>
      </c>
      <c r="P146" s="11"/>
    </row>
    <row r="147" spans="2:16" x14ac:dyDescent="0.25">
      <c r="B147" t="s">
        <v>178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10">
        <f t="shared" si="4"/>
        <v>21</v>
      </c>
      <c r="I147" s="9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11"/>
    </row>
    <row r="148" spans="2:16" x14ac:dyDescent="0.25">
      <c r="B148" t="s">
        <v>179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10">
        <f t="shared" si="4"/>
        <v>10</v>
      </c>
      <c r="I148" s="9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11"/>
    </row>
    <row r="149" spans="2:16" x14ac:dyDescent="0.25">
      <c r="B149" t="s">
        <v>180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10">
        <f t="shared" si="4"/>
        <v>7.6086956521739131</v>
      </c>
      <c r="I149" s="9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11"/>
    </row>
    <row r="150" spans="2:16" x14ac:dyDescent="0.25">
      <c r="B150" t="s">
        <v>181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10">
        <f t="shared" si="4"/>
        <v>10</v>
      </c>
      <c r="I150" s="9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11"/>
    </row>
    <row r="151" spans="2:16" x14ac:dyDescent="0.25">
      <c r="B151" t="s">
        <v>182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10">
        <f t="shared" si="4"/>
        <v>7</v>
      </c>
      <c r="I151" s="9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11"/>
    </row>
    <row r="152" spans="2:16" x14ac:dyDescent="0.25">
      <c r="B152" t="s">
        <v>183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10">
        <f t="shared" si="4"/>
        <v>5.5</v>
      </c>
      <c r="I152" s="9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11"/>
    </row>
    <row r="153" spans="2:16" x14ac:dyDescent="0.25">
      <c r="B153" t="s">
        <v>184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10">
        <f t="shared" si="4"/>
        <v>3.5</v>
      </c>
      <c r="I153" s="9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11"/>
    </row>
    <row r="154" spans="2:16" x14ac:dyDescent="0.25">
      <c r="B154" t="s">
        <v>185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10">
        <f t="shared" si="4"/>
        <v>10.115384615384615</v>
      </c>
      <c r="I154" s="9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11"/>
    </row>
    <row r="155" spans="2:16" x14ac:dyDescent="0.25">
      <c r="B155" t="s">
        <v>186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10">
        <f t="shared" si="4"/>
        <v>26</v>
      </c>
      <c r="I155" s="9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11"/>
    </row>
    <row r="156" spans="2:16" x14ac:dyDescent="0.25">
      <c r="B156" t="s">
        <v>187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10">
        <f t="shared" si="4"/>
        <v>20.523809523809526</v>
      </c>
      <c r="I156" s="9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11"/>
    </row>
    <row r="157" spans="2:16" x14ac:dyDescent="0.25">
      <c r="B157" t="s">
        <v>188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10">
        <f t="shared" si="4"/>
        <v>14</v>
      </c>
      <c r="I157" s="9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11"/>
    </row>
    <row r="158" spans="2:16" x14ac:dyDescent="0.25">
      <c r="B158" t="s">
        <v>189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10">
        <f t="shared" si="4"/>
        <v>15.71875</v>
      </c>
      <c r="I158" s="9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11"/>
    </row>
    <row r="159" spans="2:16" x14ac:dyDescent="0.25">
      <c r="B159" t="s">
        <v>190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10">
        <f t="shared" si="4"/>
        <v>7.3235294117647056</v>
      </c>
      <c r="I159" s="9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11"/>
    </row>
    <row r="160" spans="2:16" x14ac:dyDescent="0.25">
      <c r="B160" t="s">
        <v>191</v>
      </c>
      <c r="C160" t="str">
        <f>VLOOKUP(B160,Names!A:C,3,FALSE)</f>
        <v>Dan Meek</v>
      </c>
      <c r="D160" s="4">
        <v>1</v>
      </c>
      <c r="E160" s="4">
        <v>1</v>
      </c>
      <c r="F160" s="4">
        <v>0</v>
      </c>
      <c r="G160" s="4">
        <v>23</v>
      </c>
      <c r="H160" s="10">
        <f t="shared" si="4"/>
        <v>23</v>
      </c>
      <c r="I160" s="9">
        <f t="shared" si="5"/>
        <v>95.833333333333329</v>
      </c>
      <c r="J160" s="4">
        <v>23</v>
      </c>
      <c r="K160" s="4">
        <v>0</v>
      </c>
      <c r="L160" s="4">
        <v>0</v>
      </c>
      <c r="M160" s="4">
        <v>0</v>
      </c>
      <c r="N160" s="4">
        <v>5</v>
      </c>
      <c r="O160" s="4">
        <v>0</v>
      </c>
      <c r="P160" s="13">
        <v>24</v>
      </c>
    </row>
    <row r="161" spans="2:31" x14ac:dyDescent="0.25">
      <c r="B161" t="s">
        <v>192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10">
        <f t="shared" si="4"/>
        <v>28.580645161290324</v>
      </c>
      <c r="I161" s="9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11"/>
      <c r="T161" s="4"/>
      <c r="U161" s="4"/>
      <c r="V161" s="4"/>
      <c r="W161" s="4"/>
      <c r="X161" s="4"/>
      <c r="Y161" s="2"/>
      <c r="Z161" s="2"/>
      <c r="AA161" s="2"/>
      <c r="AB161" s="2"/>
      <c r="AC161" s="4"/>
      <c r="AD161" s="4"/>
      <c r="AE161" s="4"/>
    </row>
    <row r="162" spans="2:31" x14ac:dyDescent="0.25">
      <c r="B162" t="s">
        <v>193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10">
        <f t="shared" si="4"/>
        <v>4.2222222222222223</v>
      </c>
      <c r="I162" s="9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11"/>
    </row>
    <row r="163" spans="2:31" x14ac:dyDescent="0.25">
      <c r="B163" t="s">
        <v>194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10">
        <f t="shared" si="4"/>
        <v>13.722222222222221</v>
      </c>
      <c r="I163" s="9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11"/>
      <c r="T163" s="4"/>
      <c r="U163" s="4"/>
      <c r="V163" s="4"/>
      <c r="W163" s="4"/>
      <c r="X163" s="4"/>
      <c r="Y163" s="2"/>
      <c r="Z163" s="2"/>
      <c r="AA163" s="4"/>
      <c r="AB163" s="4"/>
      <c r="AC163" s="4"/>
      <c r="AD163" s="4"/>
      <c r="AE163" s="4"/>
    </row>
    <row r="164" spans="2:31" x14ac:dyDescent="0.25">
      <c r="B164" t="s">
        <v>195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10">
        <f t="shared" si="4"/>
        <v>39</v>
      </c>
      <c r="I164" s="9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11"/>
    </row>
    <row r="165" spans="2:31" x14ac:dyDescent="0.25">
      <c r="B165" t="s">
        <v>196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10">
        <f t="shared" si="4"/>
        <v>11</v>
      </c>
      <c r="I165" s="9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11"/>
    </row>
    <row r="166" spans="2:31" x14ac:dyDescent="0.25">
      <c r="B166" t="s">
        <v>197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10">
        <f t="shared" si="4"/>
        <v>12.642857142857142</v>
      </c>
      <c r="I166" s="9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11"/>
    </row>
    <row r="167" spans="2:31" x14ac:dyDescent="0.25">
      <c r="B167" t="s">
        <v>198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10">
        <f t="shared" si="4"/>
        <v>8</v>
      </c>
      <c r="I167" s="9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11">
        <v>16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2:31" x14ac:dyDescent="0.25">
      <c r="B168" t="s">
        <v>199</v>
      </c>
      <c r="C168" t="str">
        <f>VLOOKUP(B168,Names!A:C,3,FALSE)</f>
        <v>K Nasir</v>
      </c>
      <c r="D168" s="4">
        <v>1</v>
      </c>
      <c r="E168" s="4">
        <v>0</v>
      </c>
      <c r="F168" s="4">
        <v>0</v>
      </c>
      <c r="G168" s="4">
        <v>0</v>
      </c>
      <c r="H168" s="10" t="str">
        <f t="shared" si="4"/>
        <v>-</v>
      </c>
      <c r="I168" s="9" t="str">
        <f t="shared" si="5"/>
        <v/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13"/>
    </row>
    <row r="169" spans="2:31" x14ac:dyDescent="0.25">
      <c r="B169" t="s">
        <v>200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10">
        <f t="shared" si="4"/>
        <v>6.7272727272727275</v>
      </c>
      <c r="I169" s="9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11"/>
    </row>
    <row r="170" spans="2:31" x14ac:dyDescent="0.25">
      <c r="B170" t="s">
        <v>201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10">
        <f t="shared" si="4"/>
        <v>2</v>
      </c>
      <c r="I170" s="9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11"/>
    </row>
    <row r="171" spans="2:31" x14ac:dyDescent="0.25">
      <c r="B171" t="s">
        <v>202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10">
        <f t="shared" si="4"/>
        <v>4.2</v>
      </c>
      <c r="I171" s="9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11"/>
    </row>
    <row r="172" spans="2:31" x14ac:dyDescent="0.25">
      <c r="B172" t="s">
        <v>203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10">
        <f t="shared" si="4"/>
        <v>4.4615384615384617</v>
      </c>
      <c r="I172" s="9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11"/>
    </row>
    <row r="173" spans="2:31" x14ac:dyDescent="0.25">
      <c r="B173" t="s">
        <v>204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10">
        <f t="shared" si="4"/>
        <v>8.117647058823529</v>
      </c>
      <c r="I173" s="9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11"/>
    </row>
    <row r="174" spans="2:31" x14ac:dyDescent="0.25">
      <c r="B174" t="s">
        <v>205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10">
        <f t="shared" si="4"/>
        <v>2</v>
      </c>
      <c r="I174" s="9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11"/>
    </row>
    <row r="175" spans="2:31" x14ac:dyDescent="0.25">
      <c r="B175" t="s">
        <v>8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10">
        <f t="shared" si="4"/>
        <v>24.142857142857142</v>
      </c>
      <c r="I175" s="9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11">
        <v>727</v>
      </c>
      <c r="T175" s="4"/>
      <c r="U175" s="4"/>
      <c r="V175" s="4"/>
      <c r="W175" s="4"/>
      <c r="X175" s="4"/>
      <c r="Y175" s="2"/>
      <c r="Z175" s="2"/>
      <c r="AA175" s="4"/>
      <c r="AB175" s="4"/>
      <c r="AC175" s="4"/>
      <c r="AD175" s="4"/>
      <c r="AE175" s="4"/>
    </row>
    <row r="176" spans="2:31" x14ac:dyDescent="0.25">
      <c r="B176" t="s">
        <v>206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10">
        <f t="shared" si="4"/>
        <v>10</v>
      </c>
      <c r="I176" s="9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11"/>
    </row>
    <row r="177" spans="2:31" x14ac:dyDescent="0.25">
      <c r="B177" t="s">
        <v>207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10" t="str">
        <f t="shared" si="4"/>
        <v>-</v>
      </c>
      <c r="I177" s="9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11"/>
    </row>
    <row r="178" spans="2:31" x14ac:dyDescent="0.25">
      <c r="B178" t="s">
        <v>208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10">
        <f t="shared" si="4"/>
        <v>11</v>
      </c>
      <c r="I178" s="9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11"/>
    </row>
    <row r="179" spans="2:31" x14ac:dyDescent="0.25">
      <c r="B179" t="s">
        <v>209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10">
        <f t="shared" si="4"/>
        <v>4</v>
      </c>
      <c r="I179" s="9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11"/>
    </row>
    <row r="180" spans="2:31" x14ac:dyDescent="0.25">
      <c r="B180" t="s">
        <v>210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10">
        <f t="shared" si="4"/>
        <v>1</v>
      </c>
      <c r="I180" s="9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11"/>
    </row>
    <row r="181" spans="2:31" x14ac:dyDescent="0.25">
      <c r="B181" t="s">
        <v>211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10">
        <f t="shared" si="4"/>
        <v>17.114285714285714</v>
      </c>
      <c r="I181" s="9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11"/>
      <c r="T181" s="4"/>
      <c r="U181" s="4"/>
      <c r="V181" s="4" t="s">
        <v>175</v>
      </c>
      <c r="W181" s="4"/>
      <c r="X181" s="4"/>
      <c r="Y181" s="4"/>
      <c r="Z181" s="4"/>
      <c r="AA181" s="4"/>
      <c r="AB181" s="4"/>
      <c r="AC181" s="4"/>
      <c r="AD181" s="4"/>
      <c r="AE181" s="4"/>
    </row>
    <row r="182" spans="2:31" x14ac:dyDescent="0.25">
      <c r="B182" t="s">
        <v>212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10">
        <f t="shared" si="4"/>
        <v>10.714285714285714</v>
      </c>
      <c r="I182" s="9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11"/>
    </row>
    <row r="183" spans="2:31" x14ac:dyDescent="0.25">
      <c r="B183" t="s">
        <v>213</v>
      </c>
      <c r="C183" t="str">
        <f>VLOOKUP(B183,Names!A:C,3,FALSE)</f>
        <v>N Paropkari</v>
      </c>
      <c r="D183" s="4">
        <v>2</v>
      </c>
      <c r="E183" s="4">
        <v>2</v>
      </c>
      <c r="F183" s="4">
        <v>1</v>
      </c>
      <c r="G183" s="4">
        <v>76</v>
      </c>
      <c r="H183" s="10">
        <f t="shared" si="4"/>
        <v>76</v>
      </c>
      <c r="I183" s="9">
        <f t="shared" si="5"/>
        <v>83.516483516483518</v>
      </c>
      <c r="J183" s="2" t="s">
        <v>20</v>
      </c>
      <c r="K183" s="4">
        <v>1</v>
      </c>
      <c r="L183" s="4">
        <v>0</v>
      </c>
      <c r="M183" s="4">
        <v>0</v>
      </c>
      <c r="N183" s="4">
        <v>10</v>
      </c>
      <c r="O183" s="4">
        <v>0</v>
      </c>
      <c r="P183" s="13">
        <v>91</v>
      </c>
    </row>
    <row r="184" spans="2:31" x14ac:dyDescent="0.25">
      <c r="B184" t="s">
        <v>214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10">
        <f t="shared" si="4"/>
        <v>20.329113924050635</v>
      </c>
      <c r="I184" s="9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11"/>
    </row>
    <row r="185" spans="2:31" x14ac:dyDescent="0.25">
      <c r="B185" t="s">
        <v>215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10" t="str">
        <f t="shared" si="4"/>
        <v>-</v>
      </c>
      <c r="I185" s="9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1"/>
    </row>
    <row r="186" spans="2:31" x14ac:dyDescent="0.25">
      <c r="B186" t="s">
        <v>216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10">
        <f t="shared" si="4"/>
        <v>2</v>
      </c>
      <c r="I186" s="9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11"/>
    </row>
    <row r="187" spans="2:31" x14ac:dyDescent="0.25">
      <c r="B187" t="s">
        <v>217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10">
        <f t="shared" si="4"/>
        <v>14.39622641509434</v>
      </c>
      <c r="I187" s="9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11"/>
      <c r="T187" s="4"/>
      <c r="U187" s="4"/>
      <c r="V187" s="4"/>
      <c r="W187" s="4"/>
      <c r="X187" s="4"/>
      <c r="Y187" s="2"/>
      <c r="Z187" s="2"/>
      <c r="AA187" s="4"/>
      <c r="AB187" s="4"/>
      <c r="AC187" s="4"/>
      <c r="AD187" s="4"/>
      <c r="AE187" s="4"/>
    </row>
    <row r="188" spans="2:31" x14ac:dyDescent="0.25">
      <c r="B188" t="s">
        <v>218</v>
      </c>
      <c r="C188" t="str">
        <f>VLOOKUP(B188,Names!A:C,3,FALSE)</f>
        <v>C Penton</v>
      </c>
      <c r="D188" s="4">
        <v>1</v>
      </c>
      <c r="E188" s="4">
        <v>0</v>
      </c>
      <c r="F188" s="4">
        <v>0</v>
      </c>
      <c r="G188" s="4">
        <v>0</v>
      </c>
      <c r="H188" s="10" t="str">
        <f t="shared" si="4"/>
        <v>-</v>
      </c>
      <c r="I188" s="9" t="str">
        <f t="shared" si="5"/>
        <v/>
      </c>
      <c r="J188" s="2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/>
    </row>
    <row r="189" spans="2:31" x14ac:dyDescent="0.25">
      <c r="B189" t="s">
        <v>219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10">
        <f t="shared" si="4"/>
        <v>12.6</v>
      </c>
      <c r="I189" s="9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11"/>
    </row>
    <row r="190" spans="2:31" x14ac:dyDescent="0.25">
      <c r="B190" t="s">
        <v>220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10">
        <f t="shared" si="4"/>
        <v>13.71900826446281</v>
      </c>
      <c r="I190" s="9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11"/>
    </row>
    <row r="191" spans="2:31" x14ac:dyDescent="0.25">
      <c r="B191" t="s">
        <v>221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10">
        <f t="shared" si="4"/>
        <v>8.56</v>
      </c>
      <c r="I191" s="9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11"/>
    </row>
    <row r="192" spans="2:31" x14ac:dyDescent="0.25">
      <c r="B192" t="s">
        <v>222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10">
        <f t="shared" si="4"/>
        <v>0</v>
      </c>
      <c r="I192" s="9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11"/>
    </row>
    <row r="193" spans="2:31" x14ac:dyDescent="0.25">
      <c r="B193" t="s">
        <v>223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10">
        <f t="shared" si="4"/>
        <v>1</v>
      </c>
      <c r="I193" s="9">
        <f t="shared" si="5"/>
        <v>10</v>
      </c>
      <c r="J193" s="14" t="s">
        <v>224</v>
      </c>
      <c r="K193">
        <v>0</v>
      </c>
      <c r="L193">
        <v>0</v>
      </c>
      <c r="M193">
        <v>2</v>
      </c>
      <c r="N193">
        <v>0</v>
      </c>
      <c r="O193">
        <v>0</v>
      </c>
      <c r="P193" s="11">
        <v>20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2:31" x14ac:dyDescent="0.25">
      <c r="B194" t="s">
        <v>225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10">
        <f t="shared" si="4"/>
        <v>13.636363636363637</v>
      </c>
      <c r="I194" s="9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11"/>
    </row>
    <row r="195" spans="2:31" x14ac:dyDescent="0.25">
      <c r="B195" t="s">
        <v>226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10">
        <f t="shared" si="4"/>
        <v>44</v>
      </c>
      <c r="I195" s="9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11"/>
    </row>
    <row r="196" spans="2:31" x14ac:dyDescent="0.25">
      <c r="B196" t="s">
        <v>227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10" t="str">
        <f t="shared" si="4"/>
        <v>-</v>
      </c>
      <c r="I196" s="9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11"/>
    </row>
    <row r="197" spans="2:31" x14ac:dyDescent="0.25">
      <c r="B197" t="s">
        <v>228</v>
      </c>
      <c r="C197" t="str">
        <f>VLOOKUP(B197,Names!A:C,3,FALSE)</f>
        <v>Ajit Prasad</v>
      </c>
      <c r="D197" s="4">
        <v>18</v>
      </c>
      <c r="E197" s="4">
        <v>9</v>
      </c>
      <c r="F197" s="4">
        <v>4</v>
      </c>
      <c r="G197" s="4">
        <v>75</v>
      </c>
      <c r="H197" s="10">
        <f t="shared" si="4"/>
        <v>15</v>
      </c>
      <c r="I197" s="9">
        <f t="shared" si="5"/>
        <v>64.65517241379311</v>
      </c>
      <c r="J197" s="2" t="s">
        <v>21</v>
      </c>
      <c r="K197" s="4">
        <v>0</v>
      </c>
      <c r="L197" s="4">
        <v>0</v>
      </c>
      <c r="M197" s="4">
        <v>0</v>
      </c>
      <c r="N197" s="4">
        <v>6</v>
      </c>
      <c r="O197" s="4">
        <v>0</v>
      </c>
      <c r="P197" s="13">
        <v>116</v>
      </c>
    </row>
    <row r="198" spans="2:31" x14ac:dyDescent="0.25">
      <c r="B198" t="s">
        <v>2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10">
        <f t="shared" si="4"/>
        <v>30.657142857142858</v>
      </c>
      <c r="I198" s="9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11"/>
      <c r="T198" s="4"/>
      <c r="U198" s="4" t="s">
        <v>50</v>
      </c>
      <c r="V198" s="4" t="s">
        <v>51</v>
      </c>
      <c r="W198" s="4"/>
      <c r="X198" s="4"/>
      <c r="Y198" s="2"/>
      <c r="Z198" s="2"/>
      <c r="AA198" s="4"/>
      <c r="AB198" s="4"/>
      <c r="AC198" s="4"/>
      <c r="AD198" s="4"/>
      <c r="AE198" s="4"/>
    </row>
    <row r="199" spans="2:31" x14ac:dyDescent="0.25">
      <c r="B199" t="s">
        <v>229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10">
        <f t="shared" si="4"/>
        <v>16.517241379310345</v>
      </c>
      <c r="I199" s="9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11"/>
    </row>
    <row r="200" spans="2:31" x14ac:dyDescent="0.25">
      <c r="B200" t="s">
        <v>230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10">
        <f t="shared" ref="H200:H263" si="6">IF((E200-F200)=0, "-", SUM(G200/(E200-F200)))</f>
        <v>31.1</v>
      </c>
      <c r="I200" s="9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11"/>
    </row>
    <row r="201" spans="2:31" x14ac:dyDescent="0.25">
      <c r="B201" t="s">
        <v>231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10">
        <f t="shared" si="6"/>
        <v>38</v>
      </c>
      <c r="I201" s="9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11"/>
    </row>
    <row r="202" spans="2:31" x14ac:dyDescent="0.25">
      <c r="B202" t="s">
        <v>232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10">
        <f t="shared" si="6"/>
        <v>13</v>
      </c>
      <c r="I202" s="9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11"/>
    </row>
    <row r="203" spans="2:31" x14ac:dyDescent="0.25">
      <c r="B203" t="s">
        <v>233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10">
        <f t="shared" si="6"/>
        <v>40.632653061224488</v>
      </c>
      <c r="I203" s="9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11"/>
    </row>
    <row r="204" spans="2:31" x14ac:dyDescent="0.25">
      <c r="B204" t="s">
        <v>234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10">
        <f t="shared" si="6"/>
        <v>14.413793103448276</v>
      </c>
      <c r="I204" s="9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11"/>
    </row>
    <row r="205" spans="2:31" x14ac:dyDescent="0.25">
      <c r="B205" t="s">
        <v>235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10">
        <f t="shared" si="6"/>
        <v>5.666666666666667</v>
      </c>
      <c r="I205" s="9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11"/>
    </row>
    <row r="206" spans="2:31" x14ac:dyDescent="0.25">
      <c r="B206" t="s">
        <v>236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10">
        <f t="shared" si="6"/>
        <v>3.75</v>
      </c>
      <c r="I206" s="9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11"/>
    </row>
    <row r="207" spans="2:31" x14ac:dyDescent="0.25">
      <c r="B207" t="s">
        <v>237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10">
        <f t="shared" si="6"/>
        <v>3.1538461538461537</v>
      </c>
      <c r="I207" s="9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1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2:31" x14ac:dyDescent="0.25">
      <c r="B208" t="s">
        <v>238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10" t="str">
        <f t="shared" si="6"/>
        <v>-</v>
      </c>
      <c r="I208" s="9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11"/>
    </row>
    <row r="209" spans="2:31" x14ac:dyDescent="0.25">
      <c r="B209" t="s">
        <v>239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10">
        <f t="shared" si="6"/>
        <v>22.46153846153846</v>
      </c>
      <c r="I209" s="9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11"/>
    </row>
    <row r="210" spans="2:31" x14ac:dyDescent="0.25">
      <c r="B210" t="s">
        <v>240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10">
        <f t="shared" si="6"/>
        <v>22.502673796791445</v>
      </c>
      <c r="I210" s="9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11"/>
    </row>
    <row r="211" spans="2:31" x14ac:dyDescent="0.25">
      <c r="B211" t="s">
        <v>241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10">
        <f t="shared" si="6"/>
        <v>17.831223628691983</v>
      </c>
      <c r="I211" s="9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11"/>
      <c r="T211" s="4"/>
      <c r="U211" s="4"/>
      <c r="V211" s="4"/>
      <c r="W211" s="4"/>
      <c r="X211" s="4"/>
      <c r="Y211" s="2"/>
      <c r="Z211" s="2"/>
      <c r="AA211" s="4"/>
      <c r="AB211" s="4"/>
      <c r="AC211" s="4"/>
      <c r="AD211" s="4"/>
      <c r="AE211" s="4"/>
    </row>
    <row r="212" spans="2:31" x14ac:dyDescent="0.25">
      <c r="B212" t="s">
        <v>242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10">
        <f t="shared" si="6"/>
        <v>10.666666666666666</v>
      </c>
      <c r="I212" s="9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11"/>
    </row>
    <row r="213" spans="2:31" x14ac:dyDescent="0.25">
      <c r="B213" t="s">
        <v>243</v>
      </c>
      <c r="C213" t="str">
        <f>VLOOKUP(B213,Names!A:C,3,FALSE)</f>
        <v>Dave Risley</v>
      </c>
      <c r="D213" s="4">
        <v>7</v>
      </c>
      <c r="E213" s="4">
        <v>7</v>
      </c>
      <c r="F213" s="4">
        <v>2</v>
      </c>
      <c r="G213" s="4">
        <v>129</v>
      </c>
      <c r="H213" s="10">
        <f t="shared" si="6"/>
        <v>25.8</v>
      </c>
      <c r="I213" s="9">
        <f t="shared" si="7"/>
        <v>74.566473988439313</v>
      </c>
      <c r="J213" s="2">
        <v>78</v>
      </c>
      <c r="K213" s="4">
        <v>1</v>
      </c>
      <c r="L213" s="4">
        <v>0</v>
      </c>
      <c r="M213" s="4">
        <v>1</v>
      </c>
      <c r="N213" s="4">
        <v>15</v>
      </c>
      <c r="O213" s="4">
        <v>2</v>
      </c>
      <c r="P213" s="13">
        <v>173</v>
      </c>
    </row>
    <row r="214" spans="2:31" x14ac:dyDescent="0.25">
      <c r="B214" t="s">
        <v>244</v>
      </c>
      <c r="C214" t="str">
        <f>VLOOKUP(B214,Names!A:C,3,FALSE)</f>
        <v>Nick Risley</v>
      </c>
      <c r="D214" s="4">
        <v>1</v>
      </c>
      <c r="E214" s="4">
        <v>1</v>
      </c>
      <c r="F214" s="4">
        <v>1</v>
      </c>
      <c r="G214" s="4">
        <v>20</v>
      </c>
      <c r="H214" s="10" t="str">
        <f t="shared" si="6"/>
        <v>-</v>
      </c>
      <c r="I214" s="9">
        <f t="shared" si="7"/>
        <v>80</v>
      </c>
      <c r="J214" s="2" t="s">
        <v>22</v>
      </c>
      <c r="K214" s="4">
        <v>0</v>
      </c>
      <c r="L214" s="4">
        <v>0</v>
      </c>
      <c r="M214" s="4">
        <v>0</v>
      </c>
      <c r="N214" s="4">
        <v>2</v>
      </c>
      <c r="O214" s="4">
        <v>0</v>
      </c>
      <c r="P214" s="13">
        <v>25</v>
      </c>
    </row>
    <row r="215" spans="2:31" x14ac:dyDescent="0.25">
      <c r="B215" t="s">
        <v>245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10">
        <f t="shared" si="6"/>
        <v>0</v>
      </c>
      <c r="I215" s="9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11"/>
    </row>
    <row r="216" spans="2:31" x14ac:dyDescent="0.25">
      <c r="B216" t="s">
        <v>246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10">
        <f t="shared" si="6"/>
        <v>15</v>
      </c>
      <c r="I216" s="9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11"/>
    </row>
    <row r="217" spans="2:31" x14ac:dyDescent="0.25">
      <c r="B217" t="s">
        <v>247</v>
      </c>
      <c r="C217" t="str">
        <f>VLOOKUP(B217,Names!A:C,3,FALSE)</f>
        <v>Jon Ryves</v>
      </c>
      <c r="D217" s="4">
        <v>4</v>
      </c>
      <c r="E217" s="4">
        <v>3</v>
      </c>
      <c r="F217" s="4">
        <v>1</v>
      </c>
      <c r="G217" s="4">
        <v>25</v>
      </c>
      <c r="H217" s="10">
        <f t="shared" si="6"/>
        <v>12.5</v>
      </c>
      <c r="I217" s="9">
        <f t="shared" si="7"/>
        <v>40.983606557377051</v>
      </c>
      <c r="J217" s="2">
        <v>15</v>
      </c>
      <c r="K217" s="4">
        <v>0</v>
      </c>
      <c r="L217" s="4">
        <v>0</v>
      </c>
      <c r="M217" s="4">
        <v>0</v>
      </c>
      <c r="N217" s="4">
        <v>4</v>
      </c>
      <c r="O217" s="4">
        <v>0</v>
      </c>
      <c r="P217" s="13">
        <v>61</v>
      </c>
    </row>
    <row r="218" spans="2:31" x14ac:dyDescent="0.25">
      <c r="B218" t="s">
        <v>248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10">
        <f t="shared" si="6"/>
        <v>4</v>
      </c>
      <c r="I218" s="9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11"/>
    </row>
    <row r="219" spans="2:31" x14ac:dyDescent="0.25">
      <c r="B219" t="s">
        <v>249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10">
        <f t="shared" si="6"/>
        <v>5.5</v>
      </c>
      <c r="I219" s="9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11"/>
    </row>
    <row r="220" spans="2:31" x14ac:dyDescent="0.25">
      <c r="B220" t="s">
        <v>250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10">
        <f t="shared" si="6"/>
        <v>7</v>
      </c>
      <c r="I220" s="9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11"/>
    </row>
    <row r="221" spans="2:31" x14ac:dyDescent="0.25">
      <c r="B221" t="s">
        <v>251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10">
        <f t="shared" si="6"/>
        <v>1</v>
      </c>
      <c r="I221" s="9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11"/>
    </row>
    <row r="222" spans="2:31" x14ac:dyDescent="0.25">
      <c r="B222" t="s">
        <v>252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10">
        <f t="shared" si="6"/>
        <v>0</v>
      </c>
      <c r="I222" s="9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11"/>
    </row>
    <row r="223" spans="2:31" x14ac:dyDescent="0.25">
      <c r="B223" t="s">
        <v>253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10">
        <f t="shared" si="6"/>
        <v>2</v>
      </c>
      <c r="I223" s="9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11"/>
    </row>
    <row r="224" spans="2:31" x14ac:dyDescent="0.25">
      <c r="B224" t="s">
        <v>254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10">
        <f t="shared" si="6"/>
        <v>5</v>
      </c>
      <c r="I224" s="9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11"/>
    </row>
    <row r="225" spans="2:31" x14ac:dyDescent="0.25">
      <c r="B225" t="s">
        <v>255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10">
        <f t="shared" si="6"/>
        <v>16</v>
      </c>
      <c r="I225" s="9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11"/>
    </row>
    <row r="226" spans="2:31" x14ac:dyDescent="0.25">
      <c r="B226" t="s">
        <v>256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10">
        <f t="shared" si="6"/>
        <v>39.96875</v>
      </c>
      <c r="I226" s="9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11"/>
    </row>
    <row r="227" spans="2:31" x14ac:dyDescent="0.25">
      <c r="B227" t="s">
        <v>257</v>
      </c>
      <c r="C227" t="str">
        <f>VLOOKUP(B227,Names!A:C,3,FALSE)</f>
        <v>Will Smibert</v>
      </c>
      <c r="D227" s="4">
        <v>1</v>
      </c>
      <c r="E227" s="4">
        <v>1</v>
      </c>
      <c r="F227" s="4">
        <v>0</v>
      </c>
      <c r="G227" s="4">
        <v>95</v>
      </c>
      <c r="H227" s="10">
        <f t="shared" si="6"/>
        <v>95</v>
      </c>
      <c r="I227" s="9">
        <f t="shared" si="7"/>
        <v>193.87755102040816</v>
      </c>
      <c r="J227" s="2">
        <v>95</v>
      </c>
      <c r="K227" s="4">
        <v>1</v>
      </c>
      <c r="L227" s="4">
        <v>0</v>
      </c>
      <c r="M227" s="4">
        <v>0</v>
      </c>
      <c r="N227" s="4">
        <v>14</v>
      </c>
      <c r="O227" s="4">
        <v>5</v>
      </c>
      <c r="P227" s="13">
        <v>49</v>
      </c>
    </row>
    <row r="228" spans="2:31" x14ac:dyDescent="0.25">
      <c r="B228" t="s">
        <v>258</v>
      </c>
      <c r="C228" t="str">
        <f>VLOOKUP(B228,Names!A:C,3,FALSE)</f>
        <v>E Smith</v>
      </c>
      <c r="D228" s="4">
        <v>1</v>
      </c>
      <c r="E228" s="4">
        <v>0</v>
      </c>
      <c r="F228" s="4">
        <v>0</v>
      </c>
      <c r="G228" s="4">
        <v>0</v>
      </c>
      <c r="H228" s="10" t="str">
        <f t="shared" si="6"/>
        <v>-</v>
      </c>
      <c r="I228" s="9" t="str">
        <f t="shared" si="7"/>
        <v/>
      </c>
      <c r="J228" s="2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13"/>
    </row>
    <row r="229" spans="2:31" x14ac:dyDescent="0.25">
      <c r="B229" t="s">
        <v>259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10">
        <f t="shared" si="6"/>
        <v>7.7142857142857144</v>
      </c>
      <c r="I229" s="9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11"/>
    </row>
    <row r="230" spans="2:31" x14ac:dyDescent="0.25">
      <c r="B230" t="s">
        <v>260</v>
      </c>
      <c r="C230" t="str">
        <f>VLOOKUP(B230,Names!A:C,3,FALSE)</f>
        <v>James Spence</v>
      </c>
      <c r="D230" s="4">
        <v>5</v>
      </c>
      <c r="E230" s="4">
        <v>5</v>
      </c>
      <c r="F230" s="4">
        <v>0</v>
      </c>
      <c r="G230" s="4">
        <v>207</v>
      </c>
      <c r="H230" s="10">
        <f t="shared" si="6"/>
        <v>41.4</v>
      </c>
      <c r="I230" s="9">
        <f t="shared" si="7"/>
        <v>90</v>
      </c>
      <c r="J230" s="2">
        <v>72</v>
      </c>
      <c r="K230" s="4">
        <v>1</v>
      </c>
      <c r="L230" s="4">
        <v>0</v>
      </c>
      <c r="M230" s="4">
        <v>0</v>
      </c>
      <c r="N230" s="4">
        <v>34</v>
      </c>
      <c r="O230" s="4">
        <v>2</v>
      </c>
      <c r="P230" s="13">
        <v>230</v>
      </c>
    </row>
    <row r="231" spans="2:31" x14ac:dyDescent="0.25">
      <c r="B231" t="s">
        <v>261</v>
      </c>
      <c r="C231" t="str">
        <f>VLOOKUP(B231,Names!A:C,3,FALSE)</f>
        <v>Matt Spencer</v>
      </c>
      <c r="D231" s="4">
        <v>8</v>
      </c>
      <c r="E231" s="4">
        <v>5</v>
      </c>
      <c r="F231" s="4">
        <v>0</v>
      </c>
      <c r="G231" s="4">
        <v>27</v>
      </c>
      <c r="H231" s="10">
        <f t="shared" si="6"/>
        <v>5.4</v>
      </c>
      <c r="I231" s="9">
        <f t="shared" si="7"/>
        <v>48.214285714285715</v>
      </c>
      <c r="J231" s="2">
        <v>12</v>
      </c>
      <c r="K231" s="4">
        <v>0</v>
      </c>
      <c r="L231" s="4">
        <v>0</v>
      </c>
      <c r="M231" s="4">
        <v>2</v>
      </c>
      <c r="N231" s="4">
        <v>4</v>
      </c>
      <c r="O231" s="4">
        <v>0</v>
      </c>
      <c r="P231" s="13">
        <v>56</v>
      </c>
    </row>
    <row r="232" spans="2:31" x14ac:dyDescent="0.25">
      <c r="B232" t="s">
        <v>262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10">
        <f t="shared" si="6"/>
        <v>7.8666666666666663</v>
      </c>
      <c r="I232" s="9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11"/>
    </row>
    <row r="233" spans="2:31" x14ac:dyDescent="0.25">
      <c r="B233" t="s">
        <v>263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10">
        <f t="shared" si="6"/>
        <v>5.59375</v>
      </c>
      <c r="I233" s="9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1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2:31" x14ac:dyDescent="0.25">
      <c r="B234" t="s">
        <v>264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10">
        <f t="shared" si="6"/>
        <v>26</v>
      </c>
      <c r="I234" s="9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11"/>
    </row>
    <row r="235" spans="2:31" x14ac:dyDescent="0.25">
      <c r="B235" t="s">
        <v>265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10">
        <f t="shared" si="6"/>
        <v>55.333333333333336</v>
      </c>
      <c r="I235" s="9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11"/>
    </row>
    <row r="236" spans="2:31" x14ac:dyDescent="0.25">
      <c r="B236" t="s">
        <v>266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10">
        <f t="shared" si="6"/>
        <v>18</v>
      </c>
      <c r="I236" s="9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11"/>
    </row>
    <row r="237" spans="2:31" x14ac:dyDescent="0.25">
      <c r="B237" t="s">
        <v>267</v>
      </c>
      <c r="C237" t="str">
        <f>VLOOKUP(B237,Names!A:C,3,FALSE)</f>
        <v>H Suri</v>
      </c>
      <c r="D237" s="4">
        <v>1</v>
      </c>
      <c r="E237" s="4">
        <v>1</v>
      </c>
      <c r="F237" s="4">
        <v>0</v>
      </c>
      <c r="G237" s="4">
        <v>7</v>
      </c>
      <c r="H237" s="10">
        <f t="shared" si="6"/>
        <v>7</v>
      </c>
      <c r="I237" s="9">
        <f t="shared" si="7"/>
        <v>53.846153846153847</v>
      </c>
      <c r="J237" s="4">
        <v>7</v>
      </c>
      <c r="K237" s="4">
        <v>0</v>
      </c>
      <c r="L237" s="4">
        <v>0</v>
      </c>
      <c r="M237" s="4">
        <v>0</v>
      </c>
      <c r="N237" s="4">
        <v>1</v>
      </c>
      <c r="O237" s="4">
        <v>0</v>
      </c>
      <c r="P237" s="13">
        <v>13</v>
      </c>
    </row>
    <row r="238" spans="2:31" x14ac:dyDescent="0.25">
      <c r="B238" t="s">
        <v>268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10">
        <f t="shared" si="6"/>
        <v>11.642857142857142</v>
      </c>
      <c r="I238" s="9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11"/>
    </row>
    <row r="239" spans="2:31" x14ac:dyDescent="0.25">
      <c r="B239" t="s">
        <v>269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10">
        <f t="shared" si="6"/>
        <v>1.875</v>
      </c>
      <c r="I239" s="9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11"/>
    </row>
    <row r="240" spans="2:31" x14ac:dyDescent="0.25">
      <c r="B240" t="s">
        <v>270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10">
        <f t="shared" si="6"/>
        <v>10.96</v>
      </c>
      <c r="I240" s="9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11"/>
    </row>
    <row r="241" spans="2:31" x14ac:dyDescent="0.25">
      <c r="B241" t="s">
        <v>271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10">
        <f t="shared" si="6"/>
        <v>1</v>
      </c>
      <c r="I241" s="9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11"/>
    </row>
    <row r="242" spans="2:31" x14ac:dyDescent="0.25">
      <c r="B242" t="s">
        <v>272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10">
        <f t="shared" si="6"/>
        <v>10</v>
      </c>
      <c r="I242" s="9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11"/>
    </row>
    <row r="243" spans="2:31" x14ac:dyDescent="0.25">
      <c r="B243" t="s">
        <v>1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10">
        <f t="shared" si="6"/>
        <v>45.375</v>
      </c>
      <c r="I243" s="9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11">
        <v>725</v>
      </c>
      <c r="T243" s="4"/>
      <c r="U243" s="4"/>
      <c r="V243" s="4"/>
      <c r="W243" s="4"/>
      <c r="X243" s="4"/>
      <c r="Y243" s="2"/>
      <c r="Z243" s="2"/>
      <c r="AA243" s="4"/>
      <c r="AB243" s="4"/>
      <c r="AC243" s="4"/>
      <c r="AD243" s="4"/>
      <c r="AE243" s="4"/>
    </row>
    <row r="244" spans="2:31" x14ac:dyDescent="0.25">
      <c r="B244" t="s">
        <v>273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10">
        <f t="shared" si="6"/>
        <v>0</v>
      </c>
      <c r="I244" s="9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11"/>
    </row>
    <row r="245" spans="2:31" x14ac:dyDescent="0.25">
      <c r="B245" t="s">
        <v>274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10">
        <f t="shared" si="6"/>
        <v>4.0222222222222221</v>
      </c>
      <c r="I245" s="9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11"/>
    </row>
    <row r="246" spans="2:31" x14ac:dyDescent="0.25">
      <c r="B246" t="s">
        <v>275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10">
        <f t="shared" si="6"/>
        <v>47.636363636363633</v>
      </c>
      <c r="I246" s="9" t="str">
        <f t="shared" si="7"/>
        <v/>
      </c>
      <c r="J246" s="14" t="s">
        <v>23</v>
      </c>
      <c r="K246">
        <v>5</v>
      </c>
      <c r="L246">
        <v>0</v>
      </c>
      <c r="M246">
        <v>1</v>
      </c>
      <c r="N246">
        <v>52</v>
      </c>
      <c r="O246">
        <v>0</v>
      </c>
      <c r="P246" s="11"/>
      <c r="T246" s="4"/>
      <c r="U246" s="4"/>
      <c r="V246" s="4"/>
      <c r="W246" s="4"/>
      <c r="X246" s="4"/>
      <c r="Y246" s="2"/>
      <c r="Z246" s="2"/>
      <c r="AA246" s="4"/>
      <c r="AB246" s="4"/>
      <c r="AC246" s="4"/>
      <c r="AD246" s="4"/>
      <c r="AE246" s="4"/>
    </row>
    <row r="247" spans="2:31" x14ac:dyDescent="0.25">
      <c r="B247" t="s">
        <v>276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10">
        <f t="shared" si="6"/>
        <v>3</v>
      </c>
      <c r="I247" s="9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11"/>
    </row>
    <row r="248" spans="2:31" x14ac:dyDescent="0.25">
      <c r="B248" t="s">
        <v>277</v>
      </c>
      <c r="C248" t="str">
        <f>VLOOKUP(B248,Names!A:C,3,FALSE)</f>
        <v>Ronny Waas</v>
      </c>
      <c r="D248" s="4">
        <v>1</v>
      </c>
      <c r="E248" s="4">
        <v>1</v>
      </c>
      <c r="F248" s="4">
        <v>0</v>
      </c>
      <c r="G248" s="4">
        <v>1</v>
      </c>
      <c r="H248" s="10">
        <f t="shared" si="6"/>
        <v>1</v>
      </c>
      <c r="I248" s="9">
        <f t="shared" si="7"/>
        <v>50</v>
      </c>
      <c r="J248" s="2">
        <v>1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13">
        <v>2</v>
      </c>
    </row>
    <row r="249" spans="2:31" x14ac:dyDescent="0.25">
      <c r="B249" t="s">
        <v>278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10">
        <f t="shared" si="6"/>
        <v>1</v>
      </c>
      <c r="I249" s="9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11"/>
    </row>
    <row r="250" spans="2:31" x14ac:dyDescent="0.25">
      <c r="B250" t="s">
        <v>279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10">
        <f t="shared" si="6"/>
        <v>9.4</v>
      </c>
      <c r="I250" s="9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1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2:31" x14ac:dyDescent="0.25">
      <c r="B251" t="s">
        <v>280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10">
        <f t="shared" si="6"/>
        <v>21.222222222222221</v>
      </c>
      <c r="I251" s="9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11"/>
    </row>
    <row r="252" spans="2:31" x14ac:dyDescent="0.25">
      <c r="B252" t="s">
        <v>281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10">
        <f t="shared" si="6"/>
        <v>24.642857142857142</v>
      </c>
      <c r="I252" s="9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11">
        <v>125</v>
      </c>
    </row>
    <row r="253" spans="2:31" x14ac:dyDescent="0.25">
      <c r="B253" t="s">
        <v>282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10">
        <f t="shared" si="6"/>
        <v>1</v>
      </c>
      <c r="I253" s="9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11"/>
    </row>
    <row r="254" spans="2:31" x14ac:dyDescent="0.25">
      <c r="B254" t="s">
        <v>283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10">
        <f t="shared" si="6"/>
        <v>6.5408163265306118</v>
      </c>
      <c r="I254" s="9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11"/>
    </row>
    <row r="255" spans="2:31" x14ac:dyDescent="0.25">
      <c r="B255" t="s">
        <v>284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10" t="str">
        <f t="shared" si="6"/>
        <v>-</v>
      </c>
      <c r="I255" s="9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11"/>
    </row>
    <row r="256" spans="2:31" x14ac:dyDescent="0.25">
      <c r="B256" t="s">
        <v>285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10">
        <f t="shared" si="6"/>
        <v>10.072072072072071</v>
      </c>
      <c r="I256" s="9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11"/>
    </row>
    <row r="257" spans="2:31" x14ac:dyDescent="0.25">
      <c r="B257" t="s">
        <v>286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10">
        <f t="shared" si="6"/>
        <v>3</v>
      </c>
      <c r="I257" s="9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11"/>
    </row>
    <row r="258" spans="2:31" x14ac:dyDescent="0.25">
      <c r="B258" t="s">
        <v>287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10">
        <f t="shared" si="6"/>
        <v>0.5</v>
      </c>
      <c r="I258" s="9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11"/>
    </row>
    <row r="259" spans="2:31" x14ac:dyDescent="0.25">
      <c r="B259" t="s">
        <v>288</v>
      </c>
      <c r="C259" t="str">
        <f>VLOOKUP(B259,Names!A:C,3,FALSE)</f>
        <v>Hilton Williams</v>
      </c>
      <c r="D259" s="4">
        <v>1</v>
      </c>
      <c r="E259" s="4">
        <v>0</v>
      </c>
      <c r="F259" s="4">
        <v>0</v>
      </c>
      <c r="G259" s="4">
        <v>0</v>
      </c>
      <c r="H259" s="10" t="str">
        <f t="shared" si="6"/>
        <v>-</v>
      </c>
      <c r="I259" s="9" t="str">
        <f t="shared" si="7"/>
        <v/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13"/>
    </row>
    <row r="260" spans="2:31" x14ac:dyDescent="0.25">
      <c r="B260" t="s">
        <v>289</v>
      </c>
      <c r="C260" t="str">
        <f>VLOOKUP(B260,Names!A:C,3,FALSE)</f>
        <v>Joe Williams</v>
      </c>
      <c r="D260" s="4">
        <v>1</v>
      </c>
      <c r="E260" s="4">
        <v>1</v>
      </c>
      <c r="F260" s="4">
        <v>1</v>
      </c>
      <c r="G260" s="4">
        <v>1</v>
      </c>
      <c r="H260" s="10" t="str">
        <f t="shared" si="6"/>
        <v>-</v>
      </c>
      <c r="I260" s="9">
        <f t="shared" si="7"/>
        <v>100</v>
      </c>
      <c r="J260" s="2" t="s">
        <v>18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13">
        <v>1</v>
      </c>
    </row>
    <row r="261" spans="2:31" x14ac:dyDescent="0.25">
      <c r="B261" t="s">
        <v>290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10">
        <f t="shared" si="6"/>
        <v>8</v>
      </c>
      <c r="I261" s="9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11"/>
    </row>
    <row r="262" spans="2:31" x14ac:dyDescent="0.25">
      <c r="B262" t="s">
        <v>291</v>
      </c>
      <c r="C262" t="str">
        <f>VLOOKUP(B262,Names!A:C,3,FALSE)</f>
        <v>Ed Woolcock</v>
      </c>
      <c r="D262" s="4">
        <v>5</v>
      </c>
      <c r="E262" s="4">
        <v>3</v>
      </c>
      <c r="F262" s="4">
        <v>1</v>
      </c>
      <c r="G262" s="4">
        <v>71</v>
      </c>
      <c r="H262" s="10">
        <f t="shared" si="6"/>
        <v>35.5</v>
      </c>
      <c r="I262" s="9">
        <f t="shared" si="7"/>
        <v>58.196721311475407</v>
      </c>
      <c r="J262" s="4">
        <v>52</v>
      </c>
      <c r="K262" s="4">
        <v>1</v>
      </c>
      <c r="L262" s="4">
        <v>0</v>
      </c>
      <c r="M262" s="4">
        <v>0</v>
      </c>
      <c r="N262" s="4">
        <v>5</v>
      </c>
      <c r="O262" s="4">
        <v>1</v>
      </c>
      <c r="P262" s="13">
        <v>122</v>
      </c>
    </row>
    <row r="263" spans="2:31" x14ac:dyDescent="0.25">
      <c r="B263" t="s">
        <v>292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10">
        <f t="shared" si="6"/>
        <v>13.277777777777779</v>
      </c>
      <c r="I263" s="9" t="str">
        <f t="shared" si="7"/>
        <v/>
      </c>
      <c r="J263" s="14" t="s">
        <v>293</v>
      </c>
      <c r="K263">
        <v>2</v>
      </c>
      <c r="L263">
        <v>0</v>
      </c>
      <c r="M263">
        <v>15</v>
      </c>
      <c r="N263">
        <v>106</v>
      </c>
      <c r="O263">
        <v>7</v>
      </c>
      <c r="P263" s="11"/>
      <c r="T263" s="4"/>
      <c r="U263" s="4"/>
      <c r="V263" s="4"/>
      <c r="W263" s="4"/>
      <c r="X263" s="4"/>
      <c r="Y263" s="2"/>
      <c r="Z263" s="2"/>
      <c r="AA263" s="4"/>
      <c r="AB263" s="4"/>
      <c r="AC263" s="4"/>
      <c r="AD263" s="4"/>
      <c r="AE263" s="4"/>
    </row>
    <row r="264" spans="2:31" x14ac:dyDescent="0.25">
      <c r="B264" t="s">
        <v>294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10">
        <f t="shared" ref="H264:H267" si="8">IF((E264-F264)=0, "-", SUM(G264/(E264-F264)))</f>
        <v>9.7777777777777786</v>
      </c>
      <c r="I264" s="9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11"/>
    </row>
    <row r="265" spans="2:31" x14ac:dyDescent="0.25">
      <c r="B265" t="s">
        <v>295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10">
        <f t="shared" si="8"/>
        <v>15.08</v>
      </c>
      <c r="I265" s="9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11"/>
    </row>
    <row r="266" spans="2:31" x14ac:dyDescent="0.25">
      <c r="B266" t="s">
        <v>296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10">
        <f t="shared" si="8"/>
        <v>17</v>
      </c>
      <c r="I266" s="9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11"/>
    </row>
    <row r="267" spans="2:31" x14ac:dyDescent="0.25">
      <c r="B267" t="s">
        <v>306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10">
        <f t="shared" si="8"/>
        <v>2</v>
      </c>
      <c r="I267" s="9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11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A270"/>
  <sheetViews>
    <sheetView topLeftCell="A130" workbookViewId="0">
      <selection activeCell="A165" sqref="A165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6" t="s">
        <v>10</v>
      </c>
      <c r="B1" s="6"/>
      <c r="E1" s="15" t="s">
        <v>297</v>
      </c>
    </row>
    <row r="2" spans="1:16" x14ac:dyDescent="0.25">
      <c r="A2" s="6" t="s">
        <v>33</v>
      </c>
      <c r="B2" s="6"/>
    </row>
    <row r="5" spans="1:16" ht="15.75" x14ac:dyDescent="0.25">
      <c r="A5" s="6" t="s">
        <v>298</v>
      </c>
      <c r="B5" s="6"/>
      <c r="C5" s="29" t="s">
        <v>35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x14ac:dyDescent="0.25">
      <c r="A6" s="16"/>
      <c r="B6" s="27" t="s">
        <v>401</v>
      </c>
      <c r="C6" s="17" t="s">
        <v>402</v>
      </c>
      <c r="D6" s="17" t="s">
        <v>407</v>
      </c>
      <c r="E6" s="17" t="s">
        <v>408</v>
      </c>
      <c r="F6" s="17" t="s">
        <v>11</v>
      </c>
      <c r="G6" s="17" t="s">
        <v>24</v>
      </c>
      <c r="H6" s="17" t="s">
        <v>409</v>
      </c>
      <c r="I6" s="17" t="s">
        <v>27</v>
      </c>
      <c r="J6" s="17" t="s">
        <v>410</v>
      </c>
      <c r="K6" s="17" t="s">
        <v>411</v>
      </c>
      <c r="L6" s="18" t="s">
        <v>28</v>
      </c>
      <c r="M6" s="18" t="s">
        <v>412</v>
      </c>
      <c r="N6" s="17" t="s">
        <v>417</v>
      </c>
      <c r="O6" s="17" t="s">
        <v>26</v>
      </c>
    </row>
    <row r="7" spans="1:16" x14ac:dyDescent="0.25">
      <c r="A7" t="s">
        <v>36</v>
      </c>
      <c r="B7" t="str">
        <f>VLOOKUP(A7,Names!A:C,3,FALSE)</f>
        <v>Forhad Ahmed</v>
      </c>
      <c r="C7" s="2">
        <v>2</v>
      </c>
      <c r="D7" s="3">
        <v>15</v>
      </c>
      <c r="E7" s="3">
        <v>1</v>
      </c>
      <c r="F7" s="3">
        <v>62</v>
      </c>
      <c r="G7" s="3">
        <v>5</v>
      </c>
      <c r="H7" s="10">
        <f>IF(G7=0, "-", SUM(F7/G7))</f>
        <v>12.4</v>
      </c>
      <c r="I7" s="10">
        <f>IF(F7=0, "-", SUM(F7/D7))</f>
        <v>4.1333333333333337</v>
      </c>
      <c r="J7" s="10">
        <f>IF(G7=0, "-", SUM(D7*6/G7))</f>
        <v>18</v>
      </c>
      <c r="K7" s="1">
        <v>0</v>
      </c>
      <c r="L7" s="8">
        <v>5</v>
      </c>
      <c r="M7" s="8">
        <v>0</v>
      </c>
      <c r="N7" s="1">
        <v>3</v>
      </c>
      <c r="O7" s="1">
        <v>27</v>
      </c>
    </row>
    <row r="8" spans="1:16" x14ac:dyDescent="0.25">
      <c r="A8" t="s">
        <v>37</v>
      </c>
      <c r="B8" t="str">
        <f>VLOOKUP(A8,Names!A:C,3,FALSE)</f>
        <v>A Akash</v>
      </c>
      <c r="C8" s="2">
        <v>1</v>
      </c>
      <c r="D8" s="3">
        <v>4</v>
      </c>
      <c r="E8" s="3">
        <v>0</v>
      </c>
      <c r="F8" s="3">
        <v>20</v>
      </c>
      <c r="G8" s="3">
        <v>1</v>
      </c>
      <c r="H8" s="10">
        <f t="shared" ref="H8:H71" si="0">IF(G8=0, "-", SUM(F8/G8))</f>
        <v>20</v>
      </c>
      <c r="I8" s="10">
        <f t="shared" ref="I8:I71" si="1">IF(F8=0, "-", SUM(F8/D8))</f>
        <v>5</v>
      </c>
      <c r="J8" s="10">
        <f t="shared" ref="J8:J71" si="2">IF(G8=0, "-", SUM(D8*6/G8))</f>
        <v>24</v>
      </c>
      <c r="K8" s="1">
        <v>0</v>
      </c>
      <c r="L8" s="8">
        <v>0</v>
      </c>
      <c r="M8" s="8">
        <v>0</v>
      </c>
      <c r="N8" s="1">
        <v>1</v>
      </c>
      <c r="O8" s="1">
        <v>20</v>
      </c>
    </row>
    <row r="9" spans="1:16" x14ac:dyDescent="0.25">
      <c r="A9" t="s">
        <v>39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10">
        <f t="shared" si="0"/>
        <v>5.5</v>
      </c>
      <c r="I9" s="10">
        <f t="shared" si="1"/>
        <v>2.75</v>
      </c>
      <c r="J9" s="10">
        <f t="shared" si="2"/>
        <v>12</v>
      </c>
      <c r="K9">
        <v>0</v>
      </c>
      <c r="L9" s="11"/>
      <c r="M9" s="11"/>
      <c r="N9">
        <v>2</v>
      </c>
      <c r="O9">
        <v>11</v>
      </c>
    </row>
    <row r="10" spans="1:16" x14ac:dyDescent="0.25">
      <c r="A10" t="s">
        <v>40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10">
        <f t="shared" si="0"/>
        <v>30</v>
      </c>
      <c r="I10" s="10">
        <f t="shared" si="1"/>
        <v>3.75</v>
      </c>
      <c r="J10" s="10">
        <f t="shared" si="2"/>
        <v>48</v>
      </c>
      <c r="K10">
        <v>0</v>
      </c>
      <c r="L10" s="11"/>
      <c r="M10" s="11"/>
      <c r="N10">
        <v>1</v>
      </c>
      <c r="O10">
        <v>30</v>
      </c>
    </row>
    <row r="11" spans="1:16" x14ac:dyDescent="0.25">
      <c r="A11" t="s">
        <v>41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10">
        <f t="shared" si="0"/>
        <v>18.277777777777779</v>
      </c>
      <c r="I11" s="10">
        <f t="shared" si="1"/>
        <v>5.5762711864406782</v>
      </c>
      <c r="J11" s="10">
        <f t="shared" si="2"/>
        <v>19.666666666666668</v>
      </c>
      <c r="K11">
        <v>0</v>
      </c>
      <c r="L11" s="11"/>
      <c r="M11" s="11"/>
      <c r="N11">
        <v>4</v>
      </c>
      <c r="O11">
        <v>35</v>
      </c>
    </row>
    <row r="12" spans="1:16" x14ac:dyDescent="0.25">
      <c r="A12" t="s">
        <v>42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10">
        <f t="shared" si="0"/>
        <v>19.45562130177515</v>
      </c>
      <c r="I12" s="10">
        <f t="shared" si="1"/>
        <v>3.711060948081264</v>
      </c>
      <c r="J12" s="10">
        <f t="shared" si="2"/>
        <v>31.45562130177515</v>
      </c>
      <c r="K12">
        <v>2</v>
      </c>
      <c r="L12" s="11"/>
      <c r="M12" s="11"/>
      <c r="N12">
        <v>5</v>
      </c>
      <c r="O12">
        <v>19</v>
      </c>
    </row>
    <row r="13" spans="1:16" x14ac:dyDescent="0.25">
      <c r="A13" t="s">
        <v>43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10" t="str">
        <f t="shared" si="0"/>
        <v>-</v>
      </c>
      <c r="I13" s="10">
        <f t="shared" si="1"/>
        <v>5.1428571428571432</v>
      </c>
      <c r="J13" s="10" t="str">
        <f t="shared" si="2"/>
        <v>-</v>
      </c>
      <c r="K13">
        <v>0</v>
      </c>
      <c r="L13" s="11"/>
      <c r="M13" s="11"/>
      <c r="N13">
        <v>0</v>
      </c>
      <c r="O13">
        <v>18</v>
      </c>
    </row>
    <row r="14" spans="1:16" x14ac:dyDescent="0.25">
      <c r="A14" t="s">
        <v>44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10" t="str">
        <f t="shared" si="0"/>
        <v>-</v>
      </c>
      <c r="I14" s="10" t="str">
        <f t="shared" si="1"/>
        <v>-</v>
      </c>
      <c r="J14" s="10" t="str">
        <f t="shared" si="2"/>
        <v>-</v>
      </c>
      <c r="K14">
        <v>0</v>
      </c>
      <c r="L14" s="11"/>
      <c r="M14" s="11"/>
      <c r="N14">
        <v>0</v>
      </c>
      <c r="O14">
        <v>9</v>
      </c>
    </row>
    <row r="15" spans="1:16" x14ac:dyDescent="0.25">
      <c r="A15" t="s">
        <v>45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10">
        <f t="shared" si="0"/>
        <v>26.8</v>
      </c>
      <c r="I15" s="10">
        <f t="shared" si="1"/>
        <v>4.7294117647058824</v>
      </c>
      <c r="J15" s="10">
        <f t="shared" si="2"/>
        <v>34</v>
      </c>
      <c r="K15">
        <v>0</v>
      </c>
      <c r="L15" s="11"/>
      <c r="M15" s="11"/>
      <c r="N15">
        <v>3</v>
      </c>
      <c r="O15">
        <v>40</v>
      </c>
    </row>
    <row r="16" spans="1:16" x14ac:dyDescent="0.25">
      <c r="A16" t="s">
        <v>46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10">
        <f t="shared" si="0"/>
        <v>41</v>
      </c>
      <c r="I16" s="10">
        <f t="shared" si="1"/>
        <v>4.0999999999999996</v>
      </c>
      <c r="J16" s="10">
        <f t="shared" si="2"/>
        <v>60</v>
      </c>
      <c r="K16">
        <v>0</v>
      </c>
      <c r="L16" s="11"/>
      <c r="M16" s="11"/>
      <c r="N16">
        <v>1</v>
      </c>
      <c r="O16">
        <v>1</v>
      </c>
    </row>
    <row r="17" spans="1:27" x14ac:dyDescent="0.25">
      <c r="A17" t="s">
        <v>47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10">
        <f t="shared" si="0"/>
        <v>3</v>
      </c>
      <c r="I17" s="10">
        <f t="shared" si="1"/>
        <v>1</v>
      </c>
      <c r="J17" s="10">
        <f t="shared" si="2"/>
        <v>18</v>
      </c>
      <c r="K17">
        <v>0</v>
      </c>
      <c r="L17" s="11"/>
      <c r="M17" s="11"/>
      <c r="N17">
        <v>1</v>
      </c>
      <c r="O17">
        <v>3</v>
      </c>
    </row>
    <row r="18" spans="1:27" x14ac:dyDescent="0.25">
      <c r="A18" t="s">
        <v>48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10" t="str">
        <f t="shared" si="0"/>
        <v>-</v>
      </c>
      <c r="I18" s="10" t="str">
        <f t="shared" si="1"/>
        <v>-</v>
      </c>
      <c r="J18" s="10" t="str">
        <f t="shared" si="2"/>
        <v>-</v>
      </c>
      <c r="K18">
        <v>0</v>
      </c>
      <c r="L18" s="11"/>
      <c r="M18" s="11"/>
    </row>
    <row r="19" spans="1:27" x14ac:dyDescent="0.25">
      <c r="A19" t="s">
        <v>49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10">
        <f t="shared" si="0"/>
        <v>13.272727272727273</v>
      </c>
      <c r="I19" s="10">
        <f t="shared" si="1"/>
        <v>5.3874538745387452</v>
      </c>
      <c r="J19" s="10">
        <f t="shared" si="2"/>
        <v>14.781818181818183</v>
      </c>
      <c r="K19">
        <v>0</v>
      </c>
      <c r="L19" s="11">
        <v>42</v>
      </c>
      <c r="M19" s="11">
        <v>9</v>
      </c>
      <c r="N19">
        <v>4</v>
      </c>
      <c r="O19">
        <v>21</v>
      </c>
      <c r="R19" s="4"/>
      <c r="S19" s="4"/>
      <c r="T19" s="4"/>
      <c r="U19" s="4"/>
      <c r="V19" s="4"/>
      <c r="W19" s="1"/>
      <c r="X19" s="1"/>
      <c r="Y19" s="1"/>
      <c r="Z19" s="4"/>
      <c r="AA19" s="4"/>
    </row>
    <row r="20" spans="1:27" x14ac:dyDescent="0.25">
      <c r="A20" t="s">
        <v>52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10">
        <f t="shared" si="0"/>
        <v>6.625</v>
      </c>
      <c r="I20" s="10">
        <f t="shared" si="1"/>
        <v>3.1176470588235294</v>
      </c>
      <c r="J20" s="10">
        <f t="shared" si="2"/>
        <v>12.75</v>
      </c>
      <c r="K20">
        <v>0</v>
      </c>
      <c r="L20" s="11"/>
      <c r="M20" s="11"/>
      <c r="N20">
        <v>4</v>
      </c>
      <c r="O20">
        <v>13</v>
      </c>
    </row>
    <row r="21" spans="1:27" x14ac:dyDescent="0.25">
      <c r="A21" t="s">
        <v>53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10">
        <f t="shared" si="0"/>
        <v>27.791666666666668</v>
      </c>
      <c r="I21" s="10">
        <f t="shared" si="1"/>
        <v>4.8686131386861318</v>
      </c>
      <c r="J21" s="10">
        <f t="shared" si="2"/>
        <v>34.25</v>
      </c>
      <c r="K21">
        <v>0</v>
      </c>
      <c r="L21" s="11"/>
      <c r="M21" s="11"/>
      <c r="N21">
        <v>4</v>
      </c>
      <c r="O21">
        <v>9</v>
      </c>
    </row>
    <row r="22" spans="1:27" x14ac:dyDescent="0.25">
      <c r="A22" t="s">
        <v>54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10" t="str">
        <f t="shared" si="0"/>
        <v>-</v>
      </c>
      <c r="I22" s="10" t="str">
        <f t="shared" si="1"/>
        <v>-</v>
      </c>
      <c r="J22" s="10" t="str">
        <f t="shared" si="2"/>
        <v>-</v>
      </c>
      <c r="K22">
        <v>0</v>
      </c>
      <c r="L22" s="11"/>
      <c r="M22" s="11"/>
    </row>
    <row r="23" spans="1:27" x14ac:dyDescent="0.25">
      <c r="A23" t="s">
        <v>55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10">
        <f t="shared" si="0"/>
        <v>55.625</v>
      </c>
      <c r="I23" s="10">
        <f t="shared" si="1"/>
        <v>7.2950819672131146</v>
      </c>
      <c r="J23" s="10">
        <f t="shared" si="2"/>
        <v>45.75</v>
      </c>
      <c r="K23">
        <v>0</v>
      </c>
      <c r="L23" s="11"/>
      <c r="M23" s="11"/>
      <c r="N23">
        <v>3</v>
      </c>
      <c r="O23">
        <v>37</v>
      </c>
    </row>
    <row r="24" spans="1:27" x14ac:dyDescent="0.25">
      <c r="A24" t="s">
        <v>56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10">
        <f t="shared" si="0"/>
        <v>20.5</v>
      </c>
      <c r="I24" s="10">
        <f t="shared" si="1"/>
        <v>5.125</v>
      </c>
      <c r="J24" s="10">
        <f t="shared" si="2"/>
        <v>24</v>
      </c>
      <c r="K24">
        <v>0</v>
      </c>
      <c r="L24" s="11"/>
      <c r="M24" s="11"/>
      <c r="N24">
        <v>2</v>
      </c>
      <c r="O24">
        <v>41</v>
      </c>
    </row>
    <row r="25" spans="1:27" x14ac:dyDescent="0.25">
      <c r="A25" t="s">
        <v>57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10" t="str">
        <f t="shared" si="0"/>
        <v>-</v>
      </c>
      <c r="I25" s="10">
        <f t="shared" si="1"/>
        <v>5.4444444444444446</v>
      </c>
      <c r="J25" s="10" t="str">
        <f t="shared" si="2"/>
        <v>-</v>
      </c>
      <c r="K25">
        <v>0</v>
      </c>
      <c r="L25" s="11"/>
      <c r="M25" s="11"/>
      <c r="N25">
        <v>0</v>
      </c>
      <c r="O25">
        <v>9</v>
      </c>
    </row>
    <row r="26" spans="1:27" x14ac:dyDescent="0.25">
      <c r="A26" t="s">
        <v>58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10">
        <f t="shared" si="0"/>
        <v>104</v>
      </c>
      <c r="I26" s="10">
        <f t="shared" si="1"/>
        <v>4.7272727272727275</v>
      </c>
      <c r="J26" s="10">
        <f t="shared" si="2"/>
        <v>132</v>
      </c>
      <c r="K26">
        <v>0</v>
      </c>
      <c r="L26" s="11"/>
      <c r="M26" s="11"/>
      <c r="N26">
        <v>1</v>
      </c>
      <c r="O26">
        <v>36</v>
      </c>
    </row>
    <row r="27" spans="1:27" x14ac:dyDescent="0.25">
      <c r="A27" t="s">
        <v>6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10">
        <f t="shared" si="0"/>
        <v>24.621621621621621</v>
      </c>
      <c r="I27" s="10">
        <f t="shared" si="1"/>
        <v>3.9781659388646289</v>
      </c>
      <c r="J27" s="10">
        <f t="shared" si="2"/>
        <v>37.135135135135137</v>
      </c>
      <c r="K27">
        <v>0</v>
      </c>
      <c r="L27" s="11">
        <v>39</v>
      </c>
      <c r="M27" s="11">
        <v>1</v>
      </c>
      <c r="N27">
        <v>4</v>
      </c>
      <c r="O27">
        <v>10</v>
      </c>
      <c r="R27" s="4"/>
      <c r="S27" s="4"/>
      <c r="T27" s="4"/>
      <c r="U27" s="4"/>
      <c r="V27" s="4"/>
      <c r="W27" s="1"/>
      <c r="X27" s="1"/>
      <c r="Y27" s="1"/>
      <c r="Z27" s="4"/>
      <c r="AA27" s="4"/>
    </row>
    <row r="28" spans="1:27" x14ac:dyDescent="0.25">
      <c r="A28" t="s">
        <v>59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10">
        <f t="shared" si="0"/>
        <v>17</v>
      </c>
      <c r="I28" s="10">
        <f t="shared" si="1"/>
        <v>5.666666666666667</v>
      </c>
      <c r="J28" s="10">
        <f t="shared" si="2"/>
        <v>18</v>
      </c>
      <c r="K28">
        <v>0</v>
      </c>
      <c r="L28" s="11"/>
      <c r="M28" s="11"/>
      <c r="N28">
        <v>1</v>
      </c>
      <c r="O28">
        <v>4</v>
      </c>
    </row>
    <row r="29" spans="1:27" x14ac:dyDescent="0.25">
      <c r="A29" t="s">
        <v>60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10">
        <f t="shared" si="0"/>
        <v>16</v>
      </c>
      <c r="I29" s="10">
        <f t="shared" si="1"/>
        <v>5.333333333333333</v>
      </c>
      <c r="J29" s="10">
        <f t="shared" si="2"/>
        <v>18</v>
      </c>
      <c r="K29">
        <v>0</v>
      </c>
      <c r="L29" s="11"/>
      <c r="M29" s="11"/>
      <c r="N29">
        <v>1</v>
      </c>
      <c r="O29">
        <v>16</v>
      </c>
    </row>
    <row r="30" spans="1:27" x14ac:dyDescent="0.25">
      <c r="A30" t="s">
        <v>61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10">
        <f t="shared" si="0"/>
        <v>23.696428571428573</v>
      </c>
      <c r="I30" s="10">
        <f t="shared" si="1"/>
        <v>4.9700374531835205</v>
      </c>
      <c r="J30" s="10">
        <f t="shared" si="2"/>
        <v>28.607142857142858</v>
      </c>
      <c r="K30">
        <v>1</v>
      </c>
      <c r="L30" s="11"/>
      <c r="M30" s="11"/>
      <c r="N30">
        <v>5</v>
      </c>
      <c r="O30">
        <v>45</v>
      </c>
    </row>
    <row r="31" spans="1:27" x14ac:dyDescent="0.25">
      <c r="A31" t="s">
        <v>62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10" t="str">
        <f t="shared" si="0"/>
        <v>-</v>
      </c>
      <c r="I31" s="10" t="str">
        <f t="shared" si="1"/>
        <v>-</v>
      </c>
      <c r="J31" s="10" t="str">
        <f t="shared" si="2"/>
        <v>-</v>
      </c>
      <c r="K31">
        <v>0</v>
      </c>
      <c r="L31" s="11"/>
      <c r="M31" s="11"/>
    </row>
    <row r="32" spans="1:27" x14ac:dyDescent="0.25">
      <c r="A32" t="s">
        <v>63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10">
        <f t="shared" si="0"/>
        <v>75</v>
      </c>
      <c r="I32" s="10">
        <f t="shared" si="1"/>
        <v>5.7692307692307692</v>
      </c>
      <c r="J32" s="10">
        <f t="shared" si="2"/>
        <v>78</v>
      </c>
      <c r="K32">
        <v>0</v>
      </c>
      <c r="L32" s="11">
        <v>4</v>
      </c>
      <c r="M32" s="11">
        <v>0</v>
      </c>
      <c r="N32">
        <v>1</v>
      </c>
      <c r="O32">
        <v>35</v>
      </c>
    </row>
    <row r="33" spans="1:27" x14ac:dyDescent="0.25">
      <c r="A33" t="s">
        <v>64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10">
        <f t="shared" si="0"/>
        <v>16.5</v>
      </c>
      <c r="I33" s="10">
        <f t="shared" si="1"/>
        <v>4.7142857142857144</v>
      </c>
      <c r="J33" s="10">
        <f t="shared" si="2"/>
        <v>21</v>
      </c>
      <c r="K33">
        <v>0</v>
      </c>
      <c r="L33" s="11"/>
      <c r="M33" s="11"/>
      <c r="N33">
        <v>2</v>
      </c>
      <c r="O33">
        <v>19</v>
      </c>
    </row>
    <row r="34" spans="1:27" x14ac:dyDescent="0.25">
      <c r="A34" t="s">
        <v>4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10">
        <f t="shared" si="0"/>
        <v>12.894736842105264</v>
      </c>
      <c r="I34" s="10">
        <f t="shared" si="1"/>
        <v>4.4545454545454541</v>
      </c>
      <c r="J34" s="10">
        <f t="shared" si="2"/>
        <v>17.368421052631579</v>
      </c>
      <c r="K34">
        <v>3</v>
      </c>
      <c r="L34" s="11">
        <v>22</v>
      </c>
      <c r="M34" s="11">
        <v>1</v>
      </c>
      <c r="N34">
        <v>6</v>
      </c>
      <c r="O34">
        <v>24</v>
      </c>
      <c r="R34" s="4"/>
      <c r="S34" s="4" t="s">
        <v>299</v>
      </c>
      <c r="T34" s="4"/>
      <c r="U34" s="4"/>
      <c r="V34" s="4"/>
      <c r="W34" s="1"/>
      <c r="X34" s="1"/>
      <c r="Y34" s="1"/>
      <c r="Z34" s="4"/>
      <c r="AA34" s="4"/>
    </row>
    <row r="35" spans="1:27" x14ac:dyDescent="0.25">
      <c r="A35" t="s">
        <v>65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10">
        <f t="shared" si="0"/>
        <v>26.880597014925375</v>
      </c>
      <c r="I35" s="10">
        <f t="shared" si="1"/>
        <v>6.7151379567486948</v>
      </c>
      <c r="J35" s="10">
        <f t="shared" si="2"/>
        <v>24.017910447761192</v>
      </c>
      <c r="K35">
        <v>0</v>
      </c>
      <c r="L35" s="11">
        <v>18</v>
      </c>
      <c r="M35" s="11">
        <v>0</v>
      </c>
      <c r="N35">
        <v>4</v>
      </c>
      <c r="O35">
        <v>12</v>
      </c>
      <c r="R35" s="4"/>
      <c r="S35" s="4"/>
      <c r="T35" s="4"/>
      <c r="U35" s="4"/>
      <c r="V35" s="4"/>
      <c r="W35" s="1"/>
      <c r="X35" s="1"/>
      <c r="Y35" s="1"/>
      <c r="Z35" s="4"/>
      <c r="AA35" s="4"/>
    </row>
    <row r="36" spans="1:27" x14ac:dyDescent="0.25">
      <c r="A36" t="s">
        <v>67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10">
        <f t="shared" si="0"/>
        <v>38.333333333333336</v>
      </c>
      <c r="I36" s="10">
        <f t="shared" si="1"/>
        <v>3.8333333333333335</v>
      </c>
      <c r="J36" s="10">
        <f t="shared" si="2"/>
        <v>60</v>
      </c>
      <c r="K36">
        <v>0</v>
      </c>
      <c r="L36" s="11"/>
      <c r="M36" s="11"/>
      <c r="N36">
        <v>1</v>
      </c>
      <c r="O36">
        <v>9</v>
      </c>
    </row>
    <row r="37" spans="1:27" x14ac:dyDescent="0.25">
      <c r="A37" t="s">
        <v>68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10" t="str">
        <f t="shared" si="0"/>
        <v>-</v>
      </c>
      <c r="I37" s="10">
        <f t="shared" si="1"/>
        <v>4</v>
      </c>
      <c r="J37" s="10" t="str">
        <f t="shared" si="2"/>
        <v>-</v>
      </c>
      <c r="K37">
        <v>0</v>
      </c>
      <c r="L37" s="11"/>
      <c r="M37" s="11"/>
      <c r="N37">
        <v>0</v>
      </c>
      <c r="O37">
        <v>20</v>
      </c>
    </row>
    <row r="38" spans="1:27" x14ac:dyDescent="0.25">
      <c r="A38" t="s">
        <v>69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10">
        <f t="shared" si="0"/>
        <v>17.05263157894737</v>
      </c>
      <c r="I38" s="10">
        <f t="shared" si="1"/>
        <v>6.2307692307692308</v>
      </c>
      <c r="J38" s="10">
        <f t="shared" si="2"/>
        <v>16.421052631578949</v>
      </c>
      <c r="K38">
        <v>0</v>
      </c>
      <c r="L38" s="11"/>
      <c r="M38" s="11"/>
      <c r="N38">
        <v>3</v>
      </c>
      <c r="O38">
        <v>19</v>
      </c>
    </row>
    <row r="39" spans="1:27" x14ac:dyDescent="0.25">
      <c r="A39" t="s">
        <v>70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10">
        <f t="shared" si="0"/>
        <v>70</v>
      </c>
      <c r="I39" s="10">
        <f t="shared" si="1"/>
        <v>5.384615384615385</v>
      </c>
      <c r="J39" s="10">
        <f t="shared" si="2"/>
        <v>78</v>
      </c>
      <c r="K39">
        <v>0</v>
      </c>
      <c r="L39" s="11"/>
      <c r="M39" s="11"/>
      <c r="N39">
        <v>1</v>
      </c>
      <c r="O39">
        <v>15</v>
      </c>
    </row>
    <row r="40" spans="1:27" x14ac:dyDescent="0.25">
      <c r="A40" t="s">
        <v>0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10">
        <f t="shared" si="0"/>
        <v>24.125</v>
      </c>
      <c r="I40" s="10">
        <f t="shared" si="1"/>
        <v>4.9636913767019664</v>
      </c>
      <c r="J40" s="10">
        <f t="shared" si="2"/>
        <v>29.161764705882351</v>
      </c>
      <c r="K40">
        <v>1</v>
      </c>
      <c r="L40" s="11">
        <v>1</v>
      </c>
      <c r="M40" s="11">
        <v>0</v>
      </c>
      <c r="N40">
        <v>5</v>
      </c>
      <c r="O40">
        <v>61</v>
      </c>
      <c r="R40" s="4"/>
      <c r="S40" s="4"/>
      <c r="T40" s="4"/>
      <c r="U40" s="4"/>
      <c r="V40" s="4"/>
      <c r="W40" s="1"/>
      <c r="X40" s="1"/>
      <c r="Y40" s="1"/>
      <c r="Z40" s="4"/>
      <c r="AA40" s="4"/>
    </row>
    <row r="41" spans="1:27" x14ac:dyDescent="0.25">
      <c r="A41" t="s">
        <v>72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10">
        <f t="shared" si="0"/>
        <v>47</v>
      </c>
      <c r="I41" s="10">
        <f t="shared" si="1"/>
        <v>4.5483870967741939</v>
      </c>
      <c r="J41" s="10">
        <f t="shared" si="2"/>
        <v>62</v>
      </c>
      <c r="K41">
        <v>0</v>
      </c>
      <c r="L41" s="11"/>
      <c r="M41" s="11"/>
      <c r="N41">
        <v>2</v>
      </c>
      <c r="O41">
        <v>54</v>
      </c>
    </row>
    <row r="42" spans="1:27" x14ac:dyDescent="0.25">
      <c r="A42" t="s">
        <v>73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10" t="str">
        <f t="shared" si="0"/>
        <v>-</v>
      </c>
      <c r="I42" s="10">
        <f t="shared" si="1"/>
        <v>11.5</v>
      </c>
      <c r="J42" s="10" t="str">
        <f t="shared" si="2"/>
        <v>-</v>
      </c>
      <c r="K42">
        <v>0</v>
      </c>
      <c r="L42" s="11"/>
      <c r="M42" s="11"/>
      <c r="N42">
        <v>0</v>
      </c>
      <c r="O42">
        <v>23</v>
      </c>
    </row>
    <row r="43" spans="1:27" x14ac:dyDescent="0.25">
      <c r="A43" t="s">
        <v>74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10" t="str">
        <f t="shared" si="0"/>
        <v>-</v>
      </c>
      <c r="I43" s="10">
        <f t="shared" si="1"/>
        <v>8.75</v>
      </c>
      <c r="J43" s="10" t="str">
        <f t="shared" si="2"/>
        <v>-</v>
      </c>
      <c r="K43">
        <v>0</v>
      </c>
      <c r="L43" s="11"/>
      <c r="M43" s="11"/>
      <c r="N43">
        <v>0</v>
      </c>
      <c r="O43">
        <v>11</v>
      </c>
    </row>
    <row r="44" spans="1:27" x14ac:dyDescent="0.25">
      <c r="A44" t="s">
        <v>75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10" t="str">
        <f t="shared" si="0"/>
        <v>-</v>
      </c>
      <c r="I44" s="10" t="str">
        <f t="shared" si="1"/>
        <v>-</v>
      </c>
      <c r="J44" s="10" t="str">
        <f t="shared" si="2"/>
        <v>-</v>
      </c>
      <c r="K44">
        <v>0</v>
      </c>
      <c r="L44" s="11"/>
      <c r="M44" s="11"/>
    </row>
    <row r="45" spans="1:27" x14ac:dyDescent="0.25">
      <c r="A45" t="s">
        <v>76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10" t="str">
        <f t="shared" si="0"/>
        <v>-</v>
      </c>
      <c r="I45" s="10" t="str">
        <f t="shared" si="1"/>
        <v>-</v>
      </c>
      <c r="J45" s="10" t="str">
        <f t="shared" si="2"/>
        <v>-</v>
      </c>
      <c r="K45">
        <v>0</v>
      </c>
      <c r="L45" s="11"/>
      <c r="M45" s="11"/>
    </row>
    <row r="46" spans="1:27" x14ac:dyDescent="0.25">
      <c r="A46" t="s">
        <v>77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10">
        <f t="shared" si="0"/>
        <v>24.214285714285715</v>
      </c>
      <c r="I46" s="10">
        <f t="shared" si="1"/>
        <v>5.65</v>
      </c>
      <c r="J46" s="10">
        <f t="shared" si="2"/>
        <v>25.714285714285715</v>
      </c>
      <c r="K46">
        <v>1</v>
      </c>
      <c r="L46" s="11"/>
      <c r="M46" s="11"/>
      <c r="N46">
        <v>5</v>
      </c>
      <c r="O46">
        <v>39</v>
      </c>
    </row>
    <row r="47" spans="1:27" x14ac:dyDescent="0.25">
      <c r="A47" t="s">
        <v>79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10">
        <f t="shared" si="0"/>
        <v>27.125</v>
      </c>
      <c r="I47" s="10">
        <f t="shared" si="1"/>
        <v>8.0370370370370363</v>
      </c>
      <c r="J47" s="10">
        <f t="shared" si="2"/>
        <v>20.25</v>
      </c>
      <c r="K47">
        <v>0</v>
      </c>
      <c r="L47" s="11"/>
      <c r="M47" s="11"/>
      <c r="N47">
        <v>2</v>
      </c>
      <c r="O47">
        <v>1</v>
      </c>
    </row>
    <row r="48" spans="1:27" x14ac:dyDescent="0.25">
      <c r="A48" t="s">
        <v>80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10">
        <f t="shared" si="0"/>
        <v>24</v>
      </c>
      <c r="I48" s="10">
        <f t="shared" si="1"/>
        <v>4.645161290322581</v>
      </c>
      <c r="J48" s="10">
        <f t="shared" si="2"/>
        <v>31</v>
      </c>
      <c r="K48">
        <v>0</v>
      </c>
      <c r="L48" s="11"/>
      <c r="M48" s="11"/>
      <c r="N48">
        <v>3</v>
      </c>
      <c r="O48">
        <v>8</v>
      </c>
    </row>
    <row r="49" spans="1:27" x14ac:dyDescent="0.25">
      <c r="A49" t="s">
        <v>81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10">
        <f t="shared" si="0"/>
        <v>16</v>
      </c>
      <c r="I49" s="10">
        <f t="shared" si="1"/>
        <v>5.333333333333333</v>
      </c>
      <c r="J49" s="10">
        <f t="shared" si="2"/>
        <v>18</v>
      </c>
      <c r="K49">
        <v>0</v>
      </c>
      <c r="L49" s="11"/>
      <c r="M49" s="11"/>
      <c r="N49">
        <v>1</v>
      </c>
      <c r="O49">
        <v>16</v>
      </c>
    </row>
    <row r="50" spans="1:27" x14ac:dyDescent="0.25">
      <c r="A50" t="s">
        <v>82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10">
        <f t="shared" si="0"/>
        <v>13.333333333333334</v>
      </c>
      <c r="I50" s="10">
        <f t="shared" si="1"/>
        <v>4</v>
      </c>
      <c r="J50" s="10">
        <f t="shared" si="2"/>
        <v>20</v>
      </c>
      <c r="K50">
        <v>0</v>
      </c>
      <c r="L50" s="11"/>
      <c r="M50" s="11"/>
      <c r="N50">
        <v>4</v>
      </c>
      <c r="O50">
        <v>8</v>
      </c>
    </row>
    <row r="51" spans="1:27" x14ac:dyDescent="0.25">
      <c r="A51" t="s">
        <v>83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10">
        <f t="shared" si="0"/>
        <v>23.730434782608697</v>
      </c>
      <c r="I51" s="10">
        <f t="shared" si="1"/>
        <v>4.3524720893141948</v>
      </c>
      <c r="J51" s="10">
        <f t="shared" si="2"/>
        <v>32.713043478260872</v>
      </c>
      <c r="K51">
        <v>3</v>
      </c>
      <c r="L51" s="11"/>
      <c r="M51" s="11"/>
      <c r="N51">
        <v>6</v>
      </c>
      <c r="O51">
        <v>45</v>
      </c>
    </row>
    <row r="52" spans="1:27" x14ac:dyDescent="0.25">
      <c r="A52" t="s">
        <v>84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10">
        <f t="shared" si="0"/>
        <v>39</v>
      </c>
      <c r="I52" s="10">
        <f t="shared" si="1"/>
        <v>7.8</v>
      </c>
      <c r="J52" s="10">
        <f t="shared" si="2"/>
        <v>30</v>
      </c>
      <c r="K52">
        <v>0</v>
      </c>
      <c r="L52" s="11"/>
      <c r="M52" s="11"/>
      <c r="N52">
        <v>1</v>
      </c>
      <c r="O52">
        <v>39</v>
      </c>
    </row>
    <row r="53" spans="1:27" x14ac:dyDescent="0.25">
      <c r="A53" t="s">
        <v>85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10" t="str">
        <f t="shared" si="0"/>
        <v>-</v>
      </c>
      <c r="I53" s="10" t="str">
        <f t="shared" si="1"/>
        <v>-</v>
      </c>
      <c r="J53" s="10" t="str">
        <f t="shared" si="2"/>
        <v>-</v>
      </c>
      <c r="K53">
        <v>0</v>
      </c>
      <c r="L53" s="11"/>
      <c r="M53" s="11"/>
    </row>
    <row r="54" spans="1:27" x14ac:dyDescent="0.25">
      <c r="A54" t="s">
        <v>86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10" t="str">
        <f t="shared" si="0"/>
        <v>-</v>
      </c>
      <c r="I54" s="10" t="str">
        <f t="shared" si="1"/>
        <v>-</v>
      </c>
      <c r="J54" s="10" t="str">
        <f t="shared" si="2"/>
        <v>-</v>
      </c>
      <c r="K54">
        <v>0</v>
      </c>
      <c r="L54" s="11"/>
      <c r="M54" s="11"/>
    </row>
    <row r="55" spans="1:27" x14ac:dyDescent="0.25">
      <c r="A55" t="s">
        <v>87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10">
        <f t="shared" si="0"/>
        <v>30.208333333333332</v>
      </c>
      <c r="I55" s="10">
        <f t="shared" si="1"/>
        <v>4.6002538071065988</v>
      </c>
      <c r="J55" s="10">
        <f t="shared" si="2"/>
        <v>39.4</v>
      </c>
      <c r="K55">
        <v>2</v>
      </c>
      <c r="L55" s="11">
        <v>14</v>
      </c>
      <c r="M55" s="11">
        <v>2</v>
      </c>
      <c r="N55">
        <v>6</v>
      </c>
      <c r="O55">
        <v>32</v>
      </c>
      <c r="R55" s="4"/>
      <c r="S55" s="4"/>
      <c r="T55" s="4"/>
      <c r="U55" s="4"/>
      <c r="V55" s="4"/>
      <c r="W55" s="1"/>
      <c r="X55" s="1"/>
      <c r="Y55" s="1"/>
      <c r="Z55" s="4"/>
      <c r="AA55" s="4"/>
    </row>
    <row r="56" spans="1:27" x14ac:dyDescent="0.25">
      <c r="A56" t="s">
        <v>88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10" t="str">
        <f t="shared" si="0"/>
        <v>-</v>
      </c>
      <c r="I56" s="10" t="str">
        <f t="shared" si="1"/>
        <v>-</v>
      </c>
      <c r="J56" s="10" t="str">
        <f t="shared" si="2"/>
        <v>-</v>
      </c>
      <c r="K56">
        <v>0</v>
      </c>
      <c r="L56" s="11"/>
      <c r="M56" s="11"/>
    </row>
    <row r="57" spans="1:27" x14ac:dyDescent="0.25">
      <c r="A57" t="s">
        <v>89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10">
        <f t="shared" si="0"/>
        <v>32.666666666666664</v>
      </c>
      <c r="I57" s="10">
        <f t="shared" si="1"/>
        <v>7.84</v>
      </c>
      <c r="J57" s="10">
        <f t="shared" si="2"/>
        <v>25</v>
      </c>
      <c r="K57">
        <v>0</v>
      </c>
      <c r="L57" s="11">
        <v>22</v>
      </c>
      <c r="M57" s="11">
        <v>1</v>
      </c>
      <c r="N57">
        <v>3</v>
      </c>
      <c r="O57">
        <v>36</v>
      </c>
      <c r="R57" s="4"/>
      <c r="S57" s="4"/>
      <c r="T57" s="4"/>
      <c r="U57" s="4"/>
      <c r="V57" s="4"/>
      <c r="W57" s="1"/>
      <c r="X57" s="1"/>
      <c r="Y57" s="1"/>
      <c r="Z57" s="4"/>
      <c r="AA57" s="4"/>
    </row>
    <row r="58" spans="1:27" x14ac:dyDescent="0.25">
      <c r="A58" t="s">
        <v>90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10" t="str">
        <f t="shared" si="0"/>
        <v>-</v>
      </c>
      <c r="I58" s="10" t="str">
        <f t="shared" si="1"/>
        <v>-</v>
      </c>
      <c r="J58" s="10" t="str">
        <f t="shared" si="2"/>
        <v>-</v>
      </c>
      <c r="K58">
        <v>0</v>
      </c>
      <c r="L58" s="11"/>
      <c r="M58" s="11"/>
    </row>
    <row r="59" spans="1:27" x14ac:dyDescent="0.25">
      <c r="A59" t="s">
        <v>91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10">
        <f t="shared" si="0"/>
        <v>12</v>
      </c>
      <c r="I59" s="10">
        <f t="shared" si="1"/>
        <v>3</v>
      </c>
      <c r="J59" s="10">
        <f t="shared" si="2"/>
        <v>24</v>
      </c>
      <c r="K59">
        <v>0</v>
      </c>
      <c r="L59" s="11"/>
      <c r="M59" s="11"/>
      <c r="N59">
        <v>1</v>
      </c>
      <c r="O59">
        <v>12</v>
      </c>
    </row>
    <row r="60" spans="1:27" x14ac:dyDescent="0.25">
      <c r="A60" t="s">
        <v>92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10">
        <f t="shared" si="0"/>
        <v>21.7</v>
      </c>
      <c r="I60" s="10">
        <f t="shared" si="1"/>
        <v>5.0465116279069768</v>
      </c>
      <c r="J60" s="10">
        <f t="shared" si="2"/>
        <v>25.8</v>
      </c>
      <c r="K60">
        <v>0</v>
      </c>
      <c r="L60" s="11"/>
      <c r="M60" s="11"/>
      <c r="N60">
        <v>4</v>
      </c>
      <c r="O60">
        <v>22</v>
      </c>
    </row>
    <row r="61" spans="1:27" x14ac:dyDescent="0.25">
      <c r="A61" t="s">
        <v>93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10">
        <f t="shared" si="0"/>
        <v>22</v>
      </c>
      <c r="I61" s="10">
        <f t="shared" si="1"/>
        <v>3.6940298507462686</v>
      </c>
      <c r="J61" s="10">
        <f t="shared" si="2"/>
        <v>35.733333333333334</v>
      </c>
      <c r="K61">
        <v>0</v>
      </c>
      <c r="L61" s="11">
        <v>6</v>
      </c>
      <c r="M61" s="11">
        <v>1</v>
      </c>
      <c r="N61">
        <v>4</v>
      </c>
      <c r="O61">
        <v>20</v>
      </c>
      <c r="R61" s="4"/>
      <c r="S61" s="4"/>
      <c r="T61" s="4"/>
      <c r="U61" s="4"/>
      <c r="V61" s="4"/>
      <c r="W61" s="1"/>
      <c r="X61" s="1"/>
      <c r="Y61" s="1"/>
      <c r="Z61" s="4"/>
      <c r="AA61" s="4"/>
    </row>
    <row r="62" spans="1:27" x14ac:dyDescent="0.25">
      <c r="A62" t="s">
        <v>94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10">
        <f t="shared" si="0"/>
        <v>16.285714285714285</v>
      </c>
      <c r="I62" s="10">
        <f t="shared" si="1"/>
        <v>6.7058823529411766</v>
      </c>
      <c r="J62" s="10">
        <f t="shared" si="2"/>
        <v>14.571428571428571</v>
      </c>
      <c r="K62">
        <v>0</v>
      </c>
      <c r="L62" s="11"/>
      <c r="M62" s="11"/>
      <c r="N62">
        <v>3</v>
      </c>
      <c r="O62">
        <v>16</v>
      </c>
    </row>
    <row r="63" spans="1:27" x14ac:dyDescent="0.25">
      <c r="A63" t="s">
        <v>95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10">
        <f t="shared" si="0"/>
        <v>16.578828828828829</v>
      </c>
      <c r="I63" s="10">
        <f t="shared" si="1"/>
        <v>3.7120524457892081</v>
      </c>
      <c r="J63" s="10">
        <f t="shared" si="2"/>
        <v>26.797297297297298</v>
      </c>
      <c r="K63">
        <v>7</v>
      </c>
      <c r="L63" s="11">
        <v>7</v>
      </c>
      <c r="M63" s="11">
        <v>0</v>
      </c>
      <c r="N63">
        <v>7</v>
      </c>
      <c r="O63">
        <v>23</v>
      </c>
      <c r="R63" s="4"/>
      <c r="S63" s="4"/>
      <c r="T63" s="4"/>
      <c r="U63" s="4"/>
      <c r="V63" s="4"/>
      <c r="W63" s="1"/>
      <c r="X63" s="1"/>
      <c r="Y63" s="1"/>
      <c r="Z63" s="4"/>
      <c r="AA63" s="4"/>
    </row>
    <row r="64" spans="1:27" x14ac:dyDescent="0.25">
      <c r="A64" t="s">
        <v>96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10" t="str">
        <f t="shared" si="0"/>
        <v>-</v>
      </c>
      <c r="I64" s="10">
        <f t="shared" si="1"/>
        <v>6.4</v>
      </c>
      <c r="J64" s="10" t="str">
        <f t="shared" si="2"/>
        <v>-</v>
      </c>
      <c r="K64">
        <v>0</v>
      </c>
      <c r="L64" s="11"/>
      <c r="M64" s="11"/>
      <c r="N64">
        <v>0</v>
      </c>
      <c r="O64">
        <v>13</v>
      </c>
    </row>
    <row r="65" spans="1:27" x14ac:dyDescent="0.25">
      <c r="A65" t="s">
        <v>97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10" t="str">
        <f t="shared" si="0"/>
        <v>-</v>
      </c>
      <c r="I65" s="10" t="str">
        <f t="shared" si="1"/>
        <v>-</v>
      </c>
      <c r="J65" s="10" t="str">
        <f t="shared" si="2"/>
        <v>-</v>
      </c>
      <c r="K65">
        <v>0</v>
      </c>
      <c r="L65" s="11"/>
      <c r="M65" s="11"/>
    </row>
    <row r="66" spans="1:27" x14ac:dyDescent="0.25">
      <c r="A66" t="s">
        <v>98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10">
        <f t="shared" si="0"/>
        <v>41</v>
      </c>
      <c r="I66" s="10">
        <f t="shared" si="1"/>
        <v>3.4166666666666665</v>
      </c>
      <c r="J66" s="10">
        <f t="shared" si="2"/>
        <v>72</v>
      </c>
      <c r="K66">
        <v>0</v>
      </c>
      <c r="L66" s="11"/>
      <c r="M66" s="11"/>
      <c r="N66">
        <v>1</v>
      </c>
      <c r="O66">
        <v>19</v>
      </c>
    </row>
    <row r="67" spans="1:27" x14ac:dyDescent="0.25">
      <c r="A67" t="s">
        <v>99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10">
        <f t="shared" si="0"/>
        <v>99</v>
      </c>
      <c r="I67" s="10">
        <f t="shared" si="1"/>
        <v>4.95</v>
      </c>
      <c r="J67" s="10">
        <f t="shared" si="2"/>
        <v>120</v>
      </c>
      <c r="K67">
        <v>0</v>
      </c>
      <c r="L67" s="11"/>
      <c r="M67" s="11"/>
      <c r="N67">
        <v>1</v>
      </c>
      <c r="O67">
        <v>23</v>
      </c>
    </row>
    <row r="68" spans="1:27" x14ac:dyDescent="0.25">
      <c r="A68" t="s">
        <v>100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10">
        <f t="shared" si="0"/>
        <v>25.294117647058822</v>
      </c>
      <c r="I68" s="10">
        <f t="shared" si="1"/>
        <v>5.0588235294117645</v>
      </c>
      <c r="J68" s="10">
        <f t="shared" si="2"/>
        <v>30</v>
      </c>
      <c r="K68">
        <v>0</v>
      </c>
      <c r="L68" s="11"/>
      <c r="M68" s="11"/>
      <c r="N68">
        <v>2</v>
      </c>
      <c r="O68">
        <v>3</v>
      </c>
    </row>
    <row r="69" spans="1:27" x14ac:dyDescent="0.25">
      <c r="A69" t="s">
        <v>101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10">
        <f t="shared" si="0"/>
        <v>34.511627906976742</v>
      </c>
      <c r="I69" s="10">
        <f t="shared" si="1"/>
        <v>6.8671911152244336</v>
      </c>
      <c r="J69" s="10">
        <f t="shared" si="2"/>
        <v>30.153488372093022</v>
      </c>
      <c r="K69">
        <v>0</v>
      </c>
      <c r="L69" s="11">
        <v>30</v>
      </c>
      <c r="M69" s="11">
        <v>8</v>
      </c>
      <c r="N69">
        <v>3</v>
      </c>
      <c r="O69">
        <v>8</v>
      </c>
      <c r="R69" s="4"/>
      <c r="S69" s="4"/>
      <c r="T69" s="4"/>
      <c r="U69" s="4"/>
      <c r="V69" s="4"/>
      <c r="W69" s="1"/>
      <c r="X69" s="1"/>
      <c r="Y69" s="1"/>
      <c r="Z69" s="4"/>
      <c r="AA69" s="4"/>
    </row>
    <row r="70" spans="1:27" x14ac:dyDescent="0.25">
      <c r="A70" t="s">
        <v>102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10">
        <f t="shared" si="0"/>
        <v>42</v>
      </c>
      <c r="I70" s="10">
        <f t="shared" si="1"/>
        <v>7</v>
      </c>
      <c r="J70" s="10">
        <f t="shared" si="2"/>
        <v>36</v>
      </c>
      <c r="K70">
        <v>0</v>
      </c>
      <c r="L70" s="11"/>
      <c r="M70" s="11"/>
      <c r="N70">
        <v>1</v>
      </c>
      <c r="O70">
        <v>42</v>
      </c>
    </row>
    <row r="71" spans="1:27" x14ac:dyDescent="0.25">
      <c r="A71" t="s">
        <v>103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10" t="str">
        <f t="shared" si="0"/>
        <v>-</v>
      </c>
      <c r="I71" s="10" t="str">
        <f t="shared" si="1"/>
        <v>-</v>
      </c>
      <c r="J71" s="10" t="str">
        <f t="shared" si="2"/>
        <v>-</v>
      </c>
      <c r="K71">
        <v>0</v>
      </c>
      <c r="L71" s="11"/>
      <c r="M71" s="11"/>
    </row>
    <row r="72" spans="1:27" x14ac:dyDescent="0.25">
      <c r="A72" t="s">
        <v>104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10">
        <f t="shared" ref="H72:H135" si="3">IF(G72=0, "-", SUM(F72/G72))</f>
        <v>23</v>
      </c>
      <c r="I72" s="10">
        <f t="shared" ref="I72:I135" si="4">IF(F72=0, "-", SUM(F72/D72))</f>
        <v>3.2857142857142856</v>
      </c>
      <c r="J72" s="10">
        <f t="shared" ref="J72:J135" si="5">IF(G72=0, "-", SUM(D72*6/G72))</f>
        <v>42</v>
      </c>
      <c r="K72">
        <v>0</v>
      </c>
      <c r="L72" s="11"/>
      <c r="M72" s="11"/>
      <c r="N72">
        <v>1</v>
      </c>
      <c r="O72">
        <v>20</v>
      </c>
    </row>
    <row r="73" spans="1:27" x14ac:dyDescent="0.25">
      <c r="A73" t="s">
        <v>105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10" t="str">
        <f t="shared" si="3"/>
        <v>-</v>
      </c>
      <c r="I73" s="10">
        <f t="shared" si="4"/>
        <v>4.7272727272727275</v>
      </c>
      <c r="J73" s="10" t="str">
        <f t="shared" si="5"/>
        <v>-</v>
      </c>
      <c r="K73">
        <v>0</v>
      </c>
      <c r="L73" s="11"/>
      <c r="M73" s="11"/>
      <c r="N73">
        <v>0</v>
      </c>
      <c r="O73">
        <v>23</v>
      </c>
    </row>
    <row r="74" spans="1:27" x14ac:dyDescent="0.25">
      <c r="A74" t="s">
        <v>106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10" t="str">
        <f t="shared" si="3"/>
        <v>-</v>
      </c>
      <c r="I74" s="10" t="str">
        <f t="shared" si="4"/>
        <v>-</v>
      </c>
      <c r="J74" s="10" t="str">
        <f t="shared" si="5"/>
        <v>-</v>
      </c>
      <c r="K74">
        <v>0</v>
      </c>
      <c r="L74" s="11"/>
      <c r="M74" s="11"/>
    </row>
    <row r="75" spans="1:27" x14ac:dyDescent="0.25">
      <c r="A75" t="s">
        <v>107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10">
        <f t="shared" si="3"/>
        <v>21.117647058823529</v>
      </c>
      <c r="I75" s="10">
        <f t="shared" si="4"/>
        <v>4.9861111111111107</v>
      </c>
      <c r="J75" s="10">
        <f t="shared" si="5"/>
        <v>25.411764705882351</v>
      </c>
      <c r="K75">
        <v>0</v>
      </c>
      <c r="L75" s="11"/>
      <c r="M75" s="11"/>
      <c r="N75">
        <v>3</v>
      </c>
      <c r="O75">
        <v>11</v>
      </c>
    </row>
    <row r="76" spans="1:27" x14ac:dyDescent="0.25">
      <c r="A76" t="s">
        <v>108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10" t="str">
        <f t="shared" si="3"/>
        <v>-</v>
      </c>
      <c r="I76" s="10" t="str">
        <f t="shared" si="4"/>
        <v>-</v>
      </c>
      <c r="J76" s="10" t="str">
        <f t="shared" si="5"/>
        <v>-</v>
      </c>
      <c r="K76">
        <v>0</v>
      </c>
      <c r="L76" s="11"/>
      <c r="M76" s="11"/>
    </row>
    <row r="77" spans="1:27" x14ac:dyDescent="0.25">
      <c r="A77" t="s">
        <v>109</v>
      </c>
      <c r="B77" t="str">
        <f>VLOOKUP(A77,Names!A:C,3,FALSE)</f>
        <v>Gordon Dunne</v>
      </c>
      <c r="C77" s="4">
        <v>1</v>
      </c>
      <c r="D77" s="4">
        <v>4</v>
      </c>
      <c r="E77" s="4">
        <v>0</v>
      </c>
      <c r="F77" s="4">
        <v>40</v>
      </c>
      <c r="G77" s="4">
        <v>1</v>
      </c>
      <c r="H77" s="10">
        <f t="shared" si="3"/>
        <v>40</v>
      </c>
      <c r="I77" s="10">
        <f t="shared" si="4"/>
        <v>10</v>
      </c>
      <c r="J77" s="10">
        <f t="shared" si="5"/>
        <v>24</v>
      </c>
      <c r="K77" s="1">
        <v>0</v>
      </c>
      <c r="L77" s="13">
        <v>10</v>
      </c>
      <c r="M77" s="13">
        <v>2</v>
      </c>
      <c r="N77" s="1">
        <v>1</v>
      </c>
      <c r="O77" s="1">
        <v>40</v>
      </c>
    </row>
    <row r="78" spans="1:27" x14ac:dyDescent="0.25">
      <c r="A78" t="s">
        <v>110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10" t="str">
        <f t="shared" si="3"/>
        <v>-</v>
      </c>
      <c r="I78" s="10">
        <f t="shared" si="4"/>
        <v>7</v>
      </c>
      <c r="J78" s="10" t="str">
        <f t="shared" si="5"/>
        <v>-</v>
      </c>
      <c r="K78">
        <v>0</v>
      </c>
      <c r="L78" s="11"/>
      <c r="M78" s="11"/>
      <c r="N78">
        <v>0</v>
      </c>
      <c r="O78">
        <v>7</v>
      </c>
    </row>
    <row r="79" spans="1:27" x14ac:dyDescent="0.25">
      <c r="A79" t="s">
        <v>111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10">
        <f t="shared" si="3"/>
        <v>54</v>
      </c>
      <c r="I79" s="10">
        <f t="shared" si="4"/>
        <v>6.75</v>
      </c>
      <c r="J79" s="10">
        <f t="shared" si="5"/>
        <v>48</v>
      </c>
      <c r="K79">
        <v>0</v>
      </c>
      <c r="L79" s="11"/>
      <c r="M79" s="11"/>
      <c r="N79">
        <v>2</v>
      </c>
      <c r="O79">
        <v>17</v>
      </c>
    </row>
    <row r="80" spans="1:27" x14ac:dyDescent="0.25">
      <c r="A80" t="s">
        <v>112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10">
        <f t="shared" si="3"/>
        <v>27</v>
      </c>
      <c r="I80" s="10">
        <f t="shared" si="4"/>
        <v>6.75</v>
      </c>
      <c r="J80" s="10">
        <f t="shared" si="5"/>
        <v>24</v>
      </c>
      <c r="K80">
        <v>0</v>
      </c>
      <c r="L80" s="11"/>
      <c r="M80" s="11"/>
      <c r="N80">
        <v>1</v>
      </c>
      <c r="O80">
        <v>27</v>
      </c>
    </row>
    <row r="81" spans="1:27" x14ac:dyDescent="0.25">
      <c r="A81" t="s">
        <v>113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10">
        <f t="shared" si="3"/>
        <v>16.3125</v>
      </c>
      <c r="I81" s="10">
        <f t="shared" si="4"/>
        <v>4.6607142857142856</v>
      </c>
      <c r="J81" s="10">
        <f t="shared" si="5"/>
        <v>21</v>
      </c>
      <c r="K81">
        <v>0</v>
      </c>
      <c r="L81" s="11"/>
      <c r="M81" s="11"/>
      <c r="N81">
        <v>4</v>
      </c>
      <c r="O81">
        <v>44</v>
      </c>
    </row>
    <row r="82" spans="1:27" x14ac:dyDescent="0.25">
      <c r="A82" t="s">
        <v>114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10" t="str">
        <f t="shared" si="3"/>
        <v>-</v>
      </c>
      <c r="I82" s="10">
        <f t="shared" si="4"/>
        <v>12</v>
      </c>
      <c r="J82" s="10" t="str">
        <f t="shared" si="5"/>
        <v>-</v>
      </c>
      <c r="K82">
        <v>0</v>
      </c>
      <c r="L82" s="11"/>
      <c r="M82" s="11"/>
      <c r="N82">
        <v>0</v>
      </c>
      <c r="O82">
        <v>12</v>
      </c>
    </row>
    <row r="83" spans="1:27" x14ac:dyDescent="0.25">
      <c r="A83" t="s">
        <v>115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10">
        <f t="shared" si="3"/>
        <v>31.321428571428573</v>
      </c>
      <c r="I83" s="10">
        <f t="shared" si="4"/>
        <v>5.2672672672672673</v>
      </c>
      <c r="J83" s="10">
        <f t="shared" si="5"/>
        <v>35.678571428571431</v>
      </c>
      <c r="K83">
        <v>1</v>
      </c>
      <c r="L83" s="11"/>
      <c r="M83" s="11"/>
      <c r="N83">
        <v>5</v>
      </c>
      <c r="O83">
        <v>28</v>
      </c>
    </row>
    <row r="84" spans="1:27" x14ac:dyDescent="0.25">
      <c r="A84" t="s">
        <v>116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10" t="str">
        <f t="shared" si="3"/>
        <v>-</v>
      </c>
      <c r="I84" s="10" t="str">
        <f t="shared" si="4"/>
        <v>-</v>
      </c>
      <c r="J84" s="10" t="str">
        <f t="shared" si="5"/>
        <v>-</v>
      </c>
      <c r="K84">
        <v>0</v>
      </c>
      <c r="L84" s="11"/>
      <c r="M84" s="11"/>
    </row>
    <row r="85" spans="1:27" x14ac:dyDescent="0.25">
      <c r="A85" t="s">
        <v>118</v>
      </c>
      <c r="B85" t="str">
        <f>VLOOKUP(A85,Names!A:C,3,FALSE)</f>
        <v>Peter Garlando</v>
      </c>
      <c r="C85" s="4">
        <v>3</v>
      </c>
      <c r="D85" s="4">
        <v>6</v>
      </c>
      <c r="E85" s="4">
        <v>0</v>
      </c>
      <c r="F85" s="4">
        <v>52</v>
      </c>
      <c r="G85" s="4">
        <v>2</v>
      </c>
      <c r="H85" s="10">
        <f t="shared" si="3"/>
        <v>26</v>
      </c>
      <c r="I85" s="10">
        <f t="shared" si="4"/>
        <v>8.6666666666666661</v>
      </c>
      <c r="J85" s="10">
        <f t="shared" si="5"/>
        <v>18</v>
      </c>
      <c r="K85" s="1">
        <v>0</v>
      </c>
      <c r="L85" s="13">
        <v>1</v>
      </c>
      <c r="M85" s="13">
        <v>0</v>
      </c>
      <c r="N85" s="1">
        <v>2</v>
      </c>
      <c r="O85" s="1">
        <v>27</v>
      </c>
    </row>
    <row r="86" spans="1:27" x14ac:dyDescent="0.25">
      <c r="A86" t="s">
        <v>117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10">
        <f t="shared" si="3"/>
        <v>14.652173913043478</v>
      </c>
      <c r="I86" s="10">
        <f t="shared" si="4"/>
        <v>4.4342105263157894</v>
      </c>
      <c r="J86" s="10">
        <f t="shared" si="5"/>
        <v>19.826086956521738</v>
      </c>
      <c r="K86">
        <v>0</v>
      </c>
      <c r="L86" s="11"/>
      <c r="M86" s="11"/>
      <c r="N86">
        <v>3</v>
      </c>
      <c r="O86">
        <v>17</v>
      </c>
    </row>
    <row r="87" spans="1:27" x14ac:dyDescent="0.25">
      <c r="A87" t="s">
        <v>119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10" t="str">
        <f t="shared" si="3"/>
        <v>-</v>
      </c>
      <c r="I87" s="10">
        <f t="shared" si="4"/>
        <v>9.5</v>
      </c>
      <c r="J87" s="10" t="str">
        <f t="shared" si="5"/>
        <v>-</v>
      </c>
      <c r="K87">
        <v>0</v>
      </c>
      <c r="L87" s="11"/>
      <c r="M87" s="11"/>
      <c r="N87">
        <v>0</v>
      </c>
      <c r="O87">
        <v>19</v>
      </c>
    </row>
    <row r="88" spans="1:27" x14ac:dyDescent="0.25">
      <c r="A88" t="s">
        <v>120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10">
        <f t="shared" si="3"/>
        <v>16.36888888888889</v>
      </c>
      <c r="I88" s="10">
        <f t="shared" si="4"/>
        <v>3.4943074003795065</v>
      </c>
      <c r="J88" s="10">
        <f t="shared" si="5"/>
        <v>28.106666666666666</v>
      </c>
      <c r="K88">
        <v>6</v>
      </c>
      <c r="L88" s="11"/>
      <c r="M88" s="11"/>
      <c r="N88">
        <v>6</v>
      </c>
      <c r="O88">
        <v>16</v>
      </c>
    </row>
    <row r="89" spans="1:27" x14ac:dyDescent="0.25">
      <c r="A89" t="s">
        <v>121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10">
        <f t="shared" si="3"/>
        <v>15.92</v>
      </c>
      <c r="I89" s="10">
        <f t="shared" si="4"/>
        <v>3.4912280701754388</v>
      </c>
      <c r="J89" s="10">
        <f t="shared" si="5"/>
        <v>27.36</v>
      </c>
      <c r="K89">
        <v>1</v>
      </c>
      <c r="L89" s="11"/>
      <c r="M89" s="11"/>
      <c r="N89">
        <v>5</v>
      </c>
      <c r="O89">
        <v>24</v>
      </c>
    </row>
    <row r="90" spans="1:27" x14ac:dyDescent="0.25">
      <c r="A90" t="s">
        <v>122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10">
        <f t="shared" si="3"/>
        <v>52</v>
      </c>
      <c r="I90" s="10">
        <f t="shared" si="4"/>
        <v>13</v>
      </c>
      <c r="J90" s="10">
        <f t="shared" si="5"/>
        <v>24</v>
      </c>
      <c r="K90">
        <v>0</v>
      </c>
      <c r="L90" s="11">
        <v>5</v>
      </c>
      <c r="M90" s="11">
        <v>0</v>
      </c>
      <c r="N90">
        <v>1</v>
      </c>
      <c r="O90">
        <v>23</v>
      </c>
      <c r="R90" s="4"/>
      <c r="S90" s="4"/>
      <c r="T90" s="4"/>
      <c r="U90" s="4"/>
      <c r="V90" s="4"/>
      <c r="W90" s="1"/>
      <c r="X90" s="1"/>
      <c r="Y90" s="1"/>
      <c r="Z90" s="4"/>
      <c r="AA90" s="4"/>
    </row>
    <row r="91" spans="1:27" x14ac:dyDescent="0.25">
      <c r="A91" t="s">
        <v>123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10">
        <f t="shared" si="3"/>
        <v>38</v>
      </c>
      <c r="I91" s="10">
        <f t="shared" si="4"/>
        <v>4.4705882352941178</v>
      </c>
      <c r="J91" s="10">
        <f t="shared" si="5"/>
        <v>51</v>
      </c>
      <c r="K91">
        <v>0</v>
      </c>
      <c r="L91" s="11"/>
      <c r="M91" s="11"/>
      <c r="N91">
        <v>1</v>
      </c>
      <c r="O91">
        <v>6</v>
      </c>
    </row>
    <row r="92" spans="1:27" x14ac:dyDescent="0.25">
      <c r="A92" t="s">
        <v>124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10">
        <f t="shared" si="3"/>
        <v>22.810810810810811</v>
      </c>
      <c r="I92" s="10">
        <f t="shared" si="4"/>
        <v>4.3259866735007693</v>
      </c>
      <c r="J92" s="10">
        <f t="shared" si="5"/>
        <v>31.637837837837836</v>
      </c>
      <c r="K92">
        <v>0</v>
      </c>
      <c r="L92" s="11">
        <v>37</v>
      </c>
      <c r="M92" s="11">
        <v>4</v>
      </c>
      <c r="N92">
        <v>4</v>
      </c>
      <c r="O92">
        <v>28</v>
      </c>
      <c r="R92" s="4"/>
      <c r="S92" s="4"/>
      <c r="T92" s="4"/>
      <c r="U92" s="4"/>
      <c r="V92" s="4"/>
      <c r="W92" s="1"/>
      <c r="X92" s="1"/>
      <c r="Y92" s="1"/>
      <c r="Z92" s="4"/>
      <c r="AA92" s="4"/>
    </row>
    <row r="93" spans="1:27" x14ac:dyDescent="0.25">
      <c r="A93" t="s">
        <v>125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10">
        <f t="shared" si="3"/>
        <v>17.5</v>
      </c>
      <c r="I93" s="10">
        <f t="shared" si="4"/>
        <v>3.7732342007434942</v>
      </c>
      <c r="J93" s="10">
        <f t="shared" si="5"/>
        <v>27.827586206896552</v>
      </c>
      <c r="K93">
        <v>2</v>
      </c>
      <c r="L93" s="11"/>
      <c r="M93" s="11"/>
      <c r="N93">
        <v>5</v>
      </c>
      <c r="O93">
        <v>30</v>
      </c>
    </row>
    <row r="94" spans="1:27" x14ac:dyDescent="0.25">
      <c r="A94" t="s">
        <v>126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10" t="str">
        <f t="shared" si="3"/>
        <v>-</v>
      </c>
      <c r="I94" s="10" t="str">
        <f t="shared" si="4"/>
        <v>-</v>
      </c>
      <c r="J94" s="10" t="str">
        <f t="shared" si="5"/>
        <v>-</v>
      </c>
      <c r="K94">
        <v>0</v>
      </c>
      <c r="L94" s="11"/>
      <c r="M94" s="11"/>
    </row>
    <row r="95" spans="1:27" x14ac:dyDescent="0.25">
      <c r="A95" t="s">
        <v>128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10">
        <f t="shared" si="3"/>
        <v>35.333333333333336</v>
      </c>
      <c r="I95" s="10">
        <f t="shared" si="4"/>
        <v>6.4242424242424239</v>
      </c>
      <c r="J95" s="10">
        <f t="shared" si="5"/>
        <v>33</v>
      </c>
      <c r="K95">
        <v>0</v>
      </c>
      <c r="L95" s="11">
        <v>3</v>
      </c>
      <c r="M95" s="11">
        <v>0</v>
      </c>
      <c r="N95">
        <v>1</v>
      </c>
      <c r="O95">
        <v>2</v>
      </c>
      <c r="R95" s="4"/>
      <c r="S95" s="4"/>
      <c r="T95" s="4"/>
      <c r="U95" s="4"/>
      <c r="V95" s="4"/>
      <c r="W95" s="1"/>
      <c r="X95" s="1"/>
      <c r="Y95" s="1"/>
      <c r="Z95" s="4"/>
      <c r="AA95" s="4"/>
    </row>
    <row r="96" spans="1:27" x14ac:dyDescent="0.25">
      <c r="A96" t="s">
        <v>132</v>
      </c>
      <c r="B96" t="str">
        <f>VLOOKUP(A96,Names!A:C,3,FALSE)</f>
        <v>Tim Hapgood</v>
      </c>
      <c r="C96" s="4">
        <v>1</v>
      </c>
      <c r="D96" s="4">
        <v>0</v>
      </c>
      <c r="E96" s="4">
        <v>0</v>
      </c>
      <c r="F96" s="4">
        <v>0</v>
      </c>
      <c r="G96" s="4">
        <v>0</v>
      </c>
      <c r="H96" s="10" t="str">
        <f t="shared" si="3"/>
        <v>-</v>
      </c>
      <c r="I96" s="10" t="str">
        <f t="shared" si="4"/>
        <v>-</v>
      </c>
      <c r="J96" s="10" t="str">
        <f t="shared" si="5"/>
        <v>-</v>
      </c>
      <c r="K96" s="1">
        <v>0</v>
      </c>
      <c r="L96" s="13">
        <v>0</v>
      </c>
      <c r="M96" s="13">
        <v>0</v>
      </c>
      <c r="N96" s="1">
        <v>0</v>
      </c>
      <c r="O96" s="1">
        <v>0</v>
      </c>
    </row>
    <row r="97" spans="1:27" x14ac:dyDescent="0.25">
      <c r="A97" t="s">
        <v>129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10" t="str">
        <f t="shared" si="3"/>
        <v>-</v>
      </c>
      <c r="I97" s="10" t="str">
        <f t="shared" si="4"/>
        <v>-</v>
      </c>
      <c r="J97" s="10" t="str">
        <f t="shared" si="5"/>
        <v>-</v>
      </c>
      <c r="K97">
        <v>0</v>
      </c>
      <c r="L97" s="11"/>
      <c r="M97" s="11"/>
    </row>
    <row r="98" spans="1:27" x14ac:dyDescent="0.25">
      <c r="A98" t="s">
        <v>130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10" t="str">
        <f t="shared" si="3"/>
        <v>-</v>
      </c>
      <c r="I98" s="10">
        <f t="shared" si="4"/>
        <v>10</v>
      </c>
      <c r="J98" s="10" t="str">
        <f t="shared" si="5"/>
        <v>-</v>
      </c>
      <c r="K98">
        <v>0</v>
      </c>
      <c r="L98" s="11"/>
      <c r="M98" s="11"/>
      <c r="N98">
        <v>0</v>
      </c>
      <c r="O98">
        <v>10</v>
      </c>
    </row>
    <row r="99" spans="1:27" x14ac:dyDescent="0.25">
      <c r="A99" t="s">
        <v>131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10" t="str">
        <f t="shared" si="3"/>
        <v>-</v>
      </c>
      <c r="I99" s="10" t="str">
        <f t="shared" si="4"/>
        <v>-</v>
      </c>
      <c r="J99" s="10" t="str">
        <f t="shared" si="5"/>
        <v>-</v>
      </c>
      <c r="K99">
        <v>0</v>
      </c>
      <c r="L99" s="11">
        <v>0</v>
      </c>
      <c r="M99" s="11">
        <v>0</v>
      </c>
      <c r="N99">
        <v>0</v>
      </c>
      <c r="O99">
        <v>0</v>
      </c>
    </row>
    <row r="100" spans="1:27" x14ac:dyDescent="0.25">
      <c r="A100" t="s">
        <v>133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10">
        <f t="shared" si="3"/>
        <v>30</v>
      </c>
      <c r="I100" s="10">
        <f t="shared" si="4"/>
        <v>5.4545454545454541</v>
      </c>
      <c r="J100" s="10">
        <f t="shared" si="5"/>
        <v>33</v>
      </c>
      <c r="K100">
        <v>0</v>
      </c>
      <c r="L100" s="11">
        <v>9</v>
      </c>
      <c r="M100" s="11">
        <v>0</v>
      </c>
      <c r="N100">
        <v>2</v>
      </c>
      <c r="O100">
        <v>26</v>
      </c>
      <c r="R100" s="4"/>
      <c r="S100" s="4"/>
      <c r="T100" s="4"/>
      <c r="U100" s="4"/>
      <c r="V100" s="4"/>
      <c r="W100" s="1"/>
      <c r="X100" s="1"/>
      <c r="Y100" s="1"/>
      <c r="Z100" s="4"/>
      <c r="AA100" s="4"/>
    </row>
    <row r="101" spans="1:27" x14ac:dyDescent="0.25">
      <c r="A101" t="s">
        <v>134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10">
        <f t="shared" si="3"/>
        <v>14</v>
      </c>
      <c r="I101" s="10">
        <f t="shared" si="4"/>
        <v>2</v>
      </c>
      <c r="J101" s="10">
        <f t="shared" si="5"/>
        <v>42</v>
      </c>
      <c r="K101">
        <v>0</v>
      </c>
      <c r="L101" s="11"/>
      <c r="M101" s="11"/>
      <c r="N101">
        <v>1</v>
      </c>
      <c r="O101">
        <v>14</v>
      </c>
    </row>
    <row r="102" spans="1:27" x14ac:dyDescent="0.25">
      <c r="A102" t="s">
        <v>135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10">
        <f t="shared" si="3"/>
        <v>14.25</v>
      </c>
      <c r="I102" s="10">
        <f t="shared" si="4"/>
        <v>8.1428571428571423</v>
      </c>
      <c r="J102" s="10">
        <f t="shared" si="5"/>
        <v>10.5</v>
      </c>
      <c r="K102">
        <v>0</v>
      </c>
      <c r="L102" s="11"/>
      <c r="M102" s="11"/>
      <c r="N102">
        <v>2</v>
      </c>
      <c r="O102">
        <v>0</v>
      </c>
    </row>
    <row r="103" spans="1:27" x14ac:dyDescent="0.25">
      <c r="A103" t="s">
        <v>136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10">
        <f t="shared" si="3"/>
        <v>16</v>
      </c>
      <c r="I103" s="10">
        <f t="shared" si="4"/>
        <v>5.7142857142857144</v>
      </c>
      <c r="J103" s="10">
        <f t="shared" si="5"/>
        <v>16.8</v>
      </c>
      <c r="K103">
        <v>0</v>
      </c>
      <c r="L103" s="11"/>
      <c r="M103" s="11"/>
      <c r="N103">
        <v>4</v>
      </c>
      <c r="O103">
        <v>45</v>
      </c>
    </row>
    <row r="104" spans="1:27" x14ac:dyDescent="0.25">
      <c r="A104" t="s">
        <v>137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10">
        <f t="shared" si="3"/>
        <v>19.424242424242426</v>
      </c>
      <c r="I104" s="10">
        <f t="shared" si="4"/>
        <v>4.6788321167883211</v>
      </c>
      <c r="J104" s="10">
        <f t="shared" si="5"/>
        <v>24.90909090909091</v>
      </c>
      <c r="K104">
        <v>1</v>
      </c>
      <c r="L104" s="11"/>
      <c r="M104" s="11"/>
      <c r="N104">
        <v>5</v>
      </c>
      <c r="O104">
        <v>18</v>
      </c>
    </row>
    <row r="105" spans="1:27" x14ac:dyDescent="0.25">
      <c r="A105" t="s">
        <v>138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10">
        <f t="shared" si="3"/>
        <v>17.29032258064516</v>
      </c>
      <c r="I105" s="10">
        <f t="shared" si="4"/>
        <v>2.6934673366834172</v>
      </c>
      <c r="J105" s="10">
        <f t="shared" si="5"/>
        <v>38.516129032258064</v>
      </c>
      <c r="K105">
        <v>0</v>
      </c>
      <c r="L105" s="11"/>
      <c r="M105" s="11"/>
      <c r="N105">
        <v>4</v>
      </c>
      <c r="O105">
        <v>24</v>
      </c>
    </row>
    <row r="106" spans="1:27" x14ac:dyDescent="0.25">
      <c r="A106" t="s">
        <v>139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10">
        <f t="shared" si="3"/>
        <v>27.190140845070424</v>
      </c>
      <c r="I106" s="10">
        <f t="shared" si="4"/>
        <v>4.9373401534526851</v>
      </c>
      <c r="J106" s="10">
        <f t="shared" si="5"/>
        <v>33.04225352112676</v>
      </c>
      <c r="K106">
        <v>1</v>
      </c>
      <c r="L106" s="11">
        <v>40</v>
      </c>
      <c r="M106" s="11">
        <v>6</v>
      </c>
      <c r="N106">
        <v>8</v>
      </c>
      <c r="O106">
        <v>84</v>
      </c>
      <c r="R106" s="4"/>
      <c r="S106" s="4"/>
      <c r="T106" s="4"/>
      <c r="U106" s="4"/>
      <c r="V106" s="4"/>
      <c r="W106" s="1"/>
      <c r="X106" s="1"/>
      <c r="Y106" s="1"/>
      <c r="Z106" s="4"/>
      <c r="AA106" s="4"/>
    </row>
    <row r="107" spans="1:27" x14ac:dyDescent="0.25">
      <c r="A107" t="s">
        <v>140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10">
        <f t="shared" si="3"/>
        <v>18</v>
      </c>
      <c r="I107" s="10">
        <f t="shared" si="4"/>
        <v>6</v>
      </c>
      <c r="J107" s="10">
        <f t="shared" si="5"/>
        <v>18</v>
      </c>
      <c r="K107">
        <v>0</v>
      </c>
      <c r="L107" s="11"/>
      <c r="M107" s="11"/>
      <c r="N107">
        <v>1</v>
      </c>
      <c r="O107">
        <v>18</v>
      </c>
    </row>
    <row r="108" spans="1:27" x14ac:dyDescent="0.25">
      <c r="A108" t="s">
        <v>141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10">
        <f t="shared" si="3"/>
        <v>15.75</v>
      </c>
      <c r="I108" s="10">
        <f t="shared" si="4"/>
        <v>4.2</v>
      </c>
      <c r="J108" s="10">
        <f t="shared" si="5"/>
        <v>22.5</v>
      </c>
      <c r="K108">
        <v>0</v>
      </c>
      <c r="L108" s="11"/>
      <c r="M108" s="11"/>
      <c r="N108">
        <v>2</v>
      </c>
      <c r="O108">
        <v>2</v>
      </c>
    </row>
    <row r="109" spans="1:27" x14ac:dyDescent="0.25">
      <c r="A109" t="s">
        <v>142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10">
        <f t="shared" si="3"/>
        <v>32.454545454545453</v>
      </c>
      <c r="I109" s="10">
        <f t="shared" si="4"/>
        <v>6.865384615384615</v>
      </c>
      <c r="J109" s="10">
        <f t="shared" si="5"/>
        <v>28.363636363636363</v>
      </c>
      <c r="K109">
        <v>1</v>
      </c>
      <c r="L109" s="11"/>
      <c r="M109" s="11"/>
      <c r="N109">
        <v>5</v>
      </c>
      <c r="O109">
        <v>24</v>
      </c>
    </row>
    <row r="110" spans="1:27" x14ac:dyDescent="0.25">
      <c r="A110" t="s">
        <v>143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10">
        <f t="shared" si="3"/>
        <v>9.5399999999999991</v>
      </c>
      <c r="I110" s="10">
        <f t="shared" si="4"/>
        <v>2.8562874251497008</v>
      </c>
      <c r="J110" s="10">
        <f t="shared" si="5"/>
        <v>20.04</v>
      </c>
      <c r="K110">
        <v>3</v>
      </c>
      <c r="L110" s="11">
        <v>1</v>
      </c>
      <c r="M110" s="11">
        <v>0</v>
      </c>
      <c r="N110">
        <v>6</v>
      </c>
      <c r="O110">
        <v>25</v>
      </c>
    </row>
    <row r="111" spans="1:27" x14ac:dyDescent="0.25">
      <c r="A111" t="s">
        <v>144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10" t="str">
        <f t="shared" si="3"/>
        <v>-</v>
      </c>
      <c r="I111" s="10">
        <f t="shared" si="4"/>
        <v>7.8571428571428568</v>
      </c>
      <c r="J111" s="10" t="str">
        <f t="shared" si="5"/>
        <v>-</v>
      </c>
      <c r="K111">
        <v>0</v>
      </c>
      <c r="L111" s="11">
        <v>5</v>
      </c>
      <c r="M111" s="11">
        <v>0</v>
      </c>
      <c r="N111">
        <v>0</v>
      </c>
      <c r="O111">
        <v>7</v>
      </c>
      <c r="R111" s="4"/>
      <c r="S111" s="4"/>
      <c r="T111" s="4"/>
      <c r="U111" s="4"/>
      <c r="V111" s="4"/>
      <c r="W111" s="1"/>
      <c r="X111" s="1"/>
      <c r="Y111" s="1"/>
      <c r="Z111" s="4"/>
      <c r="AA111" s="4"/>
    </row>
    <row r="112" spans="1:27" x14ac:dyDescent="0.25">
      <c r="A112" t="s">
        <v>145</v>
      </c>
      <c r="B112" t="str">
        <f>VLOOKUP(A112,Names!A:C,3,FALSE)</f>
        <v>P Jack</v>
      </c>
      <c r="C112" s="4">
        <v>1</v>
      </c>
      <c r="D112" s="4">
        <v>1</v>
      </c>
      <c r="E112" s="4">
        <v>0</v>
      </c>
      <c r="F112" s="4">
        <v>11</v>
      </c>
      <c r="G112" s="4">
        <v>0</v>
      </c>
      <c r="H112" s="10" t="str">
        <f t="shared" si="3"/>
        <v>-</v>
      </c>
      <c r="I112" s="10">
        <f t="shared" si="4"/>
        <v>11</v>
      </c>
      <c r="J112" s="10" t="str">
        <f t="shared" si="5"/>
        <v>-</v>
      </c>
      <c r="K112" s="1">
        <v>0</v>
      </c>
      <c r="L112" s="13">
        <v>2</v>
      </c>
      <c r="M112" s="13">
        <v>0</v>
      </c>
      <c r="N112" s="1">
        <v>0</v>
      </c>
      <c r="O112" s="1">
        <v>11</v>
      </c>
    </row>
    <row r="113" spans="1:27" x14ac:dyDescent="0.25">
      <c r="A113" t="s">
        <v>146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10">
        <f t="shared" si="3"/>
        <v>42.833333333333336</v>
      </c>
      <c r="I113" s="10">
        <f t="shared" si="4"/>
        <v>6.8230088495575218</v>
      </c>
      <c r="J113" s="10">
        <f t="shared" si="5"/>
        <v>37.666666666666664</v>
      </c>
      <c r="K113">
        <v>0</v>
      </c>
      <c r="L113" s="11"/>
      <c r="M113" s="11"/>
      <c r="N113">
        <v>2</v>
      </c>
      <c r="O113">
        <v>22</v>
      </c>
    </row>
    <row r="114" spans="1:27" x14ac:dyDescent="0.25">
      <c r="A114" t="s">
        <v>147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10">
        <f t="shared" si="3"/>
        <v>0</v>
      </c>
      <c r="I114" s="10" t="str">
        <f t="shared" si="4"/>
        <v>-</v>
      </c>
      <c r="J114" s="10">
        <f t="shared" si="5"/>
        <v>6</v>
      </c>
      <c r="K114">
        <v>0</v>
      </c>
      <c r="L114" s="11"/>
      <c r="M114" s="11"/>
      <c r="N114">
        <v>1</v>
      </c>
      <c r="O114" t="s">
        <v>16</v>
      </c>
    </row>
    <row r="115" spans="1:27" x14ac:dyDescent="0.25">
      <c r="A115" t="s">
        <v>148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10" t="str">
        <f t="shared" si="3"/>
        <v>-</v>
      </c>
      <c r="I115" s="10" t="str">
        <f t="shared" si="4"/>
        <v>-</v>
      </c>
      <c r="J115" s="10" t="str">
        <f t="shared" si="5"/>
        <v>-</v>
      </c>
      <c r="K115">
        <v>0</v>
      </c>
      <c r="L115" s="11"/>
      <c r="M115" s="11"/>
    </row>
    <row r="116" spans="1:27" x14ac:dyDescent="0.25">
      <c r="A116" t="s">
        <v>149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10">
        <f t="shared" si="3"/>
        <v>46.666666666666664</v>
      </c>
      <c r="I116" s="10">
        <f t="shared" si="4"/>
        <v>6.0869565217391308</v>
      </c>
      <c r="J116" s="10">
        <f t="shared" si="5"/>
        <v>46</v>
      </c>
      <c r="K116">
        <v>0</v>
      </c>
      <c r="L116" s="11">
        <v>5</v>
      </c>
      <c r="M116" s="11">
        <v>2</v>
      </c>
      <c r="N116">
        <v>1</v>
      </c>
      <c r="O116" t="s">
        <v>300</v>
      </c>
    </row>
    <row r="117" spans="1:27" x14ac:dyDescent="0.25">
      <c r="A117" t="s">
        <v>150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10">
        <f t="shared" si="3"/>
        <v>16</v>
      </c>
      <c r="I117" s="10">
        <f t="shared" si="4"/>
        <v>2</v>
      </c>
      <c r="J117" s="10">
        <f t="shared" si="5"/>
        <v>48</v>
      </c>
      <c r="K117">
        <v>0</v>
      </c>
      <c r="L117" s="11"/>
      <c r="M117" s="11"/>
      <c r="N117">
        <v>1</v>
      </c>
      <c r="O117">
        <v>16</v>
      </c>
    </row>
    <row r="118" spans="1:27" x14ac:dyDescent="0.25">
      <c r="A118" t="s">
        <v>151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10" t="str">
        <f t="shared" si="3"/>
        <v>-</v>
      </c>
      <c r="I118" s="10" t="str">
        <f t="shared" si="4"/>
        <v>-</v>
      </c>
      <c r="J118" s="10" t="str">
        <f t="shared" si="5"/>
        <v>-</v>
      </c>
      <c r="K118">
        <v>0</v>
      </c>
      <c r="L118" s="11"/>
      <c r="M118" s="11"/>
    </row>
    <row r="119" spans="1:27" x14ac:dyDescent="0.25">
      <c r="A119" t="s">
        <v>152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10" t="str">
        <f t="shared" si="3"/>
        <v>-</v>
      </c>
      <c r="I119" s="10" t="str">
        <f t="shared" si="4"/>
        <v>-</v>
      </c>
      <c r="J119" s="10" t="str">
        <f t="shared" si="5"/>
        <v>-</v>
      </c>
      <c r="K119">
        <v>0</v>
      </c>
      <c r="L119" s="11"/>
      <c r="M119" s="11"/>
    </row>
    <row r="120" spans="1:27" x14ac:dyDescent="0.25">
      <c r="A120" t="s">
        <v>153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10" t="str">
        <f t="shared" si="3"/>
        <v>-</v>
      </c>
      <c r="I120" s="10">
        <f t="shared" si="4"/>
        <v>3.5</v>
      </c>
      <c r="J120" s="10" t="str">
        <f t="shared" si="5"/>
        <v>-</v>
      </c>
      <c r="K120">
        <v>0</v>
      </c>
      <c r="L120" s="11"/>
      <c r="M120" s="11"/>
      <c r="N120">
        <v>0</v>
      </c>
      <c r="O120">
        <v>14</v>
      </c>
    </row>
    <row r="121" spans="1:27" x14ac:dyDescent="0.25">
      <c r="A121" t="s">
        <v>154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10" t="str">
        <f t="shared" si="3"/>
        <v>-</v>
      </c>
      <c r="I121" s="10" t="str">
        <f t="shared" si="4"/>
        <v>-</v>
      </c>
      <c r="J121" s="10" t="str">
        <f t="shared" si="5"/>
        <v>-</v>
      </c>
      <c r="K121">
        <v>0</v>
      </c>
      <c r="L121" s="11"/>
      <c r="M121" s="11"/>
    </row>
    <row r="122" spans="1:27" x14ac:dyDescent="0.25">
      <c r="A122" t="s">
        <v>155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10">
        <f t="shared" si="3"/>
        <v>35</v>
      </c>
      <c r="I122" s="10">
        <f t="shared" si="4"/>
        <v>5</v>
      </c>
      <c r="J122" s="10">
        <f t="shared" si="5"/>
        <v>42</v>
      </c>
      <c r="K122">
        <v>0</v>
      </c>
      <c r="L122" s="11"/>
      <c r="M122" s="11"/>
      <c r="N122">
        <v>1</v>
      </c>
      <c r="O122">
        <v>35</v>
      </c>
    </row>
    <row r="123" spans="1:27" x14ac:dyDescent="0.25">
      <c r="A123" t="s">
        <v>156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10" t="str">
        <f t="shared" si="3"/>
        <v>-</v>
      </c>
      <c r="I123" s="10">
        <f t="shared" si="4"/>
        <v>15</v>
      </c>
      <c r="J123" s="10" t="str">
        <f t="shared" si="5"/>
        <v>-</v>
      </c>
      <c r="K123">
        <v>0</v>
      </c>
      <c r="L123" s="11"/>
      <c r="M123" s="11"/>
      <c r="N123">
        <v>0</v>
      </c>
      <c r="O123">
        <v>15</v>
      </c>
    </row>
    <row r="124" spans="1:27" x14ac:dyDescent="0.25">
      <c r="A124" t="s">
        <v>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10">
        <f t="shared" si="3"/>
        <v>51.125</v>
      </c>
      <c r="I124" s="10">
        <f t="shared" si="4"/>
        <v>6.6721044045677003</v>
      </c>
      <c r="J124" s="10">
        <f t="shared" si="5"/>
        <v>45.974999999999994</v>
      </c>
      <c r="K124">
        <v>0</v>
      </c>
      <c r="L124" s="11">
        <v>30</v>
      </c>
      <c r="M124" s="11">
        <v>9</v>
      </c>
      <c r="N124">
        <v>3</v>
      </c>
      <c r="O124">
        <v>3</v>
      </c>
      <c r="Q124" s="4"/>
      <c r="R124" s="4"/>
      <c r="S124" s="4"/>
      <c r="T124" s="4"/>
      <c r="U124" s="4"/>
      <c r="V124" s="1"/>
      <c r="W124" s="1"/>
      <c r="X124" s="1"/>
      <c r="Y124" s="4"/>
      <c r="Z124" s="4"/>
    </row>
    <row r="125" spans="1:27" x14ac:dyDescent="0.25">
      <c r="A125" t="s">
        <v>157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10" t="str">
        <f t="shared" si="3"/>
        <v>-</v>
      </c>
      <c r="I125" s="10" t="str">
        <f t="shared" si="4"/>
        <v>-</v>
      </c>
      <c r="J125" s="10" t="str">
        <f t="shared" si="5"/>
        <v>-</v>
      </c>
      <c r="K125">
        <v>0</v>
      </c>
      <c r="L125" s="11"/>
      <c r="M125" s="11"/>
    </row>
    <row r="126" spans="1:27" x14ac:dyDescent="0.25">
      <c r="A126" t="s">
        <v>158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10">
        <f t="shared" si="3"/>
        <v>34.799999999999997</v>
      </c>
      <c r="I126" s="10">
        <f t="shared" si="4"/>
        <v>5.612903225806452</v>
      </c>
      <c r="J126" s="10">
        <f t="shared" si="5"/>
        <v>37.200000000000003</v>
      </c>
      <c r="K126">
        <v>0</v>
      </c>
      <c r="L126" s="11">
        <v>15</v>
      </c>
      <c r="M126" s="11">
        <v>0</v>
      </c>
      <c r="N126">
        <v>2</v>
      </c>
      <c r="O126">
        <v>10</v>
      </c>
      <c r="R126" s="4"/>
      <c r="S126" s="4"/>
      <c r="T126" s="4"/>
      <c r="U126" s="4"/>
      <c r="V126" s="4"/>
      <c r="W126" s="1"/>
      <c r="X126" s="1"/>
      <c r="Y126" s="1"/>
      <c r="Z126" s="4"/>
      <c r="AA126" s="4"/>
    </row>
    <row r="127" spans="1:27" x14ac:dyDescent="0.25">
      <c r="A127" t="s">
        <v>159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10">
        <f t="shared" si="3"/>
        <v>26.265822784810126</v>
      </c>
      <c r="I127" s="10">
        <f t="shared" si="4"/>
        <v>4.296066252587992</v>
      </c>
      <c r="J127" s="10">
        <f t="shared" si="5"/>
        <v>36.683544303797468</v>
      </c>
      <c r="K127">
        <v>0</v>
      </c>
      <c r="L127" s="11"/>
      <c r="M127" s="11"/>
      <c r="N127">
        <v>3</v>
      </c>
      <c r="O127">
        <v>9</v>
      </c>
    </row>
    <row r="128" spans="1:27" x14ac:dyDescent="0.25">
      <c r="A128" t="s">
        <v>160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10" t="str">
        <f t="shared" si="3"/>
        <v>-</v>
      </c>
      <c r="I128" s="10">
        <f t="shared" si="4"/>
        <v>6</v>
      </c>
      <c r="J128" s="10" t="str">
        <f t="shared" si="5"/>
        <v>-</v>
      </c>
      <c r="K128">
        <v>0</v>
      </c>
      <c r="L128" s="11"/>
      <c r="M128" s="11"/>
      <c r="N128">
        <v>0</v>
      </c>
      <c r="O128">
        <v>24</v>
      </c>
    </row>
    <row r="129" spans="1:27" x14ac:dyDescent="0.25">
      <c r="A129" t="s">
        <v>161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10">
        <f t="shared" si="3"/>
        <v>13.666666666666666</v>
      </c>
      <c r="I129" s="10">
        <f t="shared" si="4"/>
        <v>5.8571428571428568</v>
      </c>
      <c r="J129" s="10">
        <f t="shared" si="5"/>
        <v>14</v>
      </c>
      <c r="K129">
        <v>0</v>
      </c>
      <c r="L129" s="11"/>
      <c r="M129" s="11"/>
      <c r="N129">
        <v>4</v>
      </c>
      <c r="O129">
        <v>35</v>
      </c>
    </row>
    <row r="130" spans="1:27" x14ac:dyDescent="0.25">
      <c r="A130" t="s">
        <v>162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10">
        <f t="shared" si="3"/>
        <v>29.46153846153846</v>
      </c>
      <c r="I130" s="10">
        <f t="shared" si="4"/>
        <v>2.8161764705882355</v>
      </c>
      <c r="J130" s="10">
        <f t="shared" si="5"/>
        <v>62.769230769230766</v>
      </c>
      <c r="K130">
        <v>0</v>
      </c>
      <c r="L130" s="11"/>
      <c r="M130" s="11"/>
      <c r="N130">
        <v>4</v>
      </c>
      <c r="O130">
        <v>18</v>
      </c>
    </row>
    <row r="131" spans="1:27" x14ac:dyDescent="0.25">
      <c r="A131" t="s">
        <v>163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10" t="str">
        <f t="shared" si="3"/>
        <v>-</v>
      </c>
      <c r="I131" s="10" t="str">
        <f t="shared" si="4"/>
        <v>-</v>
      </c>
      <c r="J131" s="10" t="str">
        <f t="shared" si="5"/>
        <v>-</v>
      </c>
      <c r="K131">
        <v>0</v>
      </c>
      <c r="L131" s="11"/>
      <c r="M131" s="11"/>
    </row>
    <row r="132" spans="1:27" x14ac:dyDescent="0.25">
      <c r="A132" t="s">
        <v>164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10" t="str">
        <f t="shared" si="3"/>
        <v>-</v>
      </c>
      <c r="I132" s="10">
        <f t="shared" si="4"/>
        <v>5.1428571428571432</v>
      </c>
      <c r="J132" s="10" t="str">
        <f t="shared" si="5"/>
        <v>-</v>
      </c>
      <c r="K132">
        <v>0</v>
      </c>
      <c r="L132" s="11"/>
      <c r="M132" s="11"/>
      <c r="N132">
        <v>0</v>
      </c>
      <c r="O132">
        <v>16</v>
      </c>
    </row>
    <row r="133" spans="1:27" x14ac:dyDescent="0.25">
      <c r="A133" t="s">
        <v>5</v>
      </c>
      <c r="B133" t="str">
        <f>VLOOKUP(A133,Names!A:C,3,FALSE)</f>
        <v>Bala Krishna</v>
      </c>
      <c r="C133" s="4">
        <v>12</v>
      </c>
      <c r="D133" s="4">
        <v>42.1</v>
      </c>
      <c r="E133" s="4">
        <v>0</v>
      </c>
      <c r="F133" s="4">
        <v>235</v>
      </c>
      <c r="G133" s="4">
        <v>10</v>
      </c>
      <c r="H133" s="10">
        <f t="shared" si="3"/>
        <v>23.5</v>
      </c>
      <c r="I133" s="10">
        <f t="shared" si="4"/>
        <v>5.581947743467933</v>
      </c>
      <c r="J133" s="10">
        <f t="shared" si="5"/>
        <v>25.26</v>
      </c>
      <c r="K133" s="1">
        <v>0</v>
      </c>
      <c r="L133" s="13">
        <v>46</v>
      </c>
      <c r="M133" s="13">
        <v>11</v>
      </c>
      <c r="N133" s="1">
        <v>2</v>
      </c>
      <c r="O133" s="1">
        <v>12</v>
      </c>
    </row>
    <row r="134" spans="1:27" x14ac:dyDescent="0.25">
      <c r="A134" t="s">
        <v>165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10">
        <f t="shared" si="3"/>
        <v>23.211267605633804</v>
      </c>
      <c r="I134" s="10">
        <f t="shared" si="4"/>
        <v>4.5524861878453038</v>
      </c>
      <c r="J134" s="10">
        <f t="shared" si="5"/>
        <v>30.591549295774648</v>
      </c>
      <c r="K134">
        <v>0</v>
      </c>
      <c r="L134" s="11"/>
      <c r="M134" s="11"/>
      <c r="N134">
        <v>4</v>
      </c>
      <c r="O134">
        <v>22</v>
      </c>
    </row>
    <row r="135" spans="1:27" x14ac:dyDescent="0.25">
      <c r="A135" t="s">
        <v>166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10" t="str">
        <f t="shared" si="3"/>
        <v>-</v>
      </c>
      <c r="I135" s="10">
        <f t="shared" si="4"/>
        <v>1</v>
      </c>
      <c r="J135" s="10" t="str">
        <f t="shared" si="5"/>
        <v>-</v>
      </c>
      <c r="K135">
        <v>0</v>
      </c>
      <c r="L135" s="11"/>
      <c r="M135" s="11"/>
      <c r="N135">
        <v>0</v>
      </c>
      <c r="O135">
        <v>1</v>
      </c>
    </row>
    <row r="136" spans="1:27" x14ac:dyDescent="0.25">
      <c r="A136" t="s">
        <v>167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10" t="str">
        <f t="shared" ref="H136:H199" si="6">IF(G136=0, "-", SUM(F136/G136))</f>
        <v>-</v>
      </c>
      <c r="I136" s="10">
        <f t="shared" ref="I136:I199" si="7">IF(F136=0, "-", SUM(F136/D136))</f>
        <v>7</v>
      </c>
      <c r="J136" s="10" t="str">
        <f t="shared" ref="J136:J199" si="8">IF(G136=0, "-", SUM(D136*6/G136))</f>
        <v>-</v>
      </c>
      <c r="K136">
        <v>0</v>
      </c>
      <c r="L136" s="11"/>
      <c r="M136" s="11"/>
    </row>
    <row r="137" spans="1:27" x14ac:dyDescent="0.25">
      <c r="A137" t="s">
        <v>168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10">
        <f t="shared" si="6"/>
        <v>16.333333333333332</v>
      </c>
      <c r="I137" s="10">
        <f t="shared" si="7"/>
        <v>3.7430555555555554</v>
      </c>
      <c r="J137" s="10">
        <f t="shared" si="8"/>
        <v>26.181818181818183</v>
      </c>
      <c r="K137">
        <v>1</v>
      </c>
      <c r="L137" s="11"/>
      <c r="M137" s="11"/>
      <c r="N137">
        <v>6</v>
      </c>
      <c r="O137">
        <v>18</v>
      </c>
    </row>
    <row r="138" spans="1:27" x14ac:dyDescent="0.25">
      <c r="A138" t="s">
        <v>169</v>
      </c>
      <c r="B138" t="str">
        <f>VLOOKUP(A138,Names!A:C,3,FALSE)</f>
        <v>Piran Legg</v>
      </c>
      <c r="C138" s="4">
        <v>1</v>
      </c>
      <c r="D138" s="4">
        <v>8</v>
      </c>
      <c r="E138" s="4">
        <v>1</v>
      </c>
      <c r="F138" s="4">
        <v>38</v>
      </c>
      <c r="G138" s="4">
        <v>1</v>
      </c>
      <c r="H138" s="10">
        <f t="shared" si="6"/>
        <v>38</v>
      </c>
      <c r="I138" s="10">
        <f t="shared" si="7"/>
        <v>4.75</v>
      </c>
      <c r="J138" s="10">
        <f t="shared" si="8"/>
        <v>48</v>
      </c>
      <c r="K138" s="1">
        <v>0</v>
      </c>
      <c r="L138" s="13">
        <v>0</v>
      </c>
      <c r="M138" s="13">
        <v>0</v>
      </c>
      <c r="N138" s="1">
        <v>1</v>
      </c>
      <c r="O138" s="1">
        <v>38</v>
      </c>
    </row>
    <row r="139" spans="1:27" x14ac:dyDescent="0.25">
      <c r="A139" t="s">
        <v>170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10" t="str">
        <f t="shared" si="6"/>
        <v>-</v>
      </c>
      <c r="I139" s="10" t="str">
        <f t="shared" si="7"/>
        <v>-</v>
      </c>
      <c r="J139" s="10" t="str">
        <f t="shared" si="8"/>
        <v>-</v>
      </c>
      <c r="K139">
        <v>0</v>
      </c>
      <c r="L139" s="11"/>
      <c r="M139" s="11"/>
    </row>
    <row r="140" spans="1:27" x14ac:dyDescent="0.25">
      <c r="A140" t="s">
        <v>171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10">
        <f t="shared" si="6"/>
        <v>45.5</v>
      </c>
      <c r="I140" s="10">
        <f t="shared" si="7"/>
        <v>6.5</v>
      </c>
      <c r="J140" s="10">
        <f t="shared" si="8"/>
        <v>42</v>
      </c>
      <c r="K140">
        <v>0</v>
      </c>
      <c r="L140" s="11"/>
      <c r="M140" s="11"/>
      <c r="N140">
        <v>2</v>
      </c>
      <c r="O140">
        <v>21</v>
      </c>
    </row>
    <row r="141" spans="1:27" x14ac:dyDescent="0.25">
      <c r="A141" t="s">
        <v>172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10">
        <f t="shared" si="6"/>
        <v>22.096774193548388</v>
      </c>
      <c r="I141" s="10">
        <f t="shared" si="7"/>
        <v>5.2210365853658542</v>
      </c>
      <c r="J141" s="10">
        <f t="shared" si="8"/>
        <v>25.393548387096772</v>
      </c>
      <c r="K141">
        <v>2</v>
      </c>
      <c r="L141" s="11">
        <v>59</v>
      </c>
      <c r="M141" s="11">
        <v>5</v>
      </c>
      <c r="N141">
        <v>5</v>
      </c>
      <c r="O141">
        <v>33</v>
      </c>
      <c r="R141" s="4"/>
      <c r="S141" s="4"/>
      <c r="T141" s="4"/>
      <c r="U141" s="4"/>
      <c r="V141" s="4"/>
      <c r="W141" s="1"/>
      <c r="X141" s="1"/>
      <c r="Y141" s="1"/>
      <c r="Z141" s="4"/>
      <c r="AA141" s="4"/>
    </row>
    <row r="142" spans="1:27" x14ac:dyDescent="0.25">
      <c r="A142" t="s">
        <v>174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10" t="str">
        <f t="shared" si="6"/>
        <v>-</v>
      </c>
      <c r="I142" s="10" t="str">
        <f t="shared" si="7"/>
        <v>-</v>
      </c>
      <c r="J142" s="10" t="str">
        <f t="shared" si="8"/>
        <v>-</v>
      </c>
      <c r="K142">
        <v>0</v>
      </c>
      <c r="L142" s="11"/>
      <c r="M142" s="11"/>
    </row>
    <row r="143" spans="1:27" x14ac:dyDescent="0.25">
      <c r="A143" t="s">
        <v>9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10">
        <f t="shared" si="6"/>
        <v>26.75</v>
      </c>
      <c r="I143" s="10">
        <f t="shared" si="7"/>
        <v>6.6666666666666661</v>
      </c>
      <c r="J143" s="10">
        <f t="shared" si="8"/>
        <v>24.075000000000003</v>
      </c>
      <c r="K143">
        <v>0</v>
      </c>
      <c r="L143" s="11">
        <v>12</v>
      </c>
      <c r="M143" s="11">
        <v>0</v>
      </c>
      <c r="N143">
        <v>4</v>
      </c>
      <c r="O143">
        <v>23</v>
      </c>
      <c r="R143" s="4"/>
      <c r="S143" s="4"/>
      <c r="T143" s="4"/>
      <c r="U143" s="4"/>
      <c r="V143" s="4"/>
      <c r="W143" s="1"/>
      <c r="X143" s="1"/>
      <c r="Y143" s="1"/>
      <c r="Z143" s="4"/>
      <c r="AA143" s="4"/>
    </row>
    <row r="144" spans="1:27" x14ac:dyDescent="0.25">
      <c r="A144" t="s">
        <v>7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10">
        <f t="shared" si="6"/>
        <v>15.655948553054662</v>
      </c>
      <c r="I144" s="10">
        <f t="shared" si="7"/>
        <v>3.5052733882869589</v>
      </c>
      <c r="J144" s="10">
        <f t="shared" si="8"/>
        <v>26.798392282958197</v>
      </c>
      <c r="K144">
        <v>18</v>
      </c>
      <c r="L144" s="11"/>
      <c r="M144" s="11"/>
      <c r="N144">
        <v>7</v>
      </c>
      <c r="O144">
        <v>43</v>
      </c>
      <c r="R144" s="4"/>
      <c r="S144" s="4"/>
      <c r="T144" s="4"/>
      <c r="U144" s="4"/>
      <c r="V144" s="4"/>
      <c r="W144" s="1"/>
      <c r="X144" s="1"/>
      <c r="Y144" s="1"/>
      <c r="Z144" s="4"/>
      <c r="AA144" s="4"/>
    </row>
    <row r="145" spans="1:15" x14ac:dyDescent="0.25">
      <c r="A145" t="s">
        <v>176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10">
        <f t="shared" si="6"/>
        <v>20.454545454545453</v>
      </c>
      <c r="I145" s="10">
        <f t="shared" si="7"/>
        <v>3.75</v>
      </c>
      <c r="J145" s="10">
        <f t="shared" si="8"/>
        <v>32.727272727272727</v>
      </c>
      <c r="K145">
        <v>0</v>
      </c>
      <c r="L145" s="11">
        <v>41</v>
      </c>
      <c r="M145" s="11">
        <v>14</v>
      </c>
      <c r="N145">
        <v>3</v>
      </c>
      <c r="O145">
        <v>36</v>
      </c>
    </row>
    <row r="146" spans="1:15" x14ac:dyDescent="0.25">
      <c r="A146" t="s">
        <v>177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10" t="str">
        <f t="shared" si="6"/>
        <v>-</v>
      </c>
      <c r="I146" s="10" t="str">
        <f t="shared" si="7"/>
        <v>-</v>
      </c>
      <c r="J146" s="10" t="str">
        <f t="shared" si="8"/>
        <v>-</v>
      </c>
      <c r="K146">
        <v>0</v>
      </c>
      <c r="L146" s="11"/>
      <c r="M146" s="11"/>
    </row>
    <row r="147" spans="1:15" x14ac:dyDescent="0.25">
      <c r="A147" t="s">
        <v>178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10" t="str">
        <f t="shared" si="6"/>
        <v>-</v>
      </c>
      <c r="I147" s="10">
        <f t="shared" si="7"/>
        <v>5.5</v>
      </c>
      <c r="J147" s="10" t="str">
        <f t="shared" si="8"/>
        <v>-</v>
      </c>
      <c r="K147">
        <v>0</v>
      </c>
      <c r="L147" s="11"/>
      <c r="M147" s="11"/>
      <c r="N147">
        <v>0</v>
      </c>
      <c r="O147">
        <v>11</v>
      </c>
    </row>
    <row r="148" spans="1:15" x14ac:dyDescent="0.25">
      <c r="A148" t="s">
        <v>179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10" t="str">
        <f t="shared" si="6"/>
        <v>-</v>
      </c>
      <c r="I148" s="10" t="str">
        <f t="shared" si="7"/>
        <v>-</v>
      </c>
      <c r="J148" s="10" t="str">
        <f t="shared" si="8"/>
        <v>-</v>
      </c>
      <c r="K148">
        <v>0</v>
      </c>
      <c r="L148" s="11"/>
      <c r="M148" s="11"/>
    </row>
    <row r="149" spans="1:15" x14ac:dyDescent="0.25">
      <c r="A149" t="s">
        <v>180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10">
        <f t="shared" si="6"/>
        <v>23.344827586206897</v>
      </c>
      <c r="I149" s="10">
        <f t="shared" si="7"/>
        <v>3.639784946236559</v>
      </c>
      <c r="J149" s="10">
        <f t="shared" si="8"/>
        <v>38.482758620689658</v>
      </c>
      <c r="K149">
        <v>1</v>
      </c>
      <c r="L149" s="11"/>
      <c r="M149" s="11"/>
      <c r="N149">
        <v>5</v>
      </c>
      <c r="O149">
        <v>28</v>
      </c>
    </row>
    <row r="150" spans="1:15" x14ac:dyDescent="0.25">
      <c r="A150" t="s">
        <v>181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10">
        <f t="shared" si="6"/>
        <v>32.5</v>
      </c>
      <c r="I150" s="10">
        <f t="shared" si="7"/>
        <v>4.333333333333333</v>
      </c>
      <c r="J150" s="10">
        <f t="shared" si="8"/>
        <v>45</v>
      </c>
      <c r="K150">
        <v>0</v>
      </c>
      <c r="L150" s="11"/>
      <c r="M150" s="11"/>
      <c r="N150">
        <v>1</v>
      </c>
      <c r="O150">
        <v>5</v>
      </c>
    </row>
    <row r="151" spans="1:15" x14ac:dyDescent="0.25">
      <c r="A151" t="s">
        <v>182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10">
        <f t="shared" si="6"/>
        <v>21.225000000000001</v>
      </c>
      <c r="I151" s="10">
        <f t="shared" si="7"/>
        <v>4.1213592233009706</v>
      </c>
      <c r="J151" s="10">
        <f t="shared" si="8"/>
        <v>30.9</v>
      </c>
      <c r="K151">
        <v>0</v>
      </c>
      <c r="L151" s="11"/>
      <c r="M151" s="11"/>
      <c r="N151">
        <v>4</v>
      </c>
      <c r="O151">
        <v>5</v>
      </c>
    </row>
    <row r="152" spans="1:15" x14ac:dyDescent="0.25">
      <c r="A152" t="s">
        <v>183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10">
        <f t="shared" si="6"/>
        <v>30</v>
      </c>
      <c r="I152" s="10">
        <f t="shared" si="7"/>
        <v>5</v>
      </c>
      <c r="J152" s="10">
        <f t="shared" si="8"/>
        <v>36</v>
      </c>
      <c r="K152">
        <v>0</v>
      </c>
      <c r="L152" s="11"/>
      <c r="M152" s="11"/>
      <c r="N152">
        <v>1</v>
      </c>
      <c r="O152">
        <v>14</v>
      </c>
    </row>
    <row r="153" spans="1:15" x14ac:dyDescent="0.25">
      <c r="A153" t="s">
        <v>184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10">
        <f t="shared" si="6"/>
        <v>39.833333333333336</v>
      </c>
      <c r="I153" s="10">
        <f t="shared" si="7"/>
        <v>8.8518518518518512</v>
      </c>
      <c r="J153" s="10">
        <f t="shared" si="8"/>
        <v>27</v>
      </c>
      <c r="K153">
        <v>0</v>
      </c>
      <c r="L153" s="11"/>
      <c r="M153" s="11"/>
      <c r="N153">
        <v>2</v>
      </c>
      <c r="O153">
        <v>16</v>
      </c>
    </row>
    <row r="154" spans="1:15" x14ac:dyDescent="0.25">
      <c r="A154" t="s">
        <v>185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10">
        <f t="shared" si="6"/>
        <v>35.727272727272727</v>
      </c>
      <c r="I154" s="10">
        <f t="shared" si="7"/>
        <v>5.535211267605634</v>
      </c>
      <c r="J154" s="10">
        <f t="shared" si="8"/>
        <v>38.727272727272727</v>
      </c>
      <c r="K154">
        <v>0</v>
      </c>
      <c r="L154" s="11"/>
      <c r="M154" s="11"/>
      <c r="N154">
        <v>3</v>
      </c>
      <c r="O154">
        <v>25</v>
      </c>
    </row>
    <row r="155" spans="1:15" x14ac:dyDescent="0.25">
      <c r="A155" t="s">
        <v>186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10">
        <f t="shared" si="6"/>
        <v>38.75</v>
      </c>
      <c r="I155" s="10">
        <f t="shared" si="7"/>
        <v>5.3448275862068968</v>
      </c>
      <c r="J155" s="10">
        <f t="shared" si="8"/>
        <v>43.5</v>
      </c>
      <c r="K155">
        <v>0</v>
      </c>
      <c r="L155" s="11"/>
      <c r="M155" s="11"/>
      <c r="N155">
        <v>1</v>
      </c>
      <c r="O155" t="s">
        <v>300</v>
      </c>
    </row>
    <row r="156" spans="1:15" x14ac:dyDescent="0.25">
      <c r="A156" t="s">
        <v>187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10">
        <f t="shared" si="6"/>
        <v>32.1</v>
      </c>
      <c r="I156" s="10">
        <f t="shared" si="7"/>
        <v>5.6315789473684212</v>
      </c>
      <c r="J156" s="10">
        <f t="shared" si="8"/>
        <v>34.200000000000003</v>
      </c>
      <c r="K156">
        <v>0</v>
      </c>
      <c r="L156" s="11"/>
      <c r="M156" s="11"/>
      <c r="N156">
        <v>3</v>
      </c>
      <c r="O156">
        <v>16</v>
      </c>
    </row>
    <row r="157" spans="1:15" x14ac:dyDescent="0.25">
      <c r="A157" t="s">
        <v>188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10" t="str">
        <f t="shared" si="6"/>
        <v>-</v>
      </c>
      <c r="I157" s="10" t="str">
        <f t="shared" si="7"/>
        <v>-</v>
      </c>
      <c r="J157" s="10" t="str">
        <f t="shared" si="8"/>
        <v>-</v>
      </c>
      <c r="K157">
        <v>0</v>
      </c>
      <c r="L157" s="11"/>
      <c r="M157" s="11"/>
    </row>
    <row r="158" spans="1:15" x14ac:dyDescent="0.25">
      <c r="A158" t="s">
        <v>189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10">
        <f t="shared" si="6"/>
        <v>27.111111111111111</v>
      </c>
      <c r="I158" s="10">
        <f t="shared" si="7"/>
        <v>4.2558139534883717</v>
      </c>
      <c r="J158" s="10">
        <f t="shared" si="8"/>
        <v>38.222222222222221</v>
      </c>
      <c r="K158">
        <v>1</v>
      </c>
      <c r="L158" s="11"/>
      <c r="M158" s="11"/>
      <c r="N158">
        <v>5</v>
      </c>
      <c r="O158">
        <v>50</v>
      </c>
    </row>
    <row r="159" spans="1:15" x14ac:dyDescent="0.25">
      <c r="A159" t="s">
        <v>190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10">
        <f t="shared" si="6"/>
        <v>23</v>
      </c>
      <c r="I159" s="10">
        <f t="shared" si="7"/>
        <v>7.666666666666667</v>
      </c>
      <c r="J159" s="10">
        <f t="shared" si="8"/>
        <v>18</v>
      </c>
      <c r="K159">
        <v>0</v>
      </c>
      <c r="L159" s="11"/>
      <c r="M159" s="11"/>
      <c r="N159">
        <v>4</v>
      </c>
      <c r="O159">
        <v>1</v>
      </c>
    </row>
    <row r="160" spans="1:15" x14ac:dyDescent="0.25">
      <c r="A160" t="s">
        <v>301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10" t="str">
        <f t="shared" si="6"/>
        <v>-</v>
      </c>
      <c r="I160" s="10" t="str">
        <f t="shared" si="7"/>
        <v>-</v>
      </c>
      <c r="J160" s="10" t="str">
        <f t="shared" si="8"/>
        <v>-</v>
      </c>
      <c r="K160">
        <v>0</v>
      </c>
      <c r="L160" s="11"/>
      <c r="M160" s="11"/>
    </row>
    <row r="161" spans="1:27" x14ac:dyDescent="0.25">
      <c r="A161" t="s">
        <v>191</v>
      </c>
      <c r="B161" t="str">
        <f>VLOOKUP(A161,Names!A:C,3,FALSE)</f>
        <v>Dan Meek</v>
      </c>
      <c r="C161" s="4">
        <v>1</v>
      </c>
      <c r="D161" s="4">
        <v>9</v>
      </c>
      <c r="E161" s="4">
        <v>2</v>
      </c>
      <c r="F161" s="4">
        <v>37</v>
      </c>
      <c r="G161" s="4">
        <v>2</v>
      </c>
      <c r="H161" s="10">
        <f t="shared" si="6"/>
        <v>18.5</v>
      </c>
      <c r="I161" s="10">
        <f t="shared" si="7"/>
        <v>4.1111111111111107</v>
      </c>
      <c r="J161" s="10">
        <f t="shared" si="8"/>
        <v>27</v>
      </c>
      <c r="K161" s="1">
        <v>0</v>
      </c>
      <c r="L161" s="13">
        <v>6</v>
      </c>
      <c r="M161" s="13">
        <v>0</v>
      </c>
      <c r="N161" s="1">
        <v>2</v>
      </c>
      <c r="O161" s="1">
        <v>37</v>
      </c>
    </row>
    <row r="162" spans="1:27" x14ac:dyDescent="0.25">
      <c r="A162" t="s">
        <v>192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10">
        <f t="shared" si="6"/>
        <v>20.264150943396228</v>
      </c>
      <c r="I162" s="10">
        <f t="shared" si="7"/>
        <v>4.4899665551839467</v>
      </c>
      <c r="J162" s="10">
        <f t="shared" si="8"/>
        <v>27.079245283018864</v>
      </c>
      <c r="K162">
        <v>1</v>
      </c>
      <c r="L162" s="11"/>
      <c r="M162" s="11"/>
      <c r="N162">
        <v>5</v>
      </c>
      <c r="O162">
        <v>61</v>
      </c>
    </row>
    <row r="163" spans="1:27" x14ac:dyDescent="0.25">
      <c r="A163" t="s">
        <v>193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10" t="str">
        <f t="shared" si="6"/>
        <v>-</v>
      </c>
      <c r="I163" s="10" t="str">
        <f t="shared" si="7"/>
        <v>-</v>
      </c>
      <c r="J163" s="10" t="str">
        <f t="shared" si="8"/>
        <v>-</v>
      </c>
      <c r="K163">
        <v>0</v>
      </c>
      <c r="L163" s="11"/>
      <c r="M163" s="11"/>
    </row>
    <row r="164" spans="1:27" x14ac:dyDescent="0.25">
      <c r="A164" t="s">
        <v>194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10">
        <f t="shared" si="6"/>
        <v>27.620689655172413</v>
      </c>
      <c r="I164" s="10">
        <f t="shared" si="7"/>
        <v>4.3914473684210522</v>
      </c>
      <c r="J164" s="10">
        <f t="shared" si="8"/>
        <v>37.737931034482763</v>
      </c>
      <c r="K164">
        <v>0</v>
      </c>
      <c r="L164" s="11"/>
      <c r="M164" s="11"/>
      <c r="N164">
        <v>3</v>
      </c>
      <c r="O164">
        <v>24</v>
      </c>
      <c r="R164" s="4"/>
      <c r="S164" s="4"/>
      <c r="T164" s="4"/>
      <c r="U164" s="4"/>
      <c r="V164" s="4"/>
      <c r="W164" s="1"/>
      <c r="X164" s="1"/>
      <c r="Y164" s="1"/>
      <c r="Z164" s="4"/>
      <c r="AA164" s="4"/>
    </row>
    <row r="165" spans="1:27" x14ac:dyDescent="0.25">
      <c r="A165" t="s">
        <v>302</v>
      </c>
      <c r="B165" t="s">
        <v>302</v>
      </c>
      <c r="C165">
        <v>1</v>
      </c>
      <c r="D165">
        <v>5</v>
      </c>
      <c r="E165">
        <v>0</v>
      </c>
      <c r="F165">
        <v>30</v>
      </c>
      <c r="G165">
        <v>1</v>
      </c>
      <c r="H165" s="10">
        <f t="shared" si="6"/>
        <v>30</v>
      </c>
      <c r="I165" s="10">
        <f t="shared" si="7"/>
        <v>6</v>
      </c>
      <c r="J165" s="10">
        <f t="shared" si="8"/>
        <v>30</v>
      </c>
      <c r="K165">
        <v>0</v>
      </c>
      <c r="L165" s="11"/>
      <c r="M165" s="11"/>
      <c r="N165">
        <v>1</v>
      </c>
      <c r="O165">
        <v>30</v>
      </c>
    </row>
    <row r="166" spans="1:27" x14ac:dyDescent="0.25">
      <c r="A166" t="s">
        <v>195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10">
        <f t="shared" si="6"/>
        <v>13.5</v>
      </c>
      <c r="I166" s="10">
        <f t="shared" si="7"/>
        <v>2.4545454545454546</v>
      </c>
      <c r="J166" s="10">
        <f t="shared" si="8"/>
        <v>33</v>
      </c>
      <c r="K166">
        <v>0</v>
      </c>
      <c r="L166" s="11"/>
      <c r="M166" s="11"/>
      <c r="N166">
        <v>2</v>
      </c>
      <c r="O166">
        <v>12</v>
      </c>
    </row>
    <row r="167" spans="1:27" x14ac:dyDescent="0.25">
      <c r="A167" t="s">
        <v>196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10" t="str">
        <f t="shared" si="6"/>
        <v>-</v>
      </c>
      <c r="I167" s="10">
        <f t="shared" si="7"/>
        <v>6.8</v>
      </c>
      <c r="J167" s="10" t="str">
        <f t="shared" si="8"/>
        <v>-</v>
      </c>
      <c r="K167">
        <v>0</v>
      </c>
      <c r="L167" s="11"/>
      <c r="M167" s="11"/>
    </row>
    <row r="168" spans="1:27" x14ac:dyDescent="0.25">
      <c r="A168" t="s">
        <v>197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10" t="str">
        <f t="shared" si="6"/>
        <v>-</v>
      </c>
      <c r="I168" s="10" t="str">
        <f t="shared" si="7"/>
        <v>-</v>
      </c>
      <c r="J168" s="10" t="str">
        <f t="shared" si="8"/>
        <v>-</v>
      </c>
      <c r="K168">
        <v>0</v>
      </c>
      <c r="L168" s="11"/>
      <c r="M168" s="11"/>
    </row>
    <row r="169" spans="1:27" x14ac:dyDescent="0.25">
      <c r="A169" t="s">
        <v>198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10">
        <f t="shared" si="6"/>
        <v>14</v>
      </c>
      <c r="I169" s="10">
        <f t="shared" si="7"/>
        <v>4.3076923076923075</v>
      </c>
      <c r="J169" s="10">
        <f t="shared" si="8"/>
        <v>19.5</v>
      </c>
      <c r="K169">
        <v>0</v>
      </c>
      <c r="L169" s="11"/>
      <c r="M169" s="11"/>
      <c r="N169">
        <v>2</v>
      </c>
      <c r="O169">
        <v>28</v>
      </c>
      <c r="R169" s="4"/>
      <c r="S169" s="4"/>
      <c r="T169" s="4"/>
      <c r="U169" s="4"/>
      <c r="V169" s="4"/>
      <c r="W169" s="1"/>
      <c r="X169" s="1"/>
      <c r="Y169" s="1"/>
      <c r="Z169" s="4"/>
      <c r="AA169" s="4"/>
    </row>
    <row r="170" spans="1:27" x14ac:dyDescent="0.25">
      <c r="A170" t="s">
        <v>199</v>
      </c>
      <c r="B170" t="str">
        <f>VLOOKUP(A170,Names!A:C,3,FALSE)</f>
        <v>K Nasir</v>
      </c>
      <c r="C170" s="4">
        <v>1</v>
      </c>
      <c r="D170" s="4">
        <v>1</v>
      </c>
      <c r="E170" s="4">
        <v>0</v>
      </c>
      <c r="F170" s="4">
        <v>13</v>
      </c>
      <c r="G170" s="4">
        <v>0</v>
      </c>
      <c r="H170" s="10" t="str">
        <f t="shared" si="6"/>
        <v>-</v>
      </c>
      <c r="I170" s="10">
        <f t="shared" si="7"/>
        <v>13</v>
      </c>
      <c r="J170" s="10" t="str">
        <f t="shared" si="8"/>
        <v>-</v>
      </c>
      <c r="K170" s="1">
        <v>0</v>
      </c>
      <c r="L170" s="13">
        <v>3</v>
      </c>
      <c r="M170" s="13">
        <v>4</v>
      </c>
      <c r="N170" s="1">
        <v>0</v>
      </c>
      <c r="O170" s="1">
        <v>13</v>
      </c>
    </row>
    <row r="171" spans="1:27" x14ac:dyDescent="0.25">
      <c r="A171" t="s">
        <v>200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10">
        <f t="shared" si="6"/>
        <v>24.764705882352942</v>
      </c>
      <c r="I171" s="10">
        <f t="shared" si="7"/>
        <v>4.5268817204301079</v>
      </c>
      <c r="J171" s="10">
        <f t="shared" si="8"/>
        <v>32.823529411764703</v>
      </c>
      <c r="K171">
        <v>0</v>
      </c>
      <c r="L171" s="11"/>
      <c r="M171" s="11"/>
      <c r="N171">
        <v>3</v>
      </c>
      <c r="O171">
        <v>20</v>
      </c>
    </row>
    <row r="172" spans="1:27" x14ac:dyDescent="0.25">
      <c r="A172" t="s">
        <v>201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10" t="str">
        <f t="shared" si="6"/>
        <v>-</v>
      </c>
      <c r="I172" s="10" t="str">
        <f t="shared" si="7"/>
        <v>-</v>
      </c>
      <c r="J172" s="10" t="str">
        <f t="shared" si="8"/>
        <v>-</v>
      </c>
      <c r="K172">
        <v>0</v>
      </c>
      <c r="L172" s="11"/>
      <c r="M172" s="11"/>
    </row>
    <row r="173" spans="1:27" x14ac:dyDescent="0.25">
      <c r="A173" t="s">
        <v>202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10" t="str">
        <f t="shared" si="6"/>
        <v>-</v>
      </c>
      <c r="I173" s="10">
        <f t="shared" si="7"/>
        <v>3</v>
      </c>
      <c r="J173" s="10" t="str">
        <f t="shared" si="8"/>
        <v>-</v>
      </c>
      <c r="K173">
        <v>0</v>
      </c>
      <c r="L173" s="11"/>
      <c r="M173" s="11"/>
      <c r="N173">
        <v>0</v>
      </c>
      <c r="O173">
        <v>9</v>
      </c>
    </row>
    <row r="174" spans="1:27" x14ac:dyDescent="0.25">
      <c r="A174" t="s">
        <v>203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10" t="str">
        <f t="shared" si="6"/>
        <v>-</v>
      </c>
      <c r="I174" s="10" t="str">
        <f t="shared" si="7"/>
        <v>-</v>
      </c>
      <c r="J174" s="10" t="str">
        <f t="shared" si="8"/>
        <v>-</v>
      </c>
      <c r="K174">
        <v>0</v>
      </c>
      <c r="L174" s="11"/>
      <c r="M174" s="11"/>
    </row>
    <row r="175" spans="1:27" x14ac:dyDescent="0.25">
      <c r="A175" t="s">
        <v>204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10">
        <f t="shared" si="6"/>
        <v>22.8</v>
      </c>
      <c r="I175" s="10">
        <f t="shared" si="7"/>
        <v>4.6530612244897958</v>
      </c>
      <c r="J175" s="10">
        <f t="shared" si="8"/>
        <v>29.4</v>
      </c>
      <c r="K175">
        <v>1</v>
      </c>
      <c r="L175" s="11"/>
      <c r="M175" s="11"/>
      <c r="N175">
        <v>5</v>
      </c>
      <c r="O175">
        <v>11</v>
      </c>
    </row>
    <row r="176" spans="1:27" x14ac:dyDescent="0.25">
      <c r="A176" t="s">
        <v>205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10" t="str">
        <f t="shared" si="6"/>
        <v>-</v>
      </c>
      <c r="I176" s="10">
        <f t="shared" si="7"/>
        <v>4.125</v>
      </c>
      <c r="J176" s="10" t="str">
        <f t="shared" si="8"/>
        <v>-</v>
      </c>
      <c r="K176">
        <v>0</v>
      </c>
      <c r="L176" s="11"/>
      <c r="M176" s="11"/>
    </row>
    <row r="177" spans="1:27" x14ac:dyDescent="0.25">
      <c r="A177" t="s">
        <v>8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10">
        <f t="shared" si="6"/>
        <v>15</v>
      </c>
      <c r="I177" s="10">
        <f t="shared" si="7"/>
        <v>5.5555555555555554</v>
      </c>
      <c r="J177" s="10">
        <f t="shared" si="8"/>
        <v>16.2</v>
      </c>
      <c r="K177">
        <v>0</v>
      </c>
      <c r="L177" s="11">
        <v>5</v>
      </c>
      <c r="M177" s="11">
        <v>2</v>
      </c>
      <c r="N177">
        <v>3</v>
      </c>
      <c r="O177">
        <v>9</v>
      </c>
      <c r="R177" s="4"/>
      <c r="S177" s="4"/>
      <c r="T177" s="4"/>
      <c r="U177" s="4"/>
      <c r="V177" s="4"/>
      <c r="W177" s="1"/>
      <c r="X177" s="1"/>
      <c r="Y177" s="1"/>
      <c r="Z177" s="4"/>
      <c r="AA177" s="4"/>
    </row>
    <row r="178" spans="1:27" x14ac:dyDescent="0.25">
      <c r="A178" t="s">
        <v>206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10" t="str">
        <f t="shared" si="6"/>
        <v>-</v>
      </c>
      <c r="I178" s="10" t="str">
        <f t="shared" si="7"/>
        <v>-</v>
      </c>
      <c r="J178" s="10" t="str">
        <f t="shared" si="8"/>
        <v>-</v>
      </c>
      <c r="K178">
        <v>0</v>
      </c>
      <c r="L178" s="11"/>
      <c r="M178" s="11"/>
    </row>
    <row r="179" spans="1:27" x14ac:dyDescent="0.25">
      <c r="A179" t="s">
        <v>207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10" t="str">
        <f t="shared" si="6"/>
        <v>-</v>
      </c>
      <c r="I179" s="10" t="str">
        <f t="shared" si="7"/>
        <v>-</v>
      </c>
      <c r="J179" s="10" t="str">
        <f t="shared" si="8"/>
        <v>-</v>
      </c>
      <c r="K179">
        <v>0</v>
      </c>
      <c r="L179" s="11"/>
      <c r="M179" s="11"/>
    </row>
    <row r="180" spans="1:27" x14ac:dyDescent="0.25">
      <c r="A180" t="s">
        <v>208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10">
        <f t="shared" si="6"/>
        <v>33.375</v>
      </c>
      <c r="I180" s="10">
        <f t="shared" si="7"/>
        <v>5.2352941176470589</v>
      </c>
      <c r="J180" s="10">
        <f t="shared" si="8"/>
        <v>38.25</v>
      </c>
      <c r="K180">
        <v>0</v>
      </c>
      <c r="L180" s="11"/>
      <c r="M180" s="11"/>
      <c r="N180">
        <v>2</v>
      </c>
      <c r="O180">
        <v>22</v>
      </c>
    </row>
    <row r="181" spans="1:27" x14ac:dyDescent="0.25">
      <c r="A181" t="s">
        <v>209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10" t="str">
        <f t="shared" si="6"/>
        <v>-</v>
      </c>
      <c r="I181" s="10" t="str">
        <f t="shared" si="7"/>
        <v>-</v>
      </c>
      <c r="J181" s="10" t="str">
        <f t="shared" si="8"/>
        <v>-</v>
      </c>
      <c r="K181">
        <v>0</v>
      </c>
      <c r="L181" s="11"/>
      <c r="M181" s="11"/>
    </row>
    <row r="182" spans="1:27" x14ac:dyDescent="0.25">
      <c r="A182" t="s">
        <v>210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10" t="str">
        <f t="shared" si="6"/>
        <v>-</v>
      </c>
      <c r="I182" s="10" t="str">
        <f t="shared" si="7"/>
        <v>-</v>
      </c>
      <c r="J182" s="10" t="str">
        <f t="shared" si="8"/>
        <v>-</v>
      </c>
      <c r="K182">
        <v>0</v>
      </c>
      <c r="L182" s="11"/>
      <c r="M182" s="11"/>
    </row>
    <row r="183" spans="1:27" x14ac:dyDescent="0.25">
      <c r="A183" t="s">
        <v>211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10">
        <f t="shared" si="6"/>
        <v>22.578947368421051</v>
      </c>
      <c r="I183" s="10">
        <f t="shared" si="7"/>
        <v>6.919354838709677</v>
      </c>
      <c r="J183" s="10">
        <f t="shared" si="8"/>
        <v>19.578947368421051</v>
      </c>
      <c r="K183">
        <v>0</v>
      </c>
      <c r="L183" s="11">
        <v>3</v>
      </c>
      <c r="M183" s="11">
        <v>2</v>
      </c>
      <c r="N183">
        <v>3</v>
      </c>
      <c r="O183">
        <v>15</v>
      </c>
      <c r="R183" s="4"/>
      <c r="S183" s="4"/>
      <c r="T183" s="4"/>
      <c r="U183" s="4"/>
      <c r="V183" s="4"/>
      <c r="W183" s="1"/>
      <c r="X183" s="1"/>
      <c r="Y183" s="1"/>
      <c r="Z183" s="4"/>
      <c r="AA183" s="4"/>
    </row>
    <row r="184" spans="1:27" x14ac:dyDescent="0.25">
      <c r="A184" t="s">
        <v>212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10">
        <f t="shared" si="6"/>
        <v>15.115384615384615</v>
      </c>
      <c r="I184" s="10">
        <f t="shared" si="7"/>
        <v>4.09375</v>
      </c>
      <c r="J184" s="10">
        <f t="shared" si="8"/>
        <v>22.153846153846153</v>
      </c>
      <c r="K184">
        <v>0</v>
      </c>
      <c r="L184" s="11">
        <v>8</v>
      </c>
      <c r="M184" s="11">
        <v>1</v>
      </c>
      <c r="N184">
        <v>4</v>
      </c>
      <c r="O184">
        <v>23</v>
      </c>
    </row>
    <row r="185" spans="1:27" x14ac:dyDescent="0.25">
      <c r="A185" t="s">
        <v>213</v>
      </c>
      <c r="B185" t="str">
        <f>VLOOKUP(A185,Names!A:C,3,FALSE)</f>
        <v>N Paropkari</v>
      </c>
      <c r="C185" s="4">
        <v>2</v>
      </c>
      <c r="D185" s="4">
        <v>0</v>
      </c>
      <c r="E185" s="4">
        <v>0</v>
      </c>
      <c r="F185" s="4">
        <v>0</v>
      </c>
      <c r="G185" s="4">
        <v>0</v>
      </c>
      <c r="H185" s="10" t="str">
        <f t="shared" si="6"/>
        <v>-</v>
      </c>
      <c r="I185" s="10" t="str">
        <f t="shared" si="7"/>
        <v>-</v>
      </c>
      <c r="J185" s="10" t="str">
        <f t="shared" si="8"/>
        <v>-</v>
      </c>
      <c r="K185" s="1">
        <v>0</v>
      </c>
      <c r="L185" s="4"/>
      <c r="M185" s="4"/>
      <c r="N185" s="1">
        <v>0</v>
      </c>
      <c r="O185" s="1">
        <v>0</v>
      </c>
    </row>
    <row r="186" spans="1:27" x14ac:dyDescent="0.25">
      <c r="A186" t="s">
        <v>214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10">
        <f t="shared" si="6"/>
        <v>28.411764705882351</v>
      </c>
      <c r="I186" s="10">
        <f t="shared" si="7"/>
        <v>5.3076923076923075</v>
      </c>
      <c r="J186" s="10">
        <f t="shared" si="8"/>
        <v>32.117647058823529</v>
      </c>
      <c r="K186">
        <v>0</v>
      </c>
      <c r="L186" s="11"/>
      <c r="M186" s="11"/>
      <c r="N186">
        <v>4</v>
      </c>
      <c r="O186">
        <v>37</v>
      </c>
    </row>
    <row r="187" spans="1:27" x14ac:dyDescent="0.25">
      <c r="A187" t="s">
        <v>215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10" t="str">
        <f t="shared" si="6"/>
        <v>-</v>
      </c>
      <c r="I187" s="10">
        <f t="shared" si="7"/>
        <v>9</v>
      </c>
      <c r="J187" s="10" t="str">
        <f t="shared" si="8"/>
        <v>-</v>
      </c>
      <c r="K187">
        <v>0</v>
      </c>
      <c r="L187" s="11"/>
      <c r="M187" s="11"/>
      <c r="N187">
        <v>0</v>
      </c>
      <c r="O187">
        <v>9</v>
      </c>
    </row>
    <row r="188" spans="1:27" x14ac:dyDescent="0.25">
      <c r="A188" t="s">
        <v>216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10">
        <f t="shared" si="6"/>
        <v>5</v>
      </c>
      <c r="I188" s="10">
        <f t="shared" si="7"/>
        <v>3</v>
      </c>
      <c r="J188" s="10">
        <f t="shared" si="8"/>
        <v>10</v>
      </c>
      <c r="K188">
        <v>0</v>
      </c>
      <c r="L188" s="11"/>
      <c r="M188" s="11"/>
      <c r="N188">
        <v>2</v>
      </c>
      <c r="O188">
        <v>10</v>
      </c>
    </row>
    <row r="189" spans="1:27" x14ac:dyDescent="0.25">
      <c r="A189" t="s">
        <v>217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10">
        <f t="shared" si="6"/>
        <v>17.016393442622952</v>
      </c>
      <c r="I189" s="10">
        <f t="shared" si="7"/>
        <v>3.4182217343578487</v>
      </c>
      <c r="J189" s="10">
        <f t="shared" si="8"/>
        <v>29.868852459016395</v>
      </c>
      <c r="K189">
        <v>4</v>
      </c>
      <c r="L189" s="11"/>
      <c r="M189" s="11"/>
      <c r="N189">
        <v>6</v>
      </c>
      <c r="O189">
        <v>24</v>
      </c>
      <c r="R189" s="4"/>
      <c r="S189" s="4"/>
      <c r="T189" s="4"/>
      <c r="U189" s="4"/>
      <c r="V189" s="4"/>
      <c r="W189" s="1"/>
      <c r="X189" s="1"/>
      <c r="Y189" s="1"/>
      <c r="Z189" s="4"/>
      <c r="AA189" s="4"/>
    </row>
    <row r="190" spans="1:27" x14ac:dyDescent="0.25">
      <c r="A190" t="s">
        <v>218</v>
      </c>
      <c r="B190" t="str">
        <f>VLOOKUP(A190,Names!A:C,3,FALSE)</f>
        <v>C Penton</v>
      </c>
      <c r="C190" s="4">
        <v>1</v>
      </c>
      <c r="D190" s="4">
        <v>2</v>
      </c>
      <c r="E190" s="4">
        <v>0</v>
      </c>
      <c r="F190" s="4">
        <v>15</v>
      </c>
      <c r="G190" s="4">
        <v>0</v>
      </c>
      <c r="H190" s="10" t="str">
        <f t="shared" si="6"/>
        <v>-</v>
      </c>
      <c r="I190" s="10">
        <f t="shared" si="7"/>
        <v>7.5</v>
      </c>
      <c r="J190" s="10" t="str">
        <f t="shared" si="8"/>
        <v>-</v>
      </c>
      <c r="K190" s="1">
        <v>0</v>
      </c>
      <c r="L190" s="13">
        <v>3</v>
      </c>
      <c r="M190" s="13">
        <v>0</v>
      </c>
      <c r="N190" s="1">
        <v>0</v>
      </c>
      <c r="O190" s="1">
        <v>15</v>
      </c>
    </row>
    <row r="191" spans="1:27" x14ac:dyDescent="0.25">
      <c r="A191" t="s">
        <v>219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10">
        <f t="shared" si="6"/>
        <v>10.4</v>
      </c>
      <c r="I191" s="10">
        <f t="shared" si="7"/>
        <v>3.4666666666666668</v>
      </c>
      <c r="J191" s="10">
        <f t="shared" si="8"/>
        <v>18</v>
      </c>
      <c r="K191">
        <v>1</v>
      </c>
      <c r="L191" s="11"/>
      <c r="M191" s="11"/>
      <c r="N191">
        <v>5</v>
      </c>
      <c r="O191">
        <v>52</v>
      </c>
    </row>
    <row r="192" spans="1:27" x14ac:dyDescent="0.25">
      <c r="A192" t="s">
        <v>220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10">
        <f t="shared" si="6"/>
        <v>18.264900662251655</v>
      </c>
      <c r="I192" s="10">
        <f t="shared" si="7"/>
        <v>4.9604316546762588</v>
      </c>
      <c r="J192" s="10">
        <f t="shared" si="8"/>
        <v>22.09271523178808</v>
      </c>
      <c r="K192">
        <v>3</v>
      </c>
      <c r="L192" s="11"/>
      <c r="M192" s="11"/>
      <c r="N192">
        <v>5</v>
      </c>
      <c r="O192">
        <v>27</v>
      </c>
    </row>
    <row r="193" spans="1:27" x14ac:dyDescent="0.25">
      <c r="A193" t="s">
        <v>221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10">
        <f t="shared" si="6"/>
        <v>20.244444444444444</v>
      </c>
      <c r="I193" s="10">
        <f t="shared" si="7"/>
        <v>3.9437229437229435</v>
      </c>
      <c r="J193" s="10">
        <f t="shared" si="8"/>
        <v>30.8</v>
      </c>
      <c r="K193">
        <v>1</v>
      </c>
      <c r="L193" s="11"/>
      <c r="M193" s="11"/>
      <c r="N193">
        <v>5</v>
      </c>
      <c r="O193">
        <v>21</v>
      </c>
    </row>
    <row r="194" spans="1:27" x14ac:dyDescent="0.25">
      <c r="A194" t="s">
        <v>222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10" t="str">
        <f t="shared" si="6"/>
        <v>-</v>
      </c>
      <c r="I194" s="10" t="str">
        <f t="shared" si="7"/>
        <v>-</v>
      </c>
      <c r="J194" s="10" t="str">
        <f t="shared" si="8"/>
        <v>-</v>
      </c>
      <c r="K194">
        <v>0</v>
      </c>
      <c r="L194" s="11"/>
      <c r="M194" s="11"/>
    </row>
    <row r="195" spans="1:27" x14ac:dyDescent="0.25">
      <c r="A195" t="s">
        <v>223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10" t="str">
        <f t="shared" si="6"/>
        <v>-</v>
      </c>
      <c r="I195" s="10">
        <f t="shared" si="7"/>
        <v>4.8571428571428568</v>
      </c>
      <c r="J195" s="10" t="str">
        <f t="shared" si="8"/>
        <v>-</v>
      </c>
      <c r="K195">
        <v>0</v>
      </c>
      <c r="L195" s="11"/>
      <c r="M195" s="11"/>
    </row>
    <row r="196" spans="1:27" x14ac:dyDescent="0.25">
      <c r="A196" t="s">
        <v>225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10">
        <f t="shared" si="6"/>
        <v>17.954545454545453</v>
      </c>
      <c r="I196" s="10">
        <f t="shared" si="7"/>
        <v>3.7980769230769229</v>
      </c>
      <c r="J196" s="10">
        <f t="shared" si="8"/>
        <v>28.363636363636363</v>
      </c>
      <c r="K196">
        <v>0</v>
      </c>
      <c r="L196" s="11"/>
      <c r="M196" s="11"/>
      <c r="N196">
        <v>4</v>
      </c>
      <c r="O196">
        <v>24</v>
      </c>
    </row>
    <row r="197" spans="1:27" x14ac:dyDescent="0.25">
      <c r="A197" t="s">
        <v>226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10">
        <f t="shared" si="6"/>
        <v>60</v>
      </c>
      <c r="I197" s="10">
        <f t="shared" si="7"/>
        <v>4.615384615384615</v>
      </c>
      <c r="J197" s="10">
        <f t="shared" si="8"/>
        <v>78</v>
      </c>
      <c r="K197">
        <v>0</v>
      </c>
      <c r="L197" s="11"/>
      <c r="M197" s="11"/>
      <c r="N197">
        <v>1</v>
      </c>
      <c r="O197">
        <v>30</v>
      </c>
    </row>
    <row r="198" spans="1:27" x14ac:dyDescent="0.25">
      <c r="A198" t="s">
        <v>227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10">
        <f t="shared" si="6"/>
        <v>17</v>
      </c>
      <c r="I198" s="10">
        <f t="shared" si="7"/>
        <v>3.4</v>
      </c>
      <c r="J198" s="10">
        <f t="shared" si="8"/>
        <v>30</v>
      </c>
      <c r="K198">
        <v>0</v>
      </c>
      <c r="L198" s="11"/>
      <c r="M198" s="11"/>
      <c r="N198">
        <v>1</v>
      </c>
      <c r="O198">
        <v>17</v>
      </c>
    </row>
    <row r="199" spans="1:27" x14ac:dyDescent="0.25">
      <c r="A199" t="s">
        <v>228</v>
      </c>
      <c r="B199" t="str">
        <f>VLOOKUP(A199,Names!A:C,3,FALSE)</f>
        <v>Ajit Prasad</v>
      </c>
      <c r="C199" s="4">
        <v>18</v>
      </c>
      <c r="D199" s="4">
        <v>110.3</v>
      </c>
      <c r="E199" s="4">
        <v>2</v>
      </c>
      <c r="F199" s="4">
        <v>546</v>
      </c>
      <c r="G199" s="4">
        <v>26</v>
      </c>
      <c r="H199" s="10">
        <f t="shared" si="6"/>
        <v>21</v>
      </c>
      <c r="I199" s="10">
        <f t="shared" si="7"/>
        <v>4.9501359927470538</v>
      </c>
      <c r="J199" s="10">
        <f t="shared" si="8"/>
        <v>25.45384615384615</v>
      </c>
      <c r="K199" s="1">
        <v>1</v>
      </c>
      <c r="L199" s="13">
        <v>28</v>
      </c>
      <c r="M199" s="13">
        <v>4</v>
      </c>
      <c r="N199" s="1">
        <v>6</v>
      </c>
      <c r="O199" s="1">
        <v>22</v>
      </c>
    </row>
    <row r="200" spans="1:27" x14ac:dyDescent="0.25">
      <c r="A200" t="s">
        <v>2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10">
        <f t="shared" ref="H200:H263" si="9">IF(G200=0, "-", SUM(F200/G200))</f>
        <v>21.2</v>
      </c>
      <c r="I200" s="10">
        <f t="shared" ref="I200:I263" si="10">IF(F200=0, "-", SUM(F200/D200))</f>
        <v>4.8298906439854195</v>
      </c>
      <c r="J200" s="10">
        <f t="shared" ref="J200:J263" si="11">IF(G200=0, "-", SUM(D200*6/G200))</f>
        <v>26.335999999999999</v>
      </c>
      <c r="K200">
        <v>4</v>
      </c>
      <c r="L200" s="11"/>
      <c r="M200" s="11"/>
      <c r="N200">
        <v>6</v>
      </c>
      <c r="O200">
        <v>16</v>
      </c>
      <c r="R200" s="4"/>
      <c r="S200" s="4" t="s">
        <v>299</v>
      </c>
      <c r="T200" s="4"/>
      <c r="U200" s="4"/>
      <c r="V200" s="4"/>
      <c r="W200" s="1"/>
      <c r="X200" s="1"/>
      <c r="Y200" s="1"/>
      <c r="Z200" s="4"/>
      <c r="AA200" s="4"/>
    </row>
    <row r="201" spans="1:27" x14ac:dyDescent="0.25">
      <c r="A201" t="s">
        <v>229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10">
        <f t="shared" si="9"/>
        <v>18.741176470588236</v>
      </c>
      <c r="I201" s="10">
        <f t="shared" si="10"/>
        <v>4.5907780979827093</v>
      </c>
      <c r="J201" s="10">
        <f t="shared" si="11"/>
        <v>24.494117647058822</v>
      </c>
      <c r="K201">
        <v>3</v>
      </c>
      <c r="L201" s="11"/>
      <c r="M201" s="11"/>
      <c r="N201">
        <v>6</v>
      </c>
      <c r="O201">
        <v>20</v>
      </c>
    </row>
    <row r="202" spans="1:27" x14ac:dyDescent="0.25">
      <c r="A202" t="s">
        <v>230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10">
        <f t="shared" si="9"/>
        <v>23.214285714285715</v>
      </c>
      <c r="I202" s="10">
        <f t="shared" si="10"/>
        <v>4.9242424242424239</v>
      </c>
      <c r="J202" s="10">
        <f t="shared" si="11"/>
        <v>28.285714285714285</v>
      </c>
      <c r="K202">
        <v>0</v>
      </c>
      <c r="L202" s="11"/>
      <c r="M202" s="11"/>
      <c r="N202">
        <v>3</v>
      </c>
      <c r="O202">
        <v>22</v>
      </c>
    </row>
    <row r="203" spans="1:27" x14ac:dyDescent="0.25">
      <c r="A203" t="s">
        <v>231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10">
        <f t="shared" si="9"/>
        <v>23.666666666666668</v>
      </c>
      <c r="I203" s="10">
        <f t="shared" si="10"/>
        <v>4.0961538461538458</v>
      </c>
      <c r="J203" s="10">
        <f t="shared" si="11"/>
        <v>34.666666666666664</v>
      </c>
      <c r="K203">
        <v>0</v>
      </c>
      <c r="L203" s="11"/>
      <c r="M203" s="11"/>
      <c r="N203">
        <v>3</v>
      </c>
      <c r="O203">
        <v>22</v>
      </c>
    </row>
    <row r="204" spans="1:27" x14ac:dyDescent="0.25">
      <c r="A204" t="s">
        <v>232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10">
        <f t="shared" si="9"/>
        <v>17</v>
      </c>
      <c r="I204" s="10">
        <f t="shared" si="10"/>
        <v>2.4285714285714284</v>
      </c>
      <c r="J204" s="10">
        <f t="shared" si="11"/>
        <v>42</v>
      </c>
      <c r="K204">
        <v>0</v>
      </c>
      <c r="L204" s="11"/>
      <c r="M204" s="11"/>
      <c r="N204">
        <v>1</v>
      </c>
      <c r="O204">
        <v>17</v>
      </c>
    </row>
    <row r="205" spans="1:27" x14ac:dyDescent="0.25">
      <c r="A205" t="s">
        <v>233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10">
        <f t="shared" si="9"/>
        <v>16.571428571428573</v>
      </c>
      <c r="I205" s="10">
        <f t="shared" si="10"/>
        <v>4.5789473684210522</v>
      </c>
      <c r="J205" s="10">
        <f t="shared" si="11"/>
        <v>21.714285714285715</v>
      </c>
      <c r="K205">
        <v>0</v>
      </c>
      <c r="L205" s="11"/>
      <c r="M205" s="11"/>
      <c r="N205">
        <v>2</v>
      </c>
      <c r="O205">
        <v>3</v>
      </c>
    </row>
    <row r="206" spans="1:27" x14ac:dyDescent="0.25">
      <c r="A206" t="s">
        <v>234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10">
        <f t="shared" si="9"/>
        <v>22.107142857142858</v>
      </c>
      <c r="I206" s="10">
        <f t="shared" si="10"/>
        <v>4.7251908396946565</v>
      </c>
      <c r="J206" s="10">
        <f t="shared" si="11"/>
        <v>28.071428571428573</v>
      </c>
      <c r="K206">
        <v>2</v>
      </c>
      <c r="L206" s="11"/>
      <c r="M206" s="11"/>
      <c r="N206">
        <v>5</v>
      </c>
      <c r="O206">
        <v>20</v>
      </c>
    </row>
    <row r="207" spans="1:27" x14ac:dyDescent="0.25">
      <c r="A207" t="s">
        <v>235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10">
        <f t="shared" si="9"/>
        <v>30.65</v>
      </c>
      <c r="I207" s="10">
        <f t="shared" si="10"/>
        <v>6.5212765957446805</v>
      </c>
      <c r="J207" s="10">
        <f t="shared" si="11"/>
        <v>28.2</v>
      </c>
      <c r="K207">
        <v>0</v>
      </c>
      <c r="L207" s="11"/>
      <c r="M207" s="11"/>
      <c r="N207">
        <v>3</v>
      </c>
      <c r="O207">
        <v>47</v>
      </c>
    </row>
    <row r="208" spans="1:27" x14ac:dyDescent="0.25">
      <c r="A208" t="s">
        <v>236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10">
        <f t="shared" si="9"/>
        <v>55.666666666666664</v>
      </c>
      <c r="I208" s="10">
        <f t="shared" si="10"/>
        <v>4.3947368421052628</v>
      </c>
      <c r="J208" s="10">
        <f t="shared" si="11"/>
        <v>76</v>
      </c>
      <c r="K208">
        <v>0</v>
      </c>
      <c r="L208" s="11"/>
      <c r="M208" s="11"/>
      <c r="N208">
        <v>1</v>
      </c>
      <c r="O208">
        <v>13</v>
      </c>
    </row>
    <row r="209" spans="1:27" x14ac:dyDescent="0.25">
      <c r="A209" t="s">
        <v>237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10">
        <f t="shared" si="9"/>
        <v>40.733333333333334</v>
      </c>
      <c r="I209" s="10">
        <f t="shared" si="10"/>
        <v>7.3614457831325302</v>
      </c>
      <c r="J209" s="10">
        <f t="shared" si="11"/>
        <v>33.200000000000003</v>
      </c>
      <c r="K209">
        <v>0</v>
      </c>
      <c r="L209" s="11"/>
      <c r="M209" s="11"/>
      <c r="N209">
        <v>3</v>
      </c>
      <c r="O209">
        <v>48</v>
      </c>
      <c r="R209" s="4"/>
      <c r="S209" s="4"/>
      <c r="T209" s="4"/>
      <c r="U209" s="4"/>
      <c r="V209" s="4"/>
      <c r="W209" s="1"/>
      <c r="X209" s="1"/>
      <c r="Y209" s="1"/>
      <c r="Z209" s="4"/>
      <c r="AA209" s="4"/>
    </row>
    <row r="210" spans="1:27" x14ac:dyDescent="0.25">
      <c r="A210" t="s">
        <v>238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10">
        <f t="shared" si="9"/>
        <v>15.5</v>
      </c>
      <c r="I210" s="10">
        <f t="shared" si="10"/>
        <v>3.875</v>
      </c>
      <c r="J210" s="10">
        <f t="shared" si="11"/>
        <v>24</v>
      </c>
      <c r="K210">
        <v>0</v>
      </c>
      <c r="L210" s="11"/>
      <c r="M210" s="11"/>
      <c r="N210">
        <v>2</v>
      </c>
      <c r="O210">
        <v>31</v>
      </c>
    </row>
    <row r="211" spans="1:27" x14ac:dyDescent="0.25">
      <c r="A211" t="s">
        <v>239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10" t="str">
        <f t="shared" si="9"/>
        <v>-</v>
      </c>
      <c r="I211" s="10" t="str">
        <f t="shared" si="10"/>
        <v>-</v>
      </c>
      <c r="J211" s="10" t="str">
        <f t="shared" si="11"/>
        <v>-</v>
      </c>
      <c r="K211">
        <v>0</v>
      </c>
      <c r="L211" s="11"/>
      <c r="M211" s="11"/>
    </row>
    <row r="212" spans="1:27" x14ac:dyDescent="0.25">
      <c r="A212" t="s">
        <v>240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10">
        <f t="shared" si="9"/>
        <v>15.236842105263158</v>
      </c>
      <c r="I212" s="10">
        <f t="shared" si="10"/>
        <v>3.5485188968335035</v>
      </c>
      <c r="J212" s="10">
        <f t="shared" si="11"/>
        <v>25.763157894736842</v>
      </c>
      <c r="K212">
        <v>18</v>
      </c>
      <c r="L212" s="11"/>
      <c r="M212" s="11"/>
      <c r="N212">
        <v>7</v>
      </c>
      <c r="O212">
        <v>34</v>
      </c>
    </row>
    <row r="213" spans="1:27" x14ac:dyDescent="0.25">
      <c r="A213" t="s">
        <v>241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10">
        <f t="shared" si="9"/>
        <v>25.441176470588236</v>
      </c>
      <c r="I213" s="10">
        <f t="shared" si="10"/>
        <v>5.4850982878883965</v>
      </c>
      <c r="J213" s="10">
        <f t="shared" si="11"/>
        <v>27.829411764705881</v>
      </c>
      <c r="K213">
        <v>0</v>
      </c>
      <c r="L213" s="11"/>
      <c r="M213" s="11"/>
      <c r="N213">
        <v>4</v>
      </c>
      <c r="O213">
        <v>25</v>
      </c>
      <c r="R213" s="4"/>
      <c r="S213" s="4"/>
      <c r="T213" s="4"/>
      <c r="U213" s="4"/>
      <c r="V213" s="4"/>
      <c r="W213" s="1"/>
      <c r="X213" s="1"/>
      <c r="Y213" s="1"/>
      <c r="Z213" s="4"/>
      <c r="AA213" s="4"/>
    </row>
    <row r="214" spans="1:27" x14ac:dyDescent="0.25">
      <c r="A214" t="s">
        <v>242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10" t="str">
        <f t="shared" si="9"/>
        <v>-</v>
      </c>
      <c r="I214" s="10" t="str">
        <f t="shared" si="10"/>
        <v>-</v>
      </c>
      <c r="J214" s="10" t="str">
        <f t="shared" si="11"/>
        <v>-</v>
      </c>
      <c r="K214">
        <v>0</v>
      </c>
      <c r="L214" s="11"/>
      <c r="M214" s="11"/>
    </row>
    <row r="215" spans="1:27" x14ac:dyDescent="0.25">
      <c r="A215" t="s">
        <v>243</v>
      </c>
      <c r="B215" t="str">
        <f>VLOOKUP(A215,Names!A:C,3,FALSE)</f>
        <v>Dave Risley</v>
      </c>
      <c r="C215" s="4">
        <v>7</v>
      </c>
      <c r="D215" s="4">
        <v>5.2</v>
      </c>
      <c r="E215" s="4">
        <v>0</v>
      </c>
      <c r="F215" s="4">
        <v>26</v>
      </c>
      <c r="G215" s="4">
        <v>3</v>
      </c>
      <c r="H215" s="10">
        <f t="shared" si="9"/>
        <v>8.6666666666666661</v>
      </c>
      <c r="I215" s="10">
        <f t="shared" si="10"/>
        <v>5</v>
      </c>
      <c r="J215" s="10">
        <f t="shared" si="11"/>
        <v>10.4</v>
      </c>
      <c r="K215" s="1">
        <v>0</v>
      </c>
      <c r="L215" s="13">
        <v>3</v>
      </c>
      <c r="M215" s="13">
        <v>0</v>
      </c>
      <c r="N215" s="1">
        <v>3</v>
      </c>
      <c r="O215" s="1">
        <v>21</v>
      </c>
    </row>
    <row r="216" spans="1:27" x14ac:dyDescent="0.25">
      <c r="A216" t="s">
        <v>244</v>
      </c>
      <c r="B216" t="str">
        <f>VLOOKUP(A216,Names!A:C,3,FALSE)</f>
        <v>Nick Risley</v>
      </c>
      <c r="C216" s="4">
        <v>1</v>
      </c>
      <c r="D216" s="4">
        <v>3</v>
      </c>
      <c r="E216" s="4">
        <v>0</v>
      </c>
      <c r="F216" s="4">
        <v>34</v>
      </c>
      <c r="G216" s="4">
        <v>0</v>
      </c>
      <c r="H216" s="10" t="str">
        <f t="shared" si="9"/>
        <v>-</v>
      </c>
      <c r="I216" s="10">
        <f t="shared" si="10"/>
        <v>11.333333333333334</v>
      </c>
      <c r="J216" s="10" t="str">
        <f t="shared" si="11"/>
        <v>-</v>
      </c>
      <c r="K216" s="1">
        <v>0</v>
      </c>
      <c r="L216" s="13">
        <v>6</v>
      </c>
      <c r="M216" s="13">
        <v>0</v>
      </c>
      <c r="N216" s="1">
        <v>0</v>
      </c>
      <c r="O216" s="1">
        <v>34</v>
      </c>
    </row>
    <row r="217" spans="1:27" x14ac:dyDescent="0.25">
      <c r="A217" t="s">
        <v>245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10" t="str">
        <f t="shared" si="9"/>
        <v>-</v>
      </c>
      <c r="I217" s="10" t="str">
        <f t="shared" si="10"/>
        <v>-</v>
      </c>
      <c r="J217" s="10" t="str">
        <f t="shared" si="11"/>
        <v>-</v>
      </c>
      <c r="K217">
        <v>0</v>
      </c>
      <c r="L217" s="11"/>
      <c r="M217" s="11"/>
    </row>
    <row r="218" spans="1:27" x14ac:dyDescent="0.25">
      <c r="A218" t="s">
        <v>246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10" t="str">
        <f t="shared" si="9"/>
        <v>-</v>
      </c>
      <c r="I218" s="10" t="str">
        <f t="shared" si="10"/>
        <v>-</v>
      </c>
      <c r="J218" s="10" t="str">
        <f t="shared" si="11"/>
        <v>-</v>
      </c>
      <c r="K218">
        <v>0</v>
      </c>
      <c r="L218" s="11"/>
      <c r="M218" s="11"/>
    </row>
    <row r="219" spans="1:27" x14ac:dyDescent="0.25">
      <c r="A219" t="s">
        <v>247</v>
      </c>
      <c r="B219" t="str">
        <f>VLOOKUP(A219,Names!A:C,3,FALSE)</f>
        <v>Jon Ryves</v>
      </c>
      <c r="C219" s="4">
        <v>4</v>
      </c>
      <c r="D219" s="4">
        <v>0</v>
      </c>
      <c r="E219" s="4">
        <v>0</v>
      </c>
      <c r="F219" s="4">
        <v>0</v>
      </c>
      <c r="G219" s="4">
        <v>0</v>
      </c>
      <c r="H219" s="10" t="str">
        <f t="shared" si="9"/>
        <v>-</v>
      </c>
      <c r="I219" s="10" t="str">
        <f t="shared" si="10"/>
        <v>-</v>
      </c>
      <c r="J219" s="10" t="str">
        <f t="shared" si="11"/>
        <v>-</v>
      </c>
      <c r="K219" s="1">
        <v>0</v>
      </c>
      <c r="L219" s="13">
        <v>0</v>
      </c>
      <c r="M219" s="13">
        <v>0</v>
      </c>
      <c r="N219" s="1">
        <v>0</v>
      </c>
      <c r="O219" s="1">
        <v>0</v>
      </c>
    </row>
    <row r="220" spans="1:27" x14ac:dyDescent="0.25">
      <c r="A220" t="s">
        <v>248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10" t="str">
        <f t="shared" si="9"/>
        <v>-</v>
      </c>
      <c r="I220" s="10" t="str">
        <f t="shared" si="10"/>
        <v>-</v>
      </c>
      <c r="J220" s="10" t="str">
        <f t="shared" si="11"/>
        <v>-</v>
      </c>
      <c r="K220">
        <v>0</v>
      </c>
      <c r="L220" s="11"/>
      <c r="M220" s="11"/>
    </row>
    <row r="221" spans="1:27" x14ac:dyDescent="0.25">
      <c r="A221" t="s">
        <v>249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10">
        <f t="shared" si="9"/>
        <v>27</v>
      </c>
      <c r="I221" s="10">
        <f t="shared" si="10"/>
        <v>4.6956521739130439</v>
      </c>
      <c r="J221" s="10">
        <f t="shared" si="11"/>
        <v>34.5</v>
      </c>
      <c r="K221">
        <v>0</v>
      </c>
      <c r="L221" s="11"/>
      <c r="M221" s="11"/>
      <c r="N221">
        <v>2</v>
      </c>
      <c r="O221">
        <v>44</v>
      </c>
    </row>
    <row r="222" spans="1:27" x14ac:dyDescent="0.25">
      <c r="A222" t="s">
        <v>250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10">
        <f t="shared" si="9"/>
        <v>12.2</v>
      </c>
      <c r="I222" s="10">
        <f t="shared" si="10"/>
        <v>3.3888888888888888</v>
      </c>
      <c r="J222" s="10">
        <f t="shared" si="11"/>
        <v>21.6</v>
      </c>
      <c r="K222">
        <v>0</v>
      </c>
      <c r="L222" s="11"/>
      <c r="M222" s="11"/>
      <c r="N222">
        <v>3</v>
      </c>
      <c r="O222">
        <v>39</v>
      </c>
    </row>
    <row r="223" spans="1:27" x14ac:dyDescent="0.25">
      <c r="A223" t="s">
        <v>251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10" t="str">
        <f t="shared" si="9"/>
        <v>-</v>
      </c>
      <c r="I223" s="10" t="str">
        <f t="shared" si="10"/>
        <v>-</v>
      </c>
      <c r="J223" s="10" t="str">
        <f t="shared" si="11"/>
        <v>-</v>
      </c>
      <c r="K223">
        <v>0</v>
      </c>
      <c r="L223" s="11"/>
      <c r="M223" s="11"/>
    </row>
    <row r="224" spans="1:27" x14ac:dyDescent="0.25">
      <c r="A224" t="s">
        <v>252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10">
        <f t="shared" si="9"/>
        <v>5.5</v>
      </c>
      <c r="I224" s="10">
        <f t="shared" si="10"/>
        <v>1.8333333333333333</v>
      </c>
      <c r="J224" s="10">
        <f t="shared" si="11"/>
        <v>18</v>
      </c>
      <c r="K224">
        <v>0</v>
      </c>
      <c r="L224" s="11"/>
      <c r="M224" s="11"/>
      <c r="N224">
        <v>2</v>
      </c>
      <c r="O224">
        <v>11</v>
      </c>
    </row>
    <row r="225" spans="1:27" x14ac:dyDescent="0.25">
      <c r="A225" t="s">
        <v>253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10" t="str">
        <f t="shared" si="9"/>
        <v>-</v>
      </c>
      <c r="I225" s="10" t="str">
        <f t="shared" si="10"/>
        <v>-</v>
      </c>
      <c r="J225" s="10" t="str">
        <f t="shared" si="11"/>
        <v>-</v>
      </c>
      <c r="K225">
        <v>0</v>
      </c>
      <c r="L225" s="11"/>
      <c r="M225" s="11"/>
    </row>
    <row r="226" spans="1:27" x14ac:dyDescent="0.25">
      <c r="A226" t="s">
        <v>254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10" t="str">
        <f t="shared" si="9"/>
        <v>-</v>
      </c>
      <c r="I226" s="10" t="str">
        <f t="shared" si="10"/>
        <v>-</v>
      </c>
      <c r="J226" s="10" t="str">
        <f t="shared" si="11"/>
        <v>-</v>
      </c>
      <c r="K226">
        <v>0</v>
      </c>
      <c r="L226" s="11"/>
      <c r="M226" s="11"/>
    </row>
    <row r="227" spans="1:27" x14ac:dyDescent="0.25">
      <c r="A227" t="s">
        <v>255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10" t="str">
        <f t="shared" si="9"/>
        <v>-</v>
      </c>
      <c r="I227" s="10">
        <f t="shared" si="10"/>
        <v>13</v>
      </c>
      <c r="J227" s="10" t="str">
        <f t="shared" si="11"/>
        <v>-</v>
      </c>
      <c r="K227">
        <v>0</v>
      </c>
      <c r="L227" s="11"/>
      <c r="M227" s="11"/>
      <c r="N227">
        <v>0</v>
      </c>
      <c r="O227">
        <v>52</v>
      </c>
    </row>
    <row r="228" spans="1:27" x14ac:dyDescent="0.25">
      <c r="A228" t="s">
        <v>256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10" t="str">
        <f t="shared" si="9"/>
        <v>-</v>
      </c>
      <c r="I228" s="10" t="str">
        <f t="shared" si="10"/>
        <v>-</v>
      </c>
      <c r="J228" s="10" t="str">
        <f t="shared" si="11"/>
        <v>-</v>
      </c>
      <c r="K228">
        <v>0</v>
      </c>
      <c r="L228" s="11"/>
      <c r="M228" s="11"/>
    </row>
    <row r="229" spans="1:27" x14ac:dyDescent="0.25">
      <c r="A229" t="s">
        <v>257</v>
      </c>
      <c r="B229" t="str">
        <f>VLOOKUP(A229,Names!A:C,3,FALSE)</f>
        <v>Will Smibert</v>
      </c>
      <c r="C229" s="4">
        <v>1</v>
      </c>
      <c r="D229" s="4">
        <v>3</v>
      </c>
      <c r="E229" s="4">
        <v>0</v>
      </c>
      <c r="F229" s="4">
        <v>18</v>
      </c>
      <c r="G229" s="4">
        <v>0</v>
      </c>
      <c r="H229" s="10" t="str">
        <f t="shared" si="9"/>
        <v>-</v>
      </c>
      <c r="I229" s="10">
        <f t="shared" si="10"/>
        <v>6</v>
      </c>
      <c r="J229" s="10" t="str">
        <f t="shared" si="11"/>
        <v>-</v>
      </c>
      <c r="K229" s="1">
        <v>0</v>
      </c>
      <c r="L229" s="13">
        <v>0</v>
      </c>
      <c r="M229" s="13">
        <v>0</v>
      </c>
      <c r="N229" s="1">
        <v>0</v>
      </c>
      <c r="O229" s="1">
        <v>18</v>
      </c>
    </row>
    <row r="230" spans="1:27" x14ac:dyDescent="0.25">
      <c r="A230" t="s">
        <v>258</v>
      </c>
      <c r="B230" t="str">
        <f>VLOOKUP(A230,Names!A:C,3,FALSE)</f>
        <v>E Smith</v>
      </c>
      <c r="C230" s="4">
        <v>1</v>
      </c>
      <c r="D230" s="4">
        <v>2</v>
      </c>
      <c r="E230" s="4">
        <v>0</v>
      </c>
      <c r="F230" s="4">
        <v>16</v>
      </c>
      <c r="G230" s="4">
        <v>0</v>
      </c>
      <c r="H230" s="10" t="str">
        <f t="shared" si="9"/>
        <v>-</v>
      </c>
      <c r="I230" s="10">
        <f t="shared" si="10"/>
        <v>8</v>
      </c>
      <c r="J230" s="10" t="str">
        <f t="shared" si="11"/>
        <v>-</v>
      </c>
      <c r="K230" s="1">
        <v>0</v>
      </c>
      <c r="L230" s="13">
        <v>1</v>
      </c>
      <c r="M230" s="13">
        <v>0</v>
      </c>
      <c r="N230" s="1">
        <v>0</v>
      </c>
      <c r="O230" s="1">
        <v>16</v>
      </c>
    </row>
    <row r="231" spans="1:27" x14ac:dyDescent="0.25">
      <c r="A231" t="s">
        <v>259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10">
        <f t="shared" si="9"/>
        <v>31</v>
      </c>
      <c r="I231" s="10">
        <f t="shared" si="10"/>
        <v>4.7692307692307692</v>
      </c>
      <c r="J231" s="10">
        <f t="shared" si="11"/>
        <v>39</v>
      </c>
      <c r="K231">
        <v>0</v>
      </c>
      <c r="L231" s="11"/>
      <c r="M231" s="11"/>
      <c r="N231">
        <v>2</v>
      </c>
      <c r="O231">
        <v>24</v>
      </c>
    </row>
    <row r="232" spans="1:27" x14ac:dyDescent="0.25">
      <c r="A232" t="s">
        <v>260</v>
      </c>
      <c r="B232" t="str">
        <f>VLOOKUP(A232,Names!A:C,3,FALSE)</f>
        <v>James Spence</v>
      </c>
      <c r="C232" s="4">
        <v>5</v>
      </c>
      <c r="D232" s="4">
        <v>10</v>
      </c>
      <c r="E232" s="4">
        <v>0</v>
      </c>
      <c r="F232" s="4">
        <v>60</v>
      </c>
      <c r="G232" s="4">
        <v>2</v>
      </c>
      <c r="H232" s="10">
        <f t="shared" si="9"/>
        <v>30</v>
      </c>
      <c r="I232" s="10">
        <f t="shared" si="10"/>
        <v>6</v>
      </c>
      <c r="J232" s="10">
        <f t="shared" si="11"/>
        <v>30</v>
      </c>
      <c r="K232" s="1">
        <v>0</v>
      </c>
      <c r="L232" s="13">
        <v>10</v>
      </c>
      <c r="M232" s="13">
        <v>0</v>
      </c>
      <c r="N232" s="1">
        <v>2</v>
      </c>
      <c r="O232" s="1">
        <v>55</v>
      </c>
    </row>
    <row r="233" spans="1:27" x14ac:dyDescent="0.25">
      <c r="A233" t="s">
        <v>261</v>
      </c>
      <c r="B233" t="str">
        <f>VLOOKUP(A233,Names!A:C,3,FALSE)</f>
        <v>Matt Spencer</v>
      </c>
      <c r="C233" s="4">
        <v>8</v>
      </c>
      <c r="D233" s="4">
        <v>49</v>
      </c>
      <c r="E233" s="4">
        <v>6</v>
      </c>
      <c r="F233" s="4">
        <v>265</v>
      </c>
      <c r="G233" s="4">
        <v>6</v>
      </c>
      <c r="H233" s="10">
        <f t="shared" si="9"/>
        <v>44.166666666666664</v>
      </c>
      <c r="I233" s="10">
        <f t="shared" si="10"/>
        <v>5.408163265306122</v>
      </c>
      <c r="J233" s="10">
        <f t="shared" si="11"/>
        <v>49</v>
      </c>
      <c r="K233" s="1">
        <v>0</v>
      </c>
      <c r="L233" s="13">
        <v>26</v>
      </c>
      <c r="M233" s="13">
        <v>7</v>
      </c>
      <c r="N233" s="1">
        <v>2</v>
      </c>
      <c r="O233" s="1">
        <v>27</v>
      </c>
    </row>
    <row r="234" spans="1:27" x14ac:dyDescent="0.25">
      <c r="A234" t="s">
        <v>262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10">
        <f t="shared" si="9"/>
        <v>34.204081632653065</v>
      </c>
      <c r="I234" s="10">
        <f t="shared" si="10"/>
        <v>4.3874345549738223</v>
      </c>
      <c r="J234" s="10">
        <f t="shared" si="11"/>
        <v>46.775510204081634</v>
      </c>
      <c r="K234">
        <v>1</v>
      </c>
      <c r="L234" s="11"/>
      <c r="M234" s="11"/>
      <c r="N234">
        <v>5</v>
      </c>
      <c r="O234">
        <v>27</v>
      </c>
    </row>
    <row r="235" spans="1:27" x14ac:dyDescent="0.25">
      <c r="A235" t="s">
        <v>263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10">
        <f t="shared" si="9"/>
        <v>26.451612903225808</v>
      </c>
      <c r="I235" s="10">
        <f t="shared" si="10"/>
        <v>5.4430799867241948</v>
      </c>
      <c r="J235" s="10">
        <f t="shared" si="11"/>
        <v>29.158064516129034</v>
      </c>
      <c r="K235">
        <v>0</v>
      </c>
      <c r="L235" s="11"/>
      <c r="M235" s="11"/>
      <c r="N235">
        <v>3</v>
      </c>
      <c r="O235">
        <v>20</v>
      </c>
      <c r="R235" s="4"/>
      <c r="S235" s="4" t="s">
        <v>299</v>
      </c>
      <c r="T235" s="4"/>
      <c r="U235" s="4"/>
      <c r="V235" s="4"/>
      <c r="W235" s="1"/>
      <c r="X235" s="1"/>
      <c r="Y235" s="1"/>
      <c r="Z235" s="4"/>
      <c r="AA235" s="4"/>
    </row>
    <row r="236" spans="1:27" x14ac:dyDescent="0.25">
      <c r="A236" t="s">
        <v>264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10" t="str">
        <f t="shared" si="9"/>
        <v>-</v>
      </c>
      <c r="I236" s="10" t="str">
        <f t="shared" si="10"/>
        <v>-</v>
      </c>
      <c r="J236" s="10" t="str">
        <f t="shared" si="11"/>
        <v>-</v>
      </c>
      <c r="K236">
        <v>0</v>
      </c>
      <c r="L236" s="11"/>
      <c r="M236" s="11"/>
    </row>
    <row r="237" spans="1:27" x14ac:dyDescent="0.25">
      <c r="A237" t="s">
        <v>265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10" t="str">
        <f t="shared" si="9"/>
        <v>-</v>
      </c>
      <c r="I237" s="10" t="str">
        <f t="shared" si="10"/>
        <v>-</v>
      </c>
      <c r="J237" s="10" t="str">
        <f t="shared" si="11"/>
        <v>-</v>
      </c>
      <c r="K237">
        <v>0</v>
      </c>
      <c r="L237" s="11"/>
      <c r="M237" s="11"/>
    </row>
    <row r="238" spans="1:27" x14ac:dyDescent="0.25">
      <c r="A238" t="s">
        <v>266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10">
        <f t="shared" si="9"/>
        <v>29</v>
      </c>
      <c r="I238" s="10">
        <f t="shared" si="10"/>
        <v>4.2962962962962967</v>
      </c>
      <c r="J238" s="10">
        <f t="shared" si="11"/>
        <v>40.5</v>
      </c>
      <c r="K238">
        <v>0</v>
      </c>
      <c r="L238" s="11"/>
      <c r="M238" s="11"/>
      <c r="N238">
        <v>2</v>
      </c>
      <c r="O238">
        <v>26</v>
      </c>
    </row>
    <row r="239" spans="1:27" x14ac:dyDescent="0.25">
      <c r="A239" t="s">
        <v>267</v>
      </c>
      <c r="B239" t="str">
        <f>VLOOKUP(A239,Names!A:C,3,FALSE)</f>
        <v>H Suri</v>
      </c>
      <c r="C239" s="4">
        <v>1</v>
      </c>
      <c r="D239" s="4">
        <v>2.1</v>
      </c>
      <c r="E239" s="4">
        <v>0</v>
      </c>
      <c r="F239" s="4">
        <v>7</v>
      </c>
      <c r="G239" s="4">
        <v>1</v>
      </c>
      <c r="H239" s="10">
        <f t="shared" si="9"/>
        <v>7</v>
      </c>
      <c r="I239" s="10">
        <f t="shared" si="10"/>
        <v>3.333333333333333</v>
      </c>
      <c r="J239" s="10">
        <f t="shared" si="11"/>
        <v>12.600000000000001</v>
      </c>
      <c r="K239" s="1">
        <v>0</v>
      </c>
      <c r="L239" s="13">
        <v>0</v>
      </c>
      <c r="M239" s="13">
        <v>0</v>
      </c>
      <c r="N239" s="1">
        <v>1</v>
      </c>
      <c r="O239" s="1">
        <v>7</v>
      </c>
    </row>
    <row r="240" spans="1:27" x14ac:dyDescent="0.25">
      <c r="A240" t="s">
        <v>268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10">
        <f t="shared" si="9"/>
        <v>28.833333333333332</v>
      </c>
      <c r="I240" s="10">
        <f t="shared" si="10"/>
        <v>6.0069444444444446</v>
      </c>
      <c r="J240" s="10">
        <f t="shared" si="11"/>
        <v>28.8</v>
      </c>
      <c r="K240">
        <v>0</v>
      </c>
      <c r="L240" s="11"/>
      <c r="M240" s="11"/>
      <c r="N240">
        <v>4</v>
      </c>
      <c r="O240">
        <v>5</v>
      </c>
    </row>
    <row r="241" spans="1:27" x14ac:dyDescent="0.25">
      <c r="A241" t="s">
        <v>269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10">
        <f t="shared" si="9"/>
        <v>35.5</v>
      </c>
      <c r="I241" s="10">
        <f t="shared" si="10"/>
        <v>7.8888888888888893</v>
      </c>
      <c r="J241" s="10">
        <f t="shared" si="11"/>
        <v>27</v>
      </c>
      <c r="K241">
        <v>0</v>
      </c>
      <c r="L241" s="11"/>
      <c r="M241" s="11"/>
      <c r="N241">
        <v>2</v>
      </c>
      <c r="O241">
        <v>30</v>
      </c>
    </row>
    <row r="242" spans="1:27" x14ac:dyDescent="0.25">
      <c r="A242" t="s">
        <v>270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10">
        <f t="shared" si="9"/>
        <v>55</v>
      </c>
      <c r="I242" s="10">
        <f t="shared" si="10"/>
        <v>13.75</v>
      </c>
      <c r="J242" s="10">
        <f t="shared" si="11"/>
        <v>24</v>
      </c>
      <c r="K242">
        <v>0</v>
      </c>
      <c r="L242" s="11"/>
      <c r="M242" s="11"/>
      <c r="N242">
        <v>1</v>
      </c>
      <c r="O242">
        <v>15</v>
      </c>
    </row>
    <row r="243" spans="1:27" x14ac:dyDescent="0.25">
      <c r="A243" t="s">
        <v>271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10">
        <f t="shared" si="9"/>
        <v>77</v>
      </c>
      <c r="I243" s="10">
        <f t="shared" si="10"/>
        <v>6.416666666666667</v>
      </c>
      <c r="J243" s="10">
        <f t="shared" si="11"/>
        <v>72</v>
      </c>
      <c r="K243">
        <v>0</v>
      </c>
      <c r="L243" s="11"/>
      <c r="M243" s="11"/>
      <c r="N243">
        <v>1</v>
      </c>
      <c r="O243">
        <v>19</v>
      </c>
    </row>
    <row r="244" spans="1:27" x14ac:dyDescent="0.25">
      <c r="A244" t="s">
        <v>272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10" t="str">
        <f t="shared" si="9"/>
        <v>-</v>
      </c>
      <c r="I244" s="10">
        <f t="shared" si="10"/>
        <v>8.5</v>
      </c>
      <c r="J244" s="10" t="str">
        <f t="shared" si="11"/>
        <v>-</v>
      </c>
      <c r="K244">
        <v>0</v>
      </c>
      <c r="L244" s="11"/>
      <c r="M244" s="11"/>
      <c r="N244">
        <v>0</v>
      </c>
      <c r="O244">
        <v>17</v>
      </c>
    </row>
    <row r="245" spans="1:27" x14ac:dyDescent="0.25">
      <c r="A245" t="s">
        <v>1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10">
        <f t="shared" si="9"/>
        <v>34.333333333333336</v>
      </c>
      <c r="I245" s="10">
        <f t="shared" si="10"/>
        <v>4.8584905660377364</v>
      </c>
      <c r="J245" s="10">
        <f t="shared" si="11"/>
        <v>42.4</v>
      </c>
      <c r="K245">
        <v>0</v>
      </c>
      <c r="L245" s="11">
        <v>20</v>
      </c>
      <c r="M245" s="11">
        <v>2</v>
      </c>
      <c r="N245">
        <v>2</v>
      </c>
      <c r="O245">
        <v>35</v>
      </c>
      <c r="R245" s="4"/>
      <c r="S245" s="4"/>
      <c r="T245" s="4"/>
      <c r="U245" s="4"/>
      <c r="V245" s="4"/>
      <c r="W245" s="1"/>
      <c r="X245" s="1"/>
      <c r="Y245" s="1"/>
      <c r="Z245" s="4"/>
      <c r="AA245" s="4"/>
    </row>
    <row r="246" spans="1:27" x14ac:dyDescent="0.25">
      <c r="A246" t="s">
        <v>273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10" t="str">
        <f t="shared" si="9"/>
        <v>-</v>
      </c>
      <c r="I246" s="10" t="str">
        <f t="shared" si="10"/>
        <v>-</v>
      </c>
      <c r="J246" s="10" t="str">
        <f t="shared" si="11"/>
        <v>-</v>
      </c>
      <c r="K246">
        <v>0</v>
      </c>
      <c r="L246" s="11"/>
      <c r="M246" s="11"/>
    </row>
    <row r="247" spans="1:27" x14ac:dyDescent="0.25">
      <c r="A247" t="s">
        <v>274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10">
        <f t="shared" si="9"/>
        <v>7.5714285714285712</v>
      </c>
      <c r="I247" s="10">
        <f t="shared" si="10"/>
        <v>6.625</v>
      </c>
      <c r="J247" s="10">
        <f t="shared" si="11"/>
        <v>6.8571428571428568</v>
      </c>
      <c r="K247">
        <v>0</v>
      </c>
      <c r="L247" s="11"/>
      <c r="M247" s="11"/>
      <c r="N247">
        <v>2</v>
      </c>
      <c r="O247">
        <v>5</v>
      </c>
    </row>
    <row r="248" spans="1:27" x14ac:dyDescent="0.25">
      <c r="A248" t="s">
        <v>275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10" t="str">
        <f t="shared" si="9"/>
        <v>-</v>
      </c>
      <c r="I248" s="10">
        <f t="shared" si="10"/>
        <v>5.75</v>
      </c>
      <c r="J248" s="10" t="str">
        <f t="shared" si="11"/>
        <v>-</v>
      </c>
      <c r="K248">
        <v>0</v>
      </c>
      <c r="L248" s="11"/>
      <c r="M248" s="11"/>
      <c r="N248">
        <v>0</v>
      </c>
      <c r="O248">
        <v>23</v>
      </c>
    </row>
    <row r="249" spans="1:27" x14ac:dyDescent="0.25">
      <c r="A249" t="s">
        <v>276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10" t="str">
        <f t="shared" si="9"/>
        <v>-</v>
      </c>
      <c r="I249" s="10" t="str">
        <f t="shared" si="10"/>
        <v>-</v>
      </c>
      <c r="J249" s="10" t="str">
        <f t="shared" si="11"/>
        <v>-</v>
      </c>
      <c r="K249">
        <v>0</v>
      </c>
      <c r="L249" s="11"/>
      <c r="M249" s="11"/>
    </row>
    <row r="250" spans="1:27" x14ac:dyDescent="0.25">
      <c r="A250" t="s">
        <v>303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10">
        <f t="shared" si="9"/>
        <v>26</v>
      </c>
      <c r="I250" s="10">
        <f t="shared" si="10"/>
        <v>6.5</v>
      </c>
      <c r="J250" s="10">
        <f t="shared" si="11"/>
        <v>24</v>
      </c>
      <c r="K250">
        <v>0</v>
      </c>
      <c r="L250" s="11"/>
      <c r="M250" s="11"/>
      <c r="N250">
        <v>1</v>
      </c>
      <c r="O250">
        <v>26</v>
      </c>
    </row>
    <row r="251" spans="1:27" x14ac:dyDescent="0.25">
      <c r="A251" t="s">
        <v>277</v>
      </c>
      <c r="B251" t="str">
        <f>VLOOKUP(A251,Names!A:C,3,FALSE)</f>
        <v>Ronny Waas</v>
      </c>
      <c r="C251" s="4">
        <v>1</v>
      </c>
      <c r="D251" s="4">
        <v>8</v>
      </c>
      <c r="E251" s="4">
        <v>0</v>
      </c>
      <c r="F251" s="4">
        <v>24</v>
      </c>
      <c r="G251" s="4">
        <v>2</v>
      </c>
      <c r="H251" s="10">
        <f t="shared" si="9"/>
        <v>12</v>
      </c>
      <c r="I251" s="10">
        <f t="shared" si="10"/>
        <v>3</v>
      </c>
      <c r="J251" s="10">
        <f t="shared" si="11"/>
        <v>24</v>
      </c>
      <c r="K251" s="1">
        <v>0</v>
      </c>
      <c r="L251" s="13">
        <v>5</v>
      </c>
      <c r="M251" s="13">
        <v>0</v>
      </c>
      <c r="N251" s="1">
        <v>2</v>
      </c>
      <c r="O251" s="1">
        <v>34</v>
      </c>
    </row>
    <row r="252" spans="1:27" x14ac:dyDescent="0.25">
      <c r="A252" t="s">
        <v>278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10">
        <f t="shared" si="9"/>
        <v>63.5</v>
      </c>
      <c r="I252" s="10">
        <f t="shared" si="10"/>
        <v>9.0714285714285712</v>
      </c>
      <c r="J252" s="10">
        <f t="shared" si="11"/>
        <v>42</v>
      </c>
      <c r="K252">
        <v>0</v>
      </c>
      <c r="L252" s="11"/>
      <c r="M252" s="11"/>
      <c r="N252">
        <v>2</v>
      </c>
      <c r="O252">
        <v>34</v>
      </c>
    </row>
    <row r="253" spans="1:27" x14ac:dyDescent="0.25">
      <c r="A253" t="s">
        <v>279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10" t="str">
        <f t="shared" si="9"/>
        <v>-</v>
      </c>
      <c r="I253" s="10">
        <f t="shared" si="10"/>
        <v>8.5</v>
      </c>
      <c r="J253" s="10" t="str">
        <f t="shared" si="11"/>
        <v>-</v>
      </c>
      <c r="K253">
        <v>0</v>
      </c>
      <c r="L253" s="11"/>
      <c r="M253" s="11"/>
      <c r="N253">
        <v>0</v>
      </c>
      <c r="O253">
        <v>33</v>
      </c>
    </row>
    <row r="254" spans="1:27" x14ac:dyDescent="0.25">
      <c r="A254" t="s">
        <v>280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10" t="str">
        <f t="shared" si="9"/>
        <v>-</v>
      </c>
      <c r="I254" s="10" t="str">
        <f t="shared" si="10"/>
        <v>-</v>
      </c>
      <c r="J254" s="10" t="str">
        <f t="shared" si="11"/>
        <v>-</v>
      </c>
      <c r="K254">
        <v>0</v>
      </c>
      <c r="L254" s="11"/>
      <c r="M254" s="11"/>
    </row>
    <row r="255" spans="1:27" x14ac:dyDescent="0.25">
      <c r="A255" t="s">
        <v>281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10" t="str">
        <f t="shared" si="9"/>
        <v>-</v>
      </c>
      <c r="I255" s="10" t="str">
        <f t="shared" si="10"/>
        <v>-</v>
      </c>
      <c r="J255" s="10" t="str">
        <f t="shared" si="11"/>
        <v>-</v>
      </c>
      <c r="K255">
        <v>0</v>
      </c>
      <c r="L255" s="11"/>
      <c r="M255" s="11"/>
    </row>
    <row r="256" spans="1:27" x14ac:dyDescent="0.25">
      <c r="A256" t="s">
        <v>282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10">
        <f t="shared" si="9"/>
        <v>11.75</v>
      </c>
      <c r="I256" s="10">
        <f t="shared" si="10"/>
        <v>9.4</v>
      </c>
      <c r="J256" s="10">
        <f t="shared" si="11"/>
        <v>7.5</v>
      </c>
      <c r="K256">
        <v>0</v>
      </c>
      <c r="L256" s="11"/>
      <c r="M256" s="11"/>
      <c r="N256">
        <v>2</v>
      </c>
      <c r="O256">
        <v>10</v>
      </c>
    </row>
    <row r="257" spans="1:27" x14ac:dyDescent="0.25">
      <c r="A257" t="s">
        <v>283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10">
        <f t="shared" si="9"/>
        <v>19.850785340314136</v>
      </c>
      <c r="I257" s="10">
        <f t="shared" si="10"/>
        <v>4.2221603563474384</v>
      </c>
      <c r="J257" s="10">
        <f t="shared" si="11"/>
        <v>28.209424083769633</v>
      </c>
      <c r="K257">
        <v>10</v>
      </c>
      <c r="L257" s="11"/>
      <c r="M257" s="11"/>
      <c r="N257">
        <v>8</v>
      </c>
      <c r="O257">
        <v>38</v>
      </c>
    </row>
    <row r="258" spans="1:27" x14ac:dyDescent="0.25">
      <c r="A258" t="s">
        <v>284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10" t="str">
        <f t="shared" si="9"/>
        <v>-</v>
      </c>
      <c r="I258" s="10" t="str">
        <f t="shared" si="10"/>
        <v>-</v>
      </c>
      <c r="J258" s="10" t="str">
        <f t="shared" si="11"/>
        <v>-</v>
      </c>
      <c r="K258">
        <v>0</v>
      </c>
      <c r="L258" s="11"/>
      <c r="M258" s="11"/>
    </row>
    <row r="259" spans="1:27" x14ac:dyDescent="0.25">
      <c r="A259" t="s">
        <v>285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10">
        <f t="shared" si="9"/>
        <v>16.718354430379748</v>
      </c>
      <c r="I259" s="10">
        <f t="shared" si="10"/>
        <v>3.4802371541501977</v>
      </c>
      <c r="J259" s="10">
        <f t="shared" si="11"/>
        <v>28.822784810126581</v>
      </c>
      <c r="K259">
        <v>6</v>
      </c>
      <c r="L259" s="11"/>
      <c r="M259" s="11"/>
      <c r="N259">
        <v>7</v>
      </c>
      <c r="O259">
        <v>46</v>
      </c>
    </row>
    <row r="260" spans="1:27" x14ac:dyDescent="0.25">
      <c r="A260" t="s">
        <v>286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10">
        <f t="shared" si="9"/>
        <v>41.5</v>
      </c>
      <c r="I260" s="10">
        <f t="shared" si="10"/>
        <v>8.3000000000000007</v>
      </c>
      <c r="J260" s="10">
        <f t="shared" si="11"/>
        <v>30</v>
      </c>
      <c r="K260">
        <v>0</v>
      </c>
      <c r="L260" s="11"/>
      <c r="M260" s="11"/>
      <c r="N260">
        <v>2</v>
      </c>
      <c r="O260">
        <v>50</v>
      </c>
    </row>
    <row r="261" spans="1:27" x14ac:dyDescent="0.25">
      <c r="A261" t="s">
        <v>288</v>
      </c>
      <c r="B261" t="str">
        <f>VLOOKUP(A261,Names!A:C,3,FALSE)</f>
        <v>Hilton Williams</v>
      </c>
      <c r="C261" s="4">
        <v>1</v>
      </c>
      <c r="D261" s="4">
        <v>2</v>
      </c>
      <c r="E261" s="4">
        <v>0</v>
      </c>
      <c r="F261" s="4">
        <v>36</v>
      </c>
      <c r="G261" s="4">
        <v>0</v>
      </c>
      <c r="H261" s="10" t="str">
        <f t="shared" si="9"/>
        <v>-</v>
      </c>
      <c r="I261" s="10">
        <f t="shared" si="10"/>
        <v>18</v>
      </c>
      <c r="J261" s="10" t="str">
        <f t="shared" si="11"/>
        <v>-</v>
      </c>
      <c r="K261" s="1">
        <v>0</v>
      </c>
      <c r="L261" s="13">
        <v>7</v>
      </c>
      <c r="M261" s="13">
        <v>2</v>
      </c>
      <c r="N261" s="1">
        <v>0</v>
      </c>
      <c r="O261" s="1">
        <v>36</v>
      </c>
    </row>
    <row r="262" spans="1:27" x14ac:dyDescent="0.25">
      <c r="A262" t="s">
        <v>287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10" t="str">
        <f t="shared" si="9"/>
        <v>-</v>
      </c>
      <c r="I262" s="10" t="str">
        <f t="shared" si="10"/>
        <v>-</v>
      </c>
      <c r="J262" s="10" t="str">
        <f t="shared" si="11"/>
        <v>-</v>
      </c>
      <c r="K262">
        <v>0</v>
      </c>
      <c r="L262" s="11"/>
      <c r="M262" s="11"/>
    </row>
    <row r="263" spans="1:27" x14ac:dyDescent="0.25">
      <c r="A263" t="s">
        <v>289</v>
      </c>
      <c r="B263" t="str">
        <f>VLOOKUP(A263,Names!A:C,3,FALSE)</f>
        <v>Joe Williams</v>
      </c>
      <c r="C263" s="4">
        <v>1</v>
      </c>
      <c r="D263" s="4">
        <v>7</v>
      </c>
      <c r="E263" s="4">
        <v>1</v>
      </c>
      <c r="F263" s="4">
        <v>19</v>
      </c>
      <c r="G263" s="4">
        <v>2</v>
      </c>
      <c r="H263" s="10">
        <f t="shared" si="9"/>
        <v>9.5</v>
      </c>
      <c r="I263" s="10">
        <f t="shared" si="10"/>
        <v>2.7142857142857144</v>
      </c>
      <c r="J263" s="10">
        <f t="shared" si="11"/>
        <v>21</v>
      </c>
      <c r="K263" s="1">
        <v>0</v>
      </c>
      <c r="L263" s="13">
        <v>1</v>
      </c>
      <c r="M263" s="13">
        <v>0</v>
      </c>
      <c r="N263" s="1">
        <v>2</v>
      </c>
      <c r="O263" s="1">
        <v>19</v>
      </c>
    </row>
    <row r="264" spans="1:27" x14ac:dyDescent="0.25">
      <c r="A264" t="s">
        <v>290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10" t="str">
        <f t="shared" ref="H264:H270" si="12">IF(G264=0, "-", SUM(F264/G264))</f>
        <v>-</v>
      </c>
      <c r="I264" s="10" t="str">
        <f t="shared" ref="I264:I270" si="13">IF(F264=0, "-", SUM(F264/D264))</f>
        <v>-</v>
      </c>
      <c r="J264" s="10" t="str">
        <f t="shared" ref="J264:J270" si="14">IF(G264=0, "-", SUM(D264*6/G264))</f>
        <v>-</v>
      </c>
      <c r="K264">
        <v>0</v>
      </c>
      <c r="L264" s="11"/>
      <c r="M264" s="11"/>
    </row>
    <row r="265" spans="1:27" x14ac:dyDescent="0.25">
      <c r="A265" t="s">
        <v>291</v>
      </c>
      <c r="B265" t="str">
        <f>VLOOKUP(A265,Names!A:C,3,FALSE)</f>
        <v>Ed Woolcock</v>
      </c>
      <c r="C265" s="4">
        <v>5</v>
      </c>
      <c r="D265" s="4">
        <v>7</v>
      </c>
      <c r="E265" s="4">
        <v>1</v>
      </c>
      <c r="F265" s="4">
        <v>23</v>
      </c>
      <c r="G265" s="4">
        <v>5</v>
      </c>
      <c r="H265" s="10">
        <f t="shared" si="12"/>
        <v>4.5999999999999996</v>
      </c>
      <c r="I265" s="10">
        <f t="shared" si="13"/>
        <v>3.2857142857142856</v>
      </c>
      <c r="J265" s="10">
        <f t="shared" si="14"/>
        <v>8.4</v>
      </c>
      <c r="K265" s="1">
        <v>0</v>
      </c>
      <c r="L265" s="13">
        <v>3</v>
      </c>
      <c r="M265" s="13">
        <v>0</v>
      </c>
      <c r="N265" s="1">
        <v>4</v>
      </c>
      <c r="O265" s="1">
        <v>18</v>
      </c>
    </row>
    <row r="266" spans="1:27" x14ac:dyDescent="0.25">
      <c r="A266" t="s">
        <v>292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10">
        <f t="shared" si="12"/>
        <v>22.583333333333332</v>
      </c>
      <c r="I266" s="10">
        <f t="shared" si="13"/>
        <v>5.2115384615384617</v>
      </c>
      <c r="J266" s="10">
        <f t="shared" si="14"/>
        <v>26</v>
      </c>
      <c r="K266">
        <v>1</v>
      </c>
      <c r="L266" s="11"/>
      <c r="M266" s="11"/>
      <c r="N266">
        <v>6</v>
      </c>
      <c r="O266">
        <v>32</v>
      </c>
      <c r="R266" s="4"/>
      <c r="S266" s="4"/>
      <c r="T266" s="4"/>
      <c r="U266" s="4"/>
      <c r="V266" s="4"/>
      <c r="W266" s="1"/>
      <c r="X266" s="1"/>
      <c r="Y266" s="1"/>
      <c r="Z266" s="4"/>
      <c r="AA266" s="4"/>
    </row>
    <row r="267" spans="1:27" x14ac:dyDescent="0.25">
      <c r="A267" t="s">
        <v>294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10" t="str">
        <f t="shared" si="12"/>
        <v>-</v>
      </c>
      <c r="I267" s="10" t="str">
        <f t="shared" si="13"/>
        <v>-</v>
      </c>
      <c r="J267" s="10" t="str">
        <f t="shared" si="14"/>
        <v>-</v>
      </c>
      <c r="K267">
        <v>0</v>
      </c>
      <c r="L267" s="11"/>
      <c r="M267" s="11"/>
    </row>
    <row r="268" spans="1:27" x14ac:dyDescent="0.25">
      <c r="A268" t="s">
        <v>295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10">
        <f t="shared" si="12"/>
        <v>23.222222222222221</v>
      </c>
      <c r="I268" s="10">
        <f t="shared" si="13"/>
        <v>4.75</v>
      </c>
      <c r="J268" s="10">
        <f t="shared" si="14"/>
        <v>29.333333333333332</v>
      </c>
      <c r="K268">
        <v>1</v>
      </c>
      <c r="L268" s="11"/>
      <c r="M268" s="11"/>
      <c r="N268">
        <v>5</v>
      </c>
      <c r="O268">
        <v>27</v>
      </c>
    </row>
    <row r="269" spans="1:27" x14ac:dyDescent="0.25">
      <c r="A269" t="s">
        <v>296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10" t="str">
        <f t="shared" si="12"/>
        <v>-</v>
      </c>
      <c r="I269" s="10" t="str">
        <f t="shared" si="13"/>
        <v>-</v>
      </c>
      <c r="J269" s="10" t="str">
        <f t="shared" si="14"/>
        <v>-</v>
      </c>
      <c r="K269">
        <v>0</v>
      </c>
      <c r="L269" s="11"/>
      <c r="M269" s="11"/>
    </row>
    <row r="270" spans="1:27" x14ac:dyDescent="0.25">
      <c r="A270" t="s">
        <v>306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10" t="str">
        <f t="shared" si="12"/>
        <v>-</v>
      </c>
      <c r="I270" s="10">
        <f t="shared" si="13"/>
        <v>9</v>
      </c>
      <c r="J270" s="10" t="str">
        <f t="shared" si="14"/>
        <v>-</v>
      </c>
      <c r="K270">
        <v>0</v>
      </c>
      <c r="L270" s="11"/>
      <c r="M270" s="11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H50" sqref="H50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6" t="s">
        <v>10</v>
      </c>
      <c r="F1" s="7" t="s">
        <v>304</v>
      </c>
    </row>
    <row r="2" spans="1:9" x14ac:dyDescent="0.25">
      <c r="A2" s="6" t="s">
        <v>33</v>
      </c>
    </row>
    <row r="4" spans="1:9" x14ac:dyDescent="0.25">
      <c r="A4" s="6" t="s">
        <v>305</v>
      </c>
    </row>
    <row r="5" spans="1:9" x14ac:dyDescent="0.25">
      <c r="A5" s="6"/>
    </row>
    <row r="6" spans="1:9" ht="15.75" x14ac:dyDescent="0.25">
      <c r="D6" s="29" t="s">
        <v>35</v>
      </c>
      <c r="E6" s="29"/>
      <c r="F6" s="29"/>
      <c r="G6" s="29"/>
    </row>
    <row r="7" spans="1:9" x14ac:dyDescent="0.25">
      <c r="A7" s="19"/>
      <c r="B7" s="20"/>
      <c r="C7" s="20"/>
      <c r="D7" s="21" t="s">
        <v>402</v>
      </c>
      <c r="E7" s="21" t="s">
        <v>29</v>
      </c>
      <c r="F7" s="21" t="s">
        <v>30</v>
      </c>
      <c r="G7" s="17" t="s">
        <v>31</v>
      </c>
      <c r="H7" s="22" t="s">
        <v>413</v>
      </c>
      <c r="I7" s="22" t="s">
        <v>414</v>
      </c>
    </row>
    <row r="8" spans="1:9" x14ac:dyDescent="0.25">
      <c r="A8" s="19"/>
      <c r="B8" s="19" t="s">
        <v>36</v>
      </c>
      <c r="C8" s="19" t="str">
        <f>VLOOKUP(B8,Names!A:C,3,FALSE)</f>
        <v>Forhad Ahmed</v>
      </c>
      <c r="D8" s="2">
        <v>2</v>
      </c>
      <c r="E8" s="3">
        <v>0</v>
      </c>
      <c r="F8" s="3">
        <v>0</v>
      </c>
      <c r="G8" s="6">
        <f t="shared" ref="G8:G10" si="0">SUM(E8:F8)</f>
        <v>0</v>
      </c>
      <c r="H8" s="8">
        <v>0</v>
      </c>
      <c r="I8" s="8">
        <v>0</v>
      </c>
    </row>
    <row r="9" spans="1:9" x14ac:dyDescent="0.25">
      <c r="A9" s="19"/>
      <c r="B9" s="19" t="s">
        <v>37</v>
      </c>
      <c r="C9" s="19" t="str">
        <f>VLOOKUP(B9,Names!A:C,3,FALSE)</f>
        <v>A Akash</v>
      </c>
      <c r="D9" s="2">
        <v>1</v>
      </c>
      <c r="E9" s="3">
        <v>0</v>
      </c>
      <c r="F9" s="3">
        <v>0</v>
      </c>
      <c r="G9" s="6">
        <f t="shared" si="0"/>
        <v>0</v>
      </c>
      <c r="H9" s="8">
        <v>0</v>
      </c>
      <c r="I9" s="8">
        <v>0</v>
      </c>
    </row>
    <row r="10" spans="1:9" x14ac:dyDescent="0.25">
      <c r="B10" t="s">
        <v>39</v>
      </c>
      <c r="C10" s="19" t="str">
        <f>VLOOKUP(B10,Names!A:C,3,FALSE)</f>
        <v>B Ali</v>
      </c>
      <c r="D10">
        <v>1</v>
      </c>
      <c r="E10">
        <v>0</v>
      </c>
      <c r="F10">
        <v>0</v>
      </c>
      <c r="G10" s="6">
        <f t="shared" si="0"/>
        <v>0</v>
      </c>
      <c r="H10" s="11"/>
      <c r="I10" s="11"/>
    </row>
    <row r="11" spans="1:9" x14ac:dyDescent="0.25">
      <c r="B11" t="s">
        <v>40</v>
      </c>
      <c r="C11" s="19" t="str">
        <f>VLOOKUP(B11,Names!A:C,3,FALSE)</f>
        <v>S Ali</v>
      </c>
      <c r="D11">
        <v>1</v>
      </c>
      <c r="E11">
        <v>1</v>
      </c>
      <c r="F11">
        <v>0</v>
      </c>
      <c r="G11" s="6">
        <f>SUM(E11:F11)</f>
        <v>1</v>
      </c>
      <c r="H11" s="11"/>
      <c r="I11" s="11"/>
    </row>
    <row r="12" spans="1:9" x14ac:dyDescent="0.25">
      <c r="B12" t="s">
        <v>41</v>
      </c>
      <c r="C12" s="19" t="str">
        <f>VLOOKUP(B12,Names!A:C,3,FALSE)</f>
        <v>S Anaokar</v>
      </c>
      <c r="D12">
        <v>129</v>
      </c>
      <c r="E12">
        <v>25</v>
      </c>
      <c r="F12">
        <v>40</v>
      </c>
      <c r="G12" s="6">
        <f t="shared" ref="G12:G75" si="1">SUM(E12:F12)</f>
        <v>65</v>
      </c>
      <c r="H12" s="11"/>
      <c r="I12" s="11"/>
    </row>
    <row r="13" spans="1:9" x14ac:dyDescent="0.25">
      <c r="B13" t="s">
        <v>42</v>
      </c>
      <c r="C13" s="19" t="str">
        <f>VLOOKUP(B13,Names!A:C,3,FALSE)</f>
        <v>Matthew Ashton</v>
      </c>
      <c r="D13">
        <v>121</v>
      </c>
      <c r="E13">
        <v>34</v>
      </c>
      <c r="F13">
        <v>0</v>
      </c>
      <c r="G13" s="6">
        <f t="shared" si="1"/>
        <v>34</v>
      </c>
      <c r="H13" s="11"/>
      <c r="I13" s="11"/>
    </row>
    <row r="14" spans="1:9" x14ac:dyDescent="0.25">
      <c r="B14" t="s">
        <v>43</v>
      </c>
      <c r="C14" s="19" t="str">
        <f>VLOOKUP(B14,Names!A:C,3,FALSE)</f>
        <v>J Baird-Murray</v>
      </c>
      <c r="D14">
        <v>4</v>
      </c>
      <c r="E14">
        <v>2</v>
      </c>
      <c r="F14">
        <v>0</v>
      </c>
      <c r="G14" s="6">
        <f t="shared" si="1"/>
        <v>2</v>
      </c>
      <c r="H14" s="11"/>
      <c r="I14" s="11"/>
    </row>
    <row r="15" spans="1:9" x14ac:dyDescent="0.25">
      <c r="B15" t="s">
        <v>44</v>
      </c>
      <c r="C15" s="19" t="str">
        <f>VLOOKUP(B15,Names!A:C,3,FALSE)</f>
        <v>P Baker</v>
      </c>
      <c r="D15">
        <v>1</v>
      </c>
      <c r="E15">
        <v>1</v>
      </c>
      <c r="F15">
        <v>0</v>
      </c>
      <c r="G15" s="6">
        <f t="shared" si="1"/>
        <v>1</v>
      </c>
      <c r="H15" s="11"/>
      <c r="I15" s="11"/>
    </row>
    <row r="16" spans="1:9" x14ac:dyDescent="0.25">
      <c r="B16" t="s">
        <v>45</v>
      </c>
      <c r="C16" s="19" t="str">
        <f>VLOOKUP(B16,Names!A:C,3,FALSE)</f>
        <v>D Banger</v>
      </c>
      <c r="D16">
        <v>14</v>
      </c>
      <c r="E16">
        <v>6</v>
      </c>
      <c r="F16">
        <v>1</v>
      </c>
      <c r="G16" s="6">
        <f t="shared" si="1"/>
        <v>7</v>
      </c>
      <c r="H16" s="11"/>
      <c r="I16" s="11"/>
    </row>
    <row r="17" spans="2:15" x14ac:dyDescent="0.25">
      <c r="B17" t="s">
        <v>46</v>
      </c>
      <c r="C17" s="19" t="str">
        <f>VLOOKUP(B17,Names!A:C,3,FALSE)</f>
        <v>A Bangotra</v>
      </c>
      <c r="D17">
        <v>22</v>
      </c>
      <c r="E17">
        <v>6</v>
      </c>
      <c r="F17">
        <v>0</v>
      </c>
      <c r="G17" s="6">
        <f t="shared" si="1"/>
        <v>6</v>
      </c>
      <c r="H17" s="11"/>
      <c r="I17" s="11"/>
    </row>
    <row r="18" spans="2:15" x14ac:dyDescent="0.25">
      <c r="B18" t="s">
        <v>47</v>
      </c>
      <c r="C18" s="19" t="str">
        <f>VLOOKUP(B18,Names!A:C,3,FALSE)</f>
        <v>B Barker</v>
      </c>
      <c r="D18">
        <v>1</v>
      </c>
      <c r="E18">
        <v>0</v>
      </c>
      <c r="F18">
        <v>0</v>
      </c>
      <c r="G18" s="6">
        <f t="shared" si="1"/>
        <v>0</v>
      </c>
      <c r="H18" s="11"/>
      <c r="I18" s="11"/>
    </row>
    <row r="19" spans="2:15" x14ac:dyDescent="0.25">
      <c r="B19" t="s">
        <v>48</v>
      </c>
      <c r="C19" s="19" t="str">
        <f>VLOOKUP(B19,Names!A:C,3,FALSE)</f>
        <v>S Barnes</v>
      </c>
      <c r="D19">
        <v>1</v>
      </c>
      <c r="E19">
        <v>0</v>
      </c>
      <c r="F19">
        <v>0</v>
      </c>
      <c r="G19" s="6">
        <f t="shared" si="1"/>
        <v>0</v>
      </c>
      <c r="H19" s="11"/>
      <c r="I19" s="11"/>
    </row>
    <row r="20" spans="2:15" ht="30" x14ac:dyDescent="0.25">
      <c r="B20" t="s">
        <v>49</v>
      </c>
      <c r="C20" s="19" t="str">
        <f>VLOOKUP(B20,Names!A:C,3,FALSE)</f>
        <v>Adam Barraclough</v>
      </c>
      <c r="D20">
        <v>51</v>
      </c>
      <c r="E20">
        <v>29</v>
      </c>
      <c r="F20">
        <v>0</v>
      </c>
      <c r="G20" s="6">
        <f t="shared" si="1"/>
        <v>29</v>
      </c>
      <c r="H20" s="11">
        <v>0</v>
      </c>
      <c r="I20" s="11">
        <v>1</v>
      </c>
      <c r="J20" s="4"/>
      <c r="K20" s="4"/>
      <c r="L20" s="4"/>
      <c r="M20" s="5"/>
      <c r="N20" s="4"/>
      <c r="O20" s="4"/>
    </row>
    <row r="21" spans="2:15" x14ac:dyDescent="0.25">
      <c r="B21" t="s">
        <v>52</v>
      </c>
      <c r="C21" s="19" t="str">
        <f>VLOOKUP(B21,Names!A:C,3,FALSE)</f>
        <v>Rory Barraclough</v>
      </c>
      <c r="D21">
        <v>3</v>
      </c>
      <c r="E21">
        <v>1</v>
      </c>
      <c r="F21">
        <v>0</v>
      </c>
      <c r="G21" s="6">
        <f t="shared" si="1"/>
        <v>1</v>
      </c>
      <c r="H21" s="11"/>
      <c r="I21" s="11"/>
    </row>
    <row r="22" spans="2:15" x14ac:dyDescent="0.25">
      <c r="B22" t="s">
        <v>53</v>
      </c>
      <c r="C22" s="19" t="str">
        <f>VLOOKUP(B22,Names!A:C,3,FALSE)</f>
        <v>William Barras</v>
      </c>
      <c r="D22">
        <v>52</v>
      </c>
      <c r="E22">
        <v>18</v>
      </c>
      <c r="F22">
        <v>0</v>
      </c>
      <c r="G22" s="6">
        <f t="shared" si="1"/>
        <v>18</v>
      </c>
      <c r="H22" s="11"/>
      <c r="I22" s="11"/>
    </row>
    <row r="23" spans="2:15" x14ac:dyDescent="0.25">
      <c r="B23" t="s">
        <v>54</v>
      </c>
      <c r="C23" s="19" t="str">
        <f>VLOOKUP(B23,Names!A:C,3,FALSE)</f>
        <v>A Barrass</v>
      </c>
      <c r="D23">
        <v>1</v>
      </c>
      <c r="E23">
        <v>1</v>
      </c>
      <c r="F23">
        <v>0</v>
      </c>
      <c r="G23" s="6">
        <f t="shared" si="1"/>
        <v>1</v>
      </c>
      <c r="H23" s="11"/>
      <c r="I23" s="11"/>
    </row>
    <row r="24" spans="2:15" x14ac:dyDescent="0.25">
      <c r="B24" t="s">
        <v>55</v>
      </c>
      <c r="C24" s="19" t="str">
        <f>VLOOKUP(B24,Names!A:C,3,FALSE)</f>
        <v>J Barron</v>
      </c>
      <c r="D24">
        <v>16</v>
      </c>
      <c r="E24">
        <v>1</v>
      </c>
      <c r="F24">
        <v>0</v>
      </c>
      <c r="G24" s="6">
        <f t="shared" si="1"/>
        <v>1</v>
      </c>
      <c r="H24" s="11"/>
      <c r="I24" s="11"/>
    </row>
    <row r="25" spans="2:15" x14ac:dyDescent="0.25">
      <c r="B25" t="s">
        <v>56</v>
      </c>
      <c r="C25" s="19" t="str">
        <f>VLOOKUP(B25,Names!A:C,3,FALSE)</f>
        <v>H Barry</v>
      </c>
      <c r="D25">
        <v>1</v>
      </c>
      <c r="E25">
        <v>1</v>
      </c>
      <c r="F25">
        <v>0</v>
      </c>
      <c r="G25" s="6">
        <f t="shared" si="1"/>
        <v>1</v>
      </c>
      <c r="H25" s="11"/>
      <c r="I25" s="11"/>
    </row>
    <row r="26" spans="2:15" x14ac:dyDescent="0.25">
      <c r="B26" t="s">
        <v>57</v>
      </c>
      <c r="C26" s="19" t="str">
        <f>VLOOKUP(B26,Names!A:C,3,FALSE)</f>
        <v>T Barry</v>
      </c>
      <c r="D26">
        <v>2</v>
      </c>
      <c r="E26">
        <v>1</v>
      </c>
      <c r="F26">
        <v>0</v>
      </c>
      <c r="G26" s="6">
        <f t="shared" si="1"/>
        <v>1</v>
      </c>
      <c r="H26" s="11"/>
      <c r="I26" s="11"/>
    </row>
    <row r="27" spans="2:15" x14ac:dyDescent="0.25">
      <c r="B27" t="s">
        <v>58</v>
      </c>
      <c r="C27" s="19" t="str">
        <f>VLOOKUP(B27,Names!A:C,3,FALSE)</f>
        <v>P Basic</v>
      </c>
      <c r="D27">
        <v>12</v>
      </c>
      <c r="E27">
        <v>8</v>
      </c>
      <c r="F27">
        <v>0</v>
      </c>
      <c r="G27" s="6">
        <f t="shared" si="1"/>
        <v>8</v>
      </c>
      <c r="H27" s="11"/>
      <c r="I27" s="11"/>
    </row>
    <row r="28" spans="2:15" x14ac:dyDescent="0.25">
      <c r="B28" t="s">
        <v>6</v>
      </c>
      <c r="C28" s="19" t="str">
        <f>VLOOKUP(B28,Names!A:C,3,FALSE)</f>
        <v>Ed Beesley</v>
      </c>
      <c r="D28">
        <v>31</v>
      </c>
      <c r="E28">
        <v>11</v>
      </c>
      <c r="F28">
        <v>0</v>
      </c>
      <c r="G28" s="6">
        <f t="shared" si="1"/>
        <v>11</v>
      </c>
      <c r="H28" s="11">
        <v>0</v>
      </c>
      <c r="I28" s="11">
        <v>0</v>
      </c>
      <c r="J28" s="4"/>
      <c r="K28" s="4"/>
      <c r="L28" s="4"/>
      <c r="M28" s="5"/>
      <c r="N28" s="4"/>
      <c r="O28" s="4"/>
    </row>
    <row r="29" spans="2:15" x14ac:dyDescent="0.25">
      <c r="B29" t="s">
        <v>59</v>
      </c>
      <c r="C29" s="19" t="str">
        <f>VLOOKUP(B29,Names!A:C,3,FALSE)</f>
        <v>Julian Bell</v>
      </c>
      <c r="D29">
        <v>72</v>
      </c>
      <c r="E29">
        <v>18</v>
      </c>
      <c r="F29">
        <v>0</v>
      </c>
      <c r="G29" s="6">
        <f t="shared" si="1"/>
        <v>18</v>
      </c>
      <c r="H29" s="11"/>
      <c r="I29" s="11"/>
    </row>
    <row r="30" spans="2:15" x14ac:dyDescent="0.25">
      <c r="B30" t="s">
        <v>60</v>
      </c>
      <c r="C30" s="19" t="str">
        <f>VLOOKUP(B30,Names!A:C,3,FALSE)</f>
        <v>? Bennet</v>
      </c>
      <c r="D30">
        <v>1</v>
      </c>
      <c r="E30">
        <v>0</v>
      </c>
      <c r="F30">
        <v>0</v>
      </c>
      <c r="G30" s="6">
        <f t="shared" si="1"/>
        <v>0</v>
      </c>
      <c r="H30" s="11"/>
      <c r="I30" s="11"/>
    </row>
    <row r="31" spans="2:15" x14ac:dyDescent="0.25">
      <c r="B31" t="s">
        <v>61</v>
      </c>
      <c r="C31" s="19" t="str">
        <f>VLOOKUP(B31,Names!A:C,3,FALSE)</f>
        <v>Ian Berry</v>
      </c>
      <c r="D31">
        <v>158</v>
      </c>
      <c r="E31">
        <v>30</v>
      </c>
      <c r="F31">
        <v>0</v>
      </c>
      <c r="G31" s="6">
        <f t="shared" si="1"/>
        <v>30</v>
      </c>
      <c r="H31" s="11"/>
      <c r="I31" s="11"/>
    </row>
    <row r="32" spans="2:15" x14ac:dyDescent="0.25">
      <c r="B32" t="s">
        <v>62</v>
      </c>
      <c r="C32" s="19" t="str">
        <f>VLOOKUP(B32,Names!A:C,3,FALSE)</f>
        <v>A Bhattacharryya</v>
      </c>
      <c r="D32">
        <v>2</v>
      </c>
      <c r="E32">
        <v>0</v>
      </c>
      <c r="F32">
        <v>0</v>
      </c>
      <c r="G32" s="6">
        <f t="shared" si="1"/>
        <v>0</v>
      </c>
      <c r="H32" s="11"/>
      <c r="I32" s="11"/>
    </row>
    <row r="33" spans="2:15" x14ac:dyDescent="0.25">
      <c r="B33" t="s">
        <v>63</v>
      </c>
      <c r="C33" s="19" t="str">
        <f>VLOOKUP(B33,Names!A:C,3,FALSE)</f>
        <v>Raiffe Bidder</v>
      </c>
      <c r="D33">
        <v>4</v>
      </c>
      <c r="E33">
        <v>0</v>
      </c>
      <c r="F33">
        <v>0</v>
      </c>
      <c r="G33" s="6">
        <f t="shared" si="1"/>
        <v>0</v>
      </c>
      <c r="H33" s="11"/>
      <c r="I33" s="11"/>
    </row>
    <row r="34" spans="2:15" x14ac:dyDescent="0.25">
      <c r="B34" t="s">
        <v>64</v>
      </c>
      <c r="C34" s="19" t="str">
        <f>VLOOKUP(B34,Names!A:C,3,FALSE)</f>
        <v>E Bird</v>
      </c>
      <c r="D34">
        <v>50</v>
      </c>
      <c r="E34">
        <v>17</v>
      </c>
      <c r="F34">
        <v>0</v>
      </c>
      <c r="G34" s="6">
        <f t="shared" si="1"/>
        <v>17</v>
      </c>
      <c r="H34" s="11"/>
      <c r="I34" s="11"/>
    </row>
    <row r="35" spans="2:15" x14ac:dyDescent="0.25">
      <c r="B35" t="s">
        <v>4</v>
      </c>
      <c r="C35" s="19" t="str">
        <f>VLOOKUP(B35,Names!A:C,3,FALSE)</f>
        <v>Matt Bolshaw</v>
      </c>
      <c r="D35">
        <v>23</v>
      </c>
      <c r="E35">
        <v>11</v>
      </c>
      <c r="F35">
        <v>0</v>
      </c>
      <c r="G35" s="6">
        <f t="shared" si="1"/>
        <v>11</v>
      </c>
      <c r="H35" s="11">
        <v>0</v>
      </c>
      <c r="I35" s="11">
        <v>0</v>
      </c>
      <c r="J35" s="4"/>
      <c r="K35" s="4"/>
      <c r="L35" s="4"/>
      <c r="M35" s="5"/>
      <c r="N35" s="4"/>
      <c r="O35" s="4"/>
    </row>
    <row r="36" spans="2:15" x14ac:dyDescent="0.25">
      <c r="B36" t="s">
        <v>65</v>
      </c>
      <c r="C36" s="19" t="str">
        <f>VLOOKUP(B36,Names!A:C,3,FALSE)</f>
        <v>Andrew Boyd</v>
      </c>
      <c r="D36">
        <v>100</v>
      </c>
      <c r="E36">
        <v>32</v>
      </c>
      <c r="F36">
        <v>0</v>
      </c>
      <c r="G36" s="6">
        <f t="shared" si="1"/>
        <v>32</v>
      </c>
      <c r="H36" s="11">
        <v>0</v>
      </c>
      <c r="I36" s="11">
        <v>0</v>
      </c>
      <c r="J36" s="4"/>
      <c r="K36" s="4"/>
      <c r="L36" s="4"/>
      <c r="M36" s="5"/>
      <c r="N36" s="4"/>
      <c r="O36" s="4"/>
    </row>
    <row r="37" spans="2:15" x14ac:dyDescent="0.25">
      <c r="B37" t="s">
        <v>67</v>
      </c>
      <c r="C37" s="19" t="str">
        <f>VLOOKUP(B37,Names!A:C,3,FALSE)</f>
        <v>C Bradley</v>
      </c>
      <c r="D37">
        <v>4</v>
      </c>
      <c r="E37">
        <v>2</v>
      </c>
      <c r="F37">
        <v>0</v>
      </c>
      <c r="G37" s="6">
        <f t="shared" si="1"/>
        <v>2</v>
      </c>
      <c r="H37" s="11"/>
      <c r="I37" s="11"/>
    </row>
    <row r="38" spans="2:15" x14ac:dyDescent="0.25">
      <c r="B38" t="s">
        <v>68</v>
      </c>
      <c r="C38" s="19" t="str">
        <f>VLOOKUP(B38,Names!A:C,3,FALSE)</f>
        <v>B Breen</v>
      </c>
      <c r="D38">
        <v>1</v>
      </c>
      <c r="E38">
        <v>0</v>
      </c>
      <c r="F38">
        <v>0</v>
      </c>
      <c r="G38" s="6">
        <f t="shared" si="1"/>
        <v>0</v>
      </c>
      <c r="H38" s="11"/>
      <c r="I38" s="11"/>
    </row>
    <row r="39" spans="2:15" x14ac:dyDescent="0.25">
      <c r="B39" t="s">
        <v>69</v>
      </c>
      <c r="C39" s="19" t="str">
        <f>VLOOKUP(B39,Names!A:C,3,FALSE)</f>
        <v>Doug Brennan</v>
      </c>
      <c r="D39">
        <v>11</v>
      </c>
      <c r="E39">
        <v>2</v>
      </c>
      <c r="F39">
        <v>0</v>
      </c>
      <c r="G39" s="6">
        <f t="shared" si="1"/>
        <v>2</v>
      </c>
      <c r="H39" s="11"/>
      <c r="I39" s="11"/>
    </row>
    <row r="40" spans="2:15" x14ac:dyDescent="0.25">
      <c r="B40" t="s">
        <v>70</v>
      </c>
      <c r="C40" s="19" t="str">
        <f>VLOOKUP(B40,Names!A:C,3,FALSE)</f>
        <v>W Brett</v>
      </c>
      <c r="D40">
        <v>4</v>
      </c>
      <c r="E40">
        <v>1</v>
      </c>
      <c r="F40">
        <v>0</v>
      </c>
      <c r="G40" s="6">
        <f t="shared" si="1"/>
        <v>1</v>
      </c>
      <c r="H40" s="11"/>
      <c r="I40" s="11"/>
    </row>
    <row r="41" spans="2:15" x14ac:dyDescent="0.25">
      <c r="B41" t="s">
        <v>0</v>
      </c>
      <c r="C41" s="19" t="str">
        <f>VLOOKUP(B41,Names!A:C,3,FALSE)</f>
        <v>Steve Britto</v>
      </c>
      <c r="D41">
        <v>356</v>
      </c>
      <c r="E41">
        <v>53</v>
      </c>
      <c r="F41">
        <v>0</v>
      </c>
      <c r="G41" s="6">
        <f t="shared" si="1"/>
        <v>53</v>
      </c>
      <c r="H41" s="11">
        <v>0</v>
      </c>
      <c r="I41" s="11">
        <v>0</v>
      </c>
      <c r="J41" s="4"/>
      <c r="K41" s="4"/>
      <c r="L41" s="4"/>
      <c r="M41" s="5"/>
      <c r="N41" s="4"/>
      <c r="O41" s="4"/>
    </row>
    <row r="42" spans="2:15" x14ac:dyDescent="0.25">
      <c r="B42" t="s">
        <v>72</v>
      </c>
      <c r="C42" s="19" t="str">
        <f>VLOOKUP(B42,Names!A:C,3,FALSE)</f>
        <v>B Brown</v>
      </c>
      <c r="D42">
        <v>17</v>
      </c>
      <c r="E42">
        <v>8</v>
      </c>
      <c r="F42">
        <v>0</v>
      </c>
      <c r="G42" s="6">
        <f t="shared" si="1"/>
        <v>8</v>
      </c>
      <c r="H42" s="11"/>
      <c r="I42" s="11"/>
    </row>
    <row r="43" spans="2:15" x14ac:dyDescent="0.25">
      <c r="B43" t="s">
        <v>73</v>
      </c>
      <c r="C43" s="19" t="str">
        <f>VLOOKUP(B43,Names!A:C,3,FALSE)</f>
        <v>M Brown</v>
      </c>
      <c r="D43">
        <v>1</v>
      </c>
      <c r="E43">
        <v>0</v>
      </c>
      <c r="F43">
        <v>0</v>
      </c>
      <c r="G43" s="6">
        <f t="shared" si="1"/>
        <v>0</v>
      </c>
      <c r="H43" s="11"/>
      <c r="I43" s="11"/>
    </row>
    <row r="44" spans="2:15" x14ac:dyDescent="0.25">
      <c r="B44" t="s">
        <v>74</v>
      </c>
      <c r="C44" s="19" t="str">
        <f>VLOOKUP(B44,Names!A:C,3,FALSE)</f>
        <v>P Brown</v>
      </c>
      <c r="D44">
        <v>22</v>
      </c>
      <c r="E44">
        <v>2</v>
      </c>
      <c r="F44">
        <v>0</v>
      </c>
      <c r="G44" s="6">
        <f t="shared" si="1"/>
        <v>2</v>
      </c>
      <c r="H44" s="11"/>
      <c r="I44" s="11"/>
    </row>
    <row r="45" spans="2:15" x14ac:dyDescent="0.25">
      <c r="B45" t="s">
        <v>75</v>
      </c>
      <c r="C45" s="19" t="str">
        <f>VLOOKUP(B45,Names!A:C,3,FALSE)</f>
        <v>D Bruce</v>
      </c>
      <c r="D45">
        <v>1</v>
      </c>
      <c r="E45">
        <v>0</v>
      </c>
      <c r="F45">
        <v>0</v>
      </c>
      <c r="G45" s="6">
        <f t="shared" si="1"/>
        <v>0</v>
      </c>
      <c r="H45" s="11"/>
      <c r="I45" s="11"/>
    </row>
    <row r="46" spans="2:15" x14ac:dyDescent="0.25">
      <c r="B46" t="s">
        <v>76</v>
      </c>
      <c r="C46" s="19" t="str">
        <f>VLOOKUP(B46,Names!A:C,3,FALSE)</f>
        <v>G Buckley</v>
      </c>
      <c r="D46">
        <v>1</v>
      </c>
      <c r="E46">
        <v>0</v>
      </c>
      <c r="F46">
        <v>0</v>
      </c>
      <c r="G46" s="6">
        <f t="shared" si="1"/>
        <v>0</v>
      </c>
      <c r="H46" s="11"/>
      <c r="I46" s="11"/>
    </row>
    <row r="47" spans="2:15" x14ac:dyDescent="0.25">
      <c r="B47" t="s">
        <v>77</v>
      </c>
      <c r="C47" s="19" t="str">
        <f>VLOOKUP(B47,Names!A:C,3,FALSE)</f>
        <v>Richard Buckley</v>
      </c>
      <c r="D47">
        <v>200</v>
      </c>
      <c r="E47">
        <v>67</v>
      </c>
      <c r="F47">
        <v>21</v>
      </c>
      <c r="G47" s="6">
        <f t="shared" si="1"/>
        <v>88</v>
      </c>
      <c r="H47" s="11">
        <v>2</v>
      </c>
      <c r="I47" s="11">
        <v>0</v>
      </c>
      <c r="J47" s="4"/>
      <c r="K47" s="4"/>
      <c r="L47" s="4"/>
      <c r="M47" s="5"/>
      <c r="N47" s="4"/>
      <c r="O47" s="4"/>
    </row>
    <row r="48" spans="2:15" x14ac:dyDescent="0.25">
      <c r="B48" t="s">
        <v>79</v>
      </c>
      <c r="C48" s="19" t="str">
        <f>VLOOKUP(B48,Names!A:C,3,FALSE)</f>
        <v>G Buckner</v>
      </c>
      <c r="D48">
        <v>117</v>
      </c>
      <c r="E48">
        <v>5</v>
      </c>
      <c r="F48">
        <v>1</v>
      </c>
      <c r="G48" s="6">
        <f t="shared" si="1"/>
        <v>6</v>
      </c>
      <c r="H48" s="11"/>
      <c r="I48" s="11"/>
    </row>
    <row r="49" spans="2:16" x14ac:dyDescent="0.25">
      <c r="B49" t="s">
        <v>80</v>
      </c>
      <c r="C49" s="19" t="str">
        <f>VLOOKUP(B49,Names!A:C,3,FALSE)</f>
        <v>Alex Burriel</v>
      </c>
      <c r="D49">
        <v>11</v>
      </c>
      <c r="E49">
        <v>5</v>
      </c>
      <c r="F49">
        <v>0</v>
      </c>
      <c r="G49" s="6">
        <f t="shared" si="1"/>
        <v>5</v>
      </c>
      <c r="H49" s="11"/>
      <c r="I49" s="11"/>
    </row>
    <row r="50" spans="2:16" x14ac:dyDescent="0.25">
      <c r="B50" t="s">
        <v>81</v>
      </c>
      <c r="C50" s="19" t="str">
        <f>VLOOKUP(B50,Names!A:C,3,FALSE)</f>
        <v>Rhys Byrne</v>
      </c>
      <c r="D50">
        <v>11</v>
      </c>
      <c r="E50">
        <v>4</v>
      </c>
      <c r="F50">
        <v>0</v>
      </c>
      <c r="G50" s="6">
        <f t="shared" si="1"/>
        <v>4</v>
      </c>
      <c r="H50" s="11"/>
      <c r="I50" s="11"/>
    </row>
    <row r="51" spans="2:16" x14ac:dyDescent="0.25">
      <c r="B51" t="s">
        <v>82</v>
      </c>
      <c r="C51" s="19" t="str">
        <f>VLOOKUP(B51,Names!A:C,3,FALSE)</f>
        <v>M Callanan</v>
      </c>
      <c r="D51">
        <v>24</v>
      </c>
      <c r="E51">
        <v>9</v>
      </c>
      <c r="F51">
        <v>0</v>
      </c>
      <c r="G51" s="6">
        <f t="shared" si="1"/>
        <v>9</v>
      </c>
      <c r="H51" s="11"/>
      <c r="I51" s="11"/>
    </row>
    <row r="52" spans="2:16" ht="30" x14ac:dyDescent="0.25">
      <c r="B52" t="s">
        <v>83</v>
      </c>
      <c r="C52" s="19" t="str">
        <f>VLOOKUP(B52,Names!A:C,3,FALSE)</f>
        <v>Anthony Campbell</v>
      </c>
      <c r="D52">
        <v>89</v>
      </c>
      <c r="E52">
        <v>35</v>
      </c>
      <c r="F52">
        <v>0</v>
      </c>
      <c r="G52" s="6">
        <f t="shared" si="1"/>
        <v>35</v>
      </c>
      <c r="H52" s="11"/>
      <c r="I52" s="11"/>
    </row>
    <row r="53" spans="2:16" x14ac:dyDescent="0.25">
      <c r="B53" t="s">
        <v>84</v>
      </c>
      <c r="C53" s="19" t="str">
        <f>VLOOKUP(B53,Names!A:C,3,FALSE)</f>
        <v>J Capel</v>
      </c>
      <c r="D53">
        <v>1</v>
      </c>
      <c r="E53">
        <v>1</v>
      </c>
      <c r="F53">
        <v>0</v>
      </c>
      <c r="G53" s="6">
        <f t="shared" si="1"/>
        <v>1</v>
      </c>
      <c r="H53" s="11"/>
      <c r="I53" s="11"/>
    </row>
    <row r="54" spans="2:16" x14ac:dyDescent="0.25">
      <c r="B54" t="s">
        <v>85</v>
      </c>
      <c r="C54" s="19" t="str">
        <f>VLOOKUP(B54,Names!A:C,3,FALSE)</f>
        <v>C Carline</v>
      </c>
      <c r="D54">
        <v>1</v>
      </c>
      <c r="E54">
        <v>0</v>
      </c>
      <c r="F54">
        <v>0</v>
      </c>
      <c r="G54" s="6">
        <f t="shared" si="1"/>
        <v>0</v>
      </c>
      <c r="H54" s="11"/>
      <c r="I54" s="11"/>
    </row>
    <row r="55" spans="2:16" x14ac:dyDescent="0.25">
      <c r="B55" t="s">
        <v>86</v>
      </c>
      <c r="C55" s="19" t="str">
        <f>VLOOKUP(B55,Names!A:C,3,FALSE)</f>
        <v>Conor Carson</v>
      </c>
      <c r="D55">
        <v>3</v>
      </c>
      <c r="E55">
        <v>2</v>
      </c>
      <c r="F55">
        <v>0</v>
      </c>
      <c r="G55" s="6">
        <f t="shared" si="1"/>
        <v>2</v>
      </c>
      <c r="H55" s="11"/>
      <c r="I55" s="11"/>
    </row>
    <row r="56" spans="2:16" x14ac:dyDescent="0.25">
      <c r="B56" t="s">
        <v>87</v>
      </c>
      <c r="C56" s="19" t="str">
        <f>VLOOKUP(B56,Names!A:C,3,FALSE)</f>
        <v>Simon Carson</v>
      </c>
      <c r="D56">
        <v>158</v>
      </c>
      <c r="E56">
        <v>35</v>
      </c>
      <c r="F56">
        <v>0</v>
      </c>
      <c r="G56" s="6">
        <f t="shared" si="1"/>
        <v>35</v>
      </c>
      <c r="H56" s="11">
        <v>0</v>
      </c>
      <c r="I56" s="11">
        <v>0</v>
      </c>
      <c r="J56" s="4"/>
      <c r="K56" s="4"/>
      <c r="L56" s="4"/>
      <c r="M56" s="5"/>
      <c r="N56" s="4"/>
      <c r="O56" s="4"/>
    </row>
    <row r="57" spans="2:16" x14ac:dyDescent="0.25">
      <c r="B57" t="s">
        <v>88</v>
      </c>
      <c r="C57" s="19" t="str">
        <f>VLOOKUP(B57,Names!A:C,3,FALSE)</f>
        <v>T Cawkwell</v>
      </c>
      <c r="D57">
        <v>6</v>
      </c>
      <c r="E57">
        <v>0</v>
      </c>
      <c r="F57">
        <v>0</v>
      </c>
      <c r="G57" s="6">
        <f t="shared" si="1"/>
        <v>0</v>
      </c>
      <c r="H57" s="11"/>
      <c r="I57" s="11"/>
    </row>
    <row r="58" spans="2:16" x14ac:dyDescent="0.25">
      <c r="B58" t="s">
        <v>89</v>
      </c>
      <c r="C58" s="19" t="str">
        <f>VLOOKUP(B58,Names!A:C,3,FALSE)</f>
        <v>Kevin Chau</v>
      </c>
      <c r="D58">
        <v>34</v>
      </c>
      <c r="E58">
        <v>11</v>
      </c>
      <c r="F58">
        <v>0</v>
      </c>
      <c r="G58" s="6">
        <f t="shared" si="1"/>
        <v>11</v>
      </c>
      <c r="H58" s="11">
        <v>0</v>
      </c>
      <c r="I58" s="11">
        <v>1</v>
      </c>
      <c r="K58" s="4"/>
      <c r="L58" s="4"/>
      <c r="M58" s="4"/>
      <c r="N58" s="5"/>
      <c r="O58" s="4"/>
      <c r="P58" s="4"/>
    </row>
    <row r="59" spans="2:16" x14ac:dyDescent="0.25">
      <c r="B59" t="s">
        <v>90</v>
      </c>
      <c r="C59" s="19" t="str">
        <f>VLOOKUP(B59,Names!A:C,3,FALSE)</f>
        <v>A Chowdhary</v>
      </c>
      <c r="D59">
        <v>1</v>
      </c>
      <c r="E59">
        <v>1</v>
      </c>
      <c r="F59">
        <v>0</v>
      </c>
      <c r="G59" s="6">
        <f t="shared" si="1"/>
        <v>1</v>
      </c>
      <c r="H59" s="11"/>
      <c r="I59" s="11"/>
    </row>
    <row r="60" spans="2:16" x14ac:dyDescent="0.25">
      <c r="B60" t="s">
        <v>91</v>
      </c>
      <c r="C60" s="19" t="str">
        <f>VLOOKUP(B60,Names!A:C,3,FALSE)</f>
        <v>C Chowdry</v>
      </c>
      <c r="D60">
        <v>1</v>
      </c>
      <c r="E60">
        <v>0</v>
      </c>
      <c r="F60">
        <v>0</v>
      </c>
      <c r="G60" s="6">
        <f t="shared" si="1"/>
        <v>0</v>
      </c>
      <c r="H60" s="11"/>
      <c r="I60" s="11"/>
    </row>
    <row r="61" spans="2:16" x14ac:dyDescent="0.25">
      <c r="B61" t="s">
        <v>92</v>
      </c>
      <c r="C61" s="19" t="str">
        <f>VLOOKUP(B61,Names!A:C,3,FALSE)</f>
        <v>B Clark</v>
      </c>
      <c r="D61">
        <v>25</v>
      </c>
      <c r="E61">
        <v>13</v>
      </c>
      <c r="F61">
        <v>0</v>
      </c>
      <c r="G61" s="6">
        <f t="shared" si="1"/>
        <v>13</v>
      </c>
      <c r="H61" s="11"/>
      <c r="I61" s="11"/>
    </row>
    <row r="62" spans="2:16" x14ac:dyDescent="0.25">
      <c r="B62" t="s">
        <v>93</v>
      </c>
      <c r="C62" s="19" t="str">
        <f>VLOOKUP(B62,Names!A:C,3,FALSE)</f>
        <v>Dave Conway</v>
      </c>
      <c r="D62">
        <v>30</v>
      </c>
      <c r="E62">
        <v>9</v>
      </c>
      <c r="F62">
        <v>0</v>
      </c>
      <c r="G62" s="6">
        <f t="shared" si="1"/>
        <v>9</v>
      </c>
      <c r="H62" s="11">
        <v>0</v>
      </c>
      <c r="I62" s="11">
        <v>0</v>
      </c>
      <c r="J62" s="4"/>
      <c r="K62" s="4"/>
      <c r="L62" s="4"/>
      <c r="M62" s="5"/>
      <c r="N62" s="4"/>
      <c r="O62" s="4"/>
    </row>
    <row r="63" spans="2:16" x14ac:dyDescent="0.25">
      <c r="B63" t="s">
        <v>94</v>
      </c>
      <c r="C63" s="19" t="str">
        <f>VLOOKUP(B63,Names!A:C,3,FALSE)</f>
        <v>J Cooper</v>
      </c>
      <c r="D63">
        <v>12</v>
      </c>
      <c r="E63">
        <v>2</v>
      </c>
      <c r="F63">
        <v>0</v>
      </c>
      <c r="G63" s="6">
        <f t="shared" si="1"/>
        <v>2</v>
      </c>
      <c r="H63" s="11"/>
      <c r="I63" s="11"/>
    </row>
    <row r="64" spans="2:16" x14ac:dyDescent="0.25">
      <c r="B64" t="s">
        <v>95</v>
      </c>
      <c r="C64" s="19" t="str">
        <f>VLOOKUP(B64,Names!A:C,3,FALSE)</f>
        <v>Robert Cox</v>
      </c>
      <c r="D64">
        <v>319</v>
      </c>
      <c r="E64">
        <v>81</v>
      </c>
      <c r="F64">
        <v>0</v>
      </c>
      <c r="G64" s="6">
        <f t="shared" si="1"/>
        <v>81</v>
      </c>
      <c r="H64" s="11">
        <v>0</v>
      </c>
      <c r="I64" s="11">
        <v>0</v>
      </c>
    </row>
    <row r="65" spans="2:9" x14ac:dyDescent="0.25">
      <c r="B65" t="s">
        <v>96</v>
      </c>
      <c r="C65" s="19" t="str">
        <f>VLOOKUP(B65,Names!A:C,3,FALSE)</f>
        <v>N Creek</v>
      </c>
      <c r="D65">
        <v>16</v>
      </c>
      <c r="E65">
        <v>1</v>
      </c>
      <c r="F65">
        <v>0</v>
      </c>
      <c r="G65" s="6">
        <f t="shared" si="1"/>
        <v>1</v>
      </c>
      <c r="H65" s="11"/>
      <c r="I65" s="11"/>
    </row>
    <row r="66" spans="2:9" x14ac:dyDescent="0.25">
      <c r="B66" t="s">
        <v>97</v>
      </c>
      <c r="C66" s="19" t="str">
        <f>VLOOKUP(B66,Names!A:C,3,FALSE)</f>
        <v>M Crew</v>
      </c>
      <c r="D66">
        <v>1</v>
      </c>
      <c r="E66">
        <v>0</v>
      </c>
      <c r="F66">
        <v>1</v>
      </c>
      <c r="G66" s="6">
        <f t="shared" si="1"/>
        <v>1</v>
      </c>
      <c r="H66" s="11"/>
      <c r="I66" s="11"/>
    </row>
    <row r="67" spans="2:9" x14ac:dyDescent="0.25">
      <c r="B67" t="s">
        <v>98</v>
      </c>
      <c r="C67" s="19" t="str">
        <f>VLOOKUP(B67,Names!A:C,3,FALSE)</f>
        <v>V Cruickshank</v>
      </c>
      <c r="D67">
        <v>2</v>
      </c>
      <c r="E67">
        <v>0</v>
      </c>
      <c r="F67">
        <v>0</v>
      </c>
      <c r="G67" s="6">
        <f t="shared" si="1"/>
        <v>0</v>
      </c>
      <c r="H67" s="11"/>
      <c r="I67" s="11"/>
    </row>
    <row r="68" spans="2:9" x14ac:dyDescent="0.25">
      <c r="B68" t="s">
        <v>99</v>
      </c>
      <c r="C68" s="19" t="str">
        <f>VLOOKUP(B68,Names!A:C,3,FALSE)</f>
        <v>S Dalton</v>
      </c>
      <c r="D68">
        <v>4</v>
      </c>
      <c r="E68">
        <v>0</v>
      </c>
      <c r="F68">
        <v>0</v>
      </c>
      <c r="G68" s="6">
        <f t="shared" si="1"/>
        <v>0</v>
      </c>
      <c r="H68" s="11"/>
      <c r="I68" s="11"/>
    </row>
    <row r="69" spans="2:9" x14ac:dyDescent="0.25">
      <c r="B69" t="s">
        <v>100</v>
      </c>
      <c r="C69" s="19" t="str">
        <f>VLOOKUP(B69,Names!A:C,3,FALSE)</f>
        <v>Dyll Davies</v>
      </c>
      <c r="D69">
        <v>261</v>
      </c>
      <c r="E69">
        <v>26</v>
      </c>
      <c r="F69">
        <v>2</v>
      </c>
      <c r="G69" s="6">
        <f t="shared" si="1"/>
        <v>28</v>
      </c>
      <c r="H69" s="11"/>
      <c r="I69" s="11"/>
    </row>
    <row r="70" spans="2:9" x14ac:dyDescent="0.25">
      <c r="B70" t="s">
        <v>101</v>
      </c>
      <c r="C70" s="19" t="str">
        <f>VLOOKUP(B70,Names!A:C,3,FALSE)</f>
        <v>Harry Davies</v>
      </c>
      <c r="D70">
        <v>55</v>
      </c>
      <c r="E70">
        <v>8</v>
      </c>
      <c r="F70">
        <v>0</v>
      </c>
      <c r="G70" s="6">
        <f t="shared" si="1"/>
        <v>8</v>
      </c>
      <c r="H70" s="11">
        <v>0</v>
      </c>
      <c r="I70" s="11">
        <v>0</v>
      </c>
    </row>
    <row r="71" spans="2:9" x14ac:dyDescent="0.25">
      <c r="B71" t="s">
        <v>102</v>
      </c>
      <c r="C71" s="19" t="str">
        <f>VLOOKUP(B71,Names!A:C,3,FALSE)</f>
        <v>J Davies</v>
      </c>
      <c r="D71">
        <v>1</v>
      </c>
      <c r="E71">
        <v>0</v>
      </c>
      <c r="F71">
        <v>0</v>
      </c>
      <c r="G71" s="6">
        <f t="shared" si="1"/>
        <v>0</v>
      </c>
      <c r="H71" s="11"/>
      <c r="I71" s="11"/>
    </row>
    <row r="72" spans="2:9" x14ac:dyDescent="0.25">
      <c r="B72" t="s">
        <v>103</v>
      </c>
      <c r="C72" s="19" t="str">
        <f>VLOOKUP(B72,Names!A:C,3,FALSE)</f>
        <v>L Derbyshire</v>
      </c>
      <c r="D72">
        <v>5</v>
      </c>
      <c r="E72">
        <v>1</v>
      </c>
      <c r="F72">
        <v>0</v>
      </c>
      <c r="G72" s="6">
        <f t="shared" si="1"/>
        <v>1</v>
      </c>
      <c r="H72" s="11"/>
      <c r="I72" s="11"/>
    </row>
    <row r="73" spans="2:9" x14ac:dyDescent="0.25">
      <c r="B73" t="s">
        <v>104</v>
      </c>
      <c r="C73" s="19" t="str">
        <f>VLOOKUP(B73,Names!A:C,3,FALSE)</f>
        <v>P Derbyshire</v>
      </c>
      <c r="D73">
        <v>2</v>
      </c>
      <c r="E73">
        <v>1</v>
      </c>
      <c r="F73">
        <v>0</v>
      </c>
      <c r="G73" s="6">
        <f t="shared" si="1"/>
        <v>1</v>
      </c>
      <c r="H73" s="11"/>
      <c r="I73" s="11"/>
    </row>
    <row r="74" spans="2:9" x14ac:dyDescent="0.25">
      <c r="B74" t="s">
        <v>105</v>
      </c>
      <c r="C74" s="19" t="str">
        <f>VLOOKUP(B74,Names!A:C,3,FALSE)</f>
        <v>D Diamond</v>
      </c>
      <c r="D74">
        <v>2</v>
      </c>
      <c r="E74">
        <v>0</v>
      </c>
      <c r="F74">
        <v>0</v>
      </c>
      <c r="G74" s="6">
        <f t="shared" si="1"/>
        <v>0</v>
      </c>
      <c r="H74" s="11"/>
      <c r="I74" s="11"/>
    </row>
    <row r="75" spans="2:9" x14ac:dyDescent="0.25">
      <c r="B75" t="s">
        <v>106</v>
      </c>
      <c r="C75" s="19" t="str">
        <f>VLOOKUP(B75,Names!A:C,3,FALSE)</f>
        <v>Hamish Dowell</v>
      </c>
      <c r="D75">
        <v>21</v>
      </c>
      <c r="E75">
        <v>7</v>
      </c>
      <c r="F75">
        <v>0</v>
      </c>
      <c r="G75" s="6">
        <f t="shared" si="1"/>
        <v>7</v>
      </c>
      <c r="H75" s="11"/>
      <c r="I75" s="11"/>
    </row>
    <row r="76" spans="2:9" x14ac:dyDescent="0.25">
      <c r="B76" t="s">
        <v>107</v>
      </c>
      <c r="C76" s="19" t="str">
        <f>VLOOKUP(B76,Names!A:C,3,FALSE)</f>
        <v>Nicko Dowell</v>
      </c>
      <c r="D76">
        <v>76</v>
      </c>
      <c r="E76">
        <v>13</v>
      </c>
      <c r="F76">
        <v>47</v>
      </c>
      <c r="G76" s="6">
        <f t="shared" ref="G76:G144" si="2">SUM(E76:F76)</f>
        <v>60</v>
      </c>
      <c r="H76" s="11">
        <v>0</v>
      </c>
      <c r="I76" s="11">
        <v>0</v>
      </c>
    </row>
    <row r="77" spans="2:9" x14ac:dyDescent="0.25">
      <c r="B77" t="s">
        <v>108</v>
      </c>
      <c r="C77" s="19" t="str">
        <f>VLOOKUP(B77,Names!A:C,3,FALSE)</f>
        <v>M Dudley</v>
      </c>
      <c r="D77">
        <v>3</v>
      </c>
      <c r="E77">
        <v>0</v>
      </c>
      <c r="F77">
        <v>0</v>
      </c>
      <c r="G77" s="6">
        <f t="shared" si="2"/>
        <v>0</v>
      </c>
      <c r="H77" s="11"/>
      <c r="I77" s="11"/>
    </row>
    <row r="78" spans="2:9" x14ac:dyDescent="0.25">
      <c r="B78" t="s">
        <v>109</v>
      </c>
      <c r="C78" s="19" t="str">
        <f>VLOOKUP(B78,Names!A:C,3,FALSE)</f>
        <v>Gordon Dunne</v>
      </c>
      <c r="D78">
        <v>1</v>
      </c>
      <c r="E78">
        <v>0</v>
      </c>
      <c r="F78">
        <v>0</v>
      </c>
      <c r="G78" s="6">
        <f t="shared" si="2"/>
        <v>0</v>
      </c>
      <c r="H78" s="11"/>
      <c r="I78" s="11"/>
    </row>
    <row r="79" spans="2:9" x14ac:dyDescent="0.25">
      <c r="B79" t="s">
        <v>110</v>
      </c>
      <c r="C79" s="19" t="str">
        <f>VLOOKUP(B79,Names!A:C,3,FALSE)</f>
        <v>H Ewinger</v>
      </c>
      <c r="D79">
        <v>20</v>
      </c>
      <c r="E79">
        <v>8</v>
      </c>
      <c r="F79">
        <v>0</v>
      </c>
      <c r="G79" s="6">
        <f t="shared" si="2"/>
        <v>8</v>
      </c>
      <c r="H79" s="11"/>
      <c r="I79" s="11"/>
    </row>
    <row r="80" spans="2:9" x14ac:dyDescent="0.25">
      <c r="B80" t="s">
        <v>111</v>
      </c>
      <c r="C80" s="19" t="str">
        <f>VLOOKUP(B80,Names!A:C,3,FALSE)</f>
        <v>E Feast</v>
      </c>
      <c r="D80">
        <v>9</v>
      </c>
      <c r="E80">
        <v>3</v>
      </c>
      <c r="F80">
        <v>0</v>
      </c>
      <c r="G80" s="6">
        <f t="shared" si="2"/>
        <v>3</v>
      </c>
      <c r="H80" s="11"/>
      <c r="I80" s="11"/>
    </row>
    <row r="81" spans="2:9" x14ac:dyDescent="0.25">
      <c r="B81" t="s">
        <v>112</v>
      </c>
      <c r="C81" s="19" t="str">
        <f>VLOOKUP(B81,Names!A:C,3,FALSE)</f>
        <v>Chris Feeney</v>
      </c>
      <c r="D81">
        <v>163</v>
      </c>
      <c r="E81">
        <v>6</v>
      </c>
      <c r="F81">
        <v>29</v>
      </c>
      <c r="G81" s="6">
        <f t="shared" si="2"/>
        <v>35</v>
      </c>
      <c r="H81" s="11"/>
      <c r="I81" s="11"/>
    </row>
    <row r="82" spans="2:9" x14ac:dyDescent="0.25">
      <c r="B82" t="s">
        <v>113</v>
      </c>
      <c r="C82" s="19" t="str">
        <f>VLOOKUP(B82,Names!A:C,3,FALSE)</f>
        <v>P Fenech</v>
      </c>
      <c r="D82">
        <v>13</v>
      </c>
      <c r="E82">
        <v>7</v>
      </c>
      <c r="F82">
        <v>0</v>
      </c>
      <c r="G82" s="6">
        <f t="shared" si="2"/>
        <v>7</v>
      </c>
      <c r="H82" s="11"/>
      <c r="I82" s="11"/>
    </row>
    <row r="83" spans="2:9" x14ac:dyDescent="0.25">
      <c r="B83" t="s">
        <v>114</v>
      </c>
      <c r="C83" s="19" t="str">
        <f>VLOOKUP(B83,Names!A:C,3,FALSE)</f>
        <v>T Flavin</v>
      </c>
      <c r="D83">
        <v>1</v>
      </c>
      <c r="E83">
        <v>1</v>
      </c>
      <c r="F83">
        <v>0</v>
      </c>
      <c r="G83" s="6">
        <f t="shared" si="2"/>
        <v>1</v>
      </c>
      <c r="H83" s="11"/>
      <c r="I83" s="11"/>
    </row>
    <row r="84" spans="2:9" x14ac:dyDescent="0.25">
      <c r="B84" t="s">
        <v>115</v>
      </c>
      <c r="C84" s="19" t="str">
        <f>VLOOKUP(B84,Names!A:C,3,FALSE)</f>
        <v>S Follows</v>
      </c>
      <c r="D84">
        <v>67</v>
      </c>
      <c r="E84">
        <v>16</v>
      </c>
      <c r="F84">
        <v>0</v>
      </c>
      <c r="G84" s="6">
        <f t="shared" si="2"/>
        <v>16</v>
      </c>
      <c r="H84" s="11"/>
      <c r="I84" s="11"/>
    </row>
    <row r="85" spans="2:9" x14ac:dyDescent="0.25">
      <c r="B85" t="s">
        <v>116</v>
      </c>
      <c r="C85" s="19" t="str">
        <f>VLOOKUP(B85,Names!A:C,3,FALSE)</f>
        <v>J Fowler</v>
      </c>
      <c r="D85">
        <v>12</v>
      </c>
      <c r="E85">
        <v>4</v>
      </c>
      <c r="F85">
        <v>0</v>
      </c>
      <c r="G85" s="6">
        <f t="shared" si="2"/>
        <v>4</v>
      </c>
      <c r="H85" s="11"/>
      <c r="I85" s="11"/>
    </row>
    <row r="86" spans="2:9" x14ac:dyDescent="0.25">
      <c r="B86" t="s">
        <v>118</v>
      </c>
      <c r="C86" s="19" t="str">
        <f>VLOOKUP(B86,Names!A:C,3,FALSE)</f>
        <v>Peter Garlando</v>
      </c>
      <c r="D86">
        <v>3</v>
      </c>
      <c r="E86">
        <v>1</v>
      </c>
      <c r="F86">
        <v>0</v>
      </c>
      <c r="G86" s="6">
        <f t="shared" si="2"/>
        <v>1</v>
      </c>
      <c r="H86" s="11">
        <v>0</v>
      </c>
      <c r="I86" s="11">
        <v>0</v>
      </c>
    </row>
    <row r="87" spans="2:9" x14ac:dyDescent="0.25">
      <c r="B87" t="s">
        <v>117</v>
      </c>
      <c r="C87" s="19" t="str">
        <f>VLOOKUP(B87,Names!A:C,3,FALSE)</f>
        <v>Sav Gatfield</v>
      </c>
      <c r="D87">
        <v>26</v>
      </c>
      <c r="E87">
        <v>1</v>
      </c>
      <c r="F87">
        <v>0</v>
      </c>
      <c r="G87" s="6">
        <f t="shared" si="2"/>
        <v>1</v>
      </c>
      <c r="H87" s="11"/>
      <c r="I87" s="11"/>
    </row>
    <row r="88" spans="2:9" x14ac:dyDescent="0.25">
      <c r="B88" t="s">
        <v>119</v>
      </c>
      <c r="C88" s="19" t="str">
        <f>VLOOKUP(B88,Names!A:C,3,FALSE)</f>
        <v>C Gibbons</v>
      </c>
      <c r="D88">
        <v>1</v>
      </c>
      <c r="E88">
        <v>1</v>
      </c>
      <c r="F88">
        <v>0</v>
      </c>
      <c r="G88" s="6">
        <f t="shared" si="2"/>
        <v>1</v>
      </c>
      <c r="H88" s="11"/>
      <c r="I88" s="11"/>
    </row>
    <row r="89" spans="2:9" x14ac:dyDescent="0.25">
      <c r="B89" t="s">
        <v>120</v>
      </c>
      <c r="C89" s="19" t="str">
        <f>VLOOKUP(B89,Names!A:C,3,FALSE)</f>
        <v>Simon Gillman</v>
      </c>
      <c r="D89">
        <v>129</v>
      </c>
      <c r="E89">
        <v>34</v>
      </c>
      <c r="F89">
        <v>0</v>
      </c>
      <c r="G89" s="6">
        <f t="shared" si="2"/>
        <v>34</v>
      </c>
      <c r="H89" s="11"/>
      <c r="I89" s="11"/>
    </row>
    <row r="90" spans="2:9" x14ac:dyDescent="0.25">
      <c r="B90" t="s">
        <v>121</v>
      </c>
      <c r="C90" s="19" t="str">
        <f>VLOOKUP(B90,Names!A:C,3,FALSE)</f>
        <v>R Gladstone</v>
      </c>
      <c r="D90">
        <v>15</v>
      </c>
      <c r="E90">
        <v>5</v>
      </c>
      <c r="F90">
        <v>0</v>
      </c>
      <c r="G90" s="6">
        <f t="shared" si="2"/>
        <v>5</v>
      </c>
      <c r="H90" s="11"/>
      <c r="I90" s="11"/>
    </row>
    <row r="91" spans="2:9" x14ac:dyDescent="0.25">
      <c r="B91" t="s">
        <v>122</v>
      </c>
      <c r="C91" s="19" t="str">
        <f>VLOOKUP(B91,Names!A:C,3,FALSE)</f>
        <v>Patrick Gledhill</v>
      </c>
      <c r="D91">
        <v>97</v>
      </c>
      <c r="E91">
        <v>3</v>
      </c>
      <c r="F91">
        <v>32</v>
      </c>
      <c r="G91" s="6">
        <f t="shared" si="2"/>
        <v>35</v>
      </c>
      <c r="H91" s="11">
        <v>3</v>
      </c>
      <c r="I91" s="11">
        <v>0</v>
      </c>
    </row>
    <row r="92" spans="2:9" x14ac:dyDescent="0.25">
      <c r="B92" t="s">
        <v>123</v>
      </c>
      <c r="C92" s="19" t="str">
        <f>VLOOKUP(B92,Names!A:C,3,FALSE)</f>
        <v>Ben Glover</v>
      </c>
      <c r="D92">
        <v>17</v>
      </c>
      <c r="E92">
        <v>2</v>
      </c>
      <c r="F92">
        <v>0</v>
      </c>
      <c r="G92" s="6">
        <f t="shared" si="2"/>
        <v>2</v>
      </c>
      <c r="H92" s="11">
        <v>0</v>
      </c>
      <c r="I92" s="11">
        <v>0</v>
      </c>
    </row>
    <row r="93" spans="2:9" x14ac:dyDescent="0.25">
      <c r="B93" t="s">
        <v>124</v>
      </c>
      <c r="C93" s="19" t="str">
        <f>VLOOKUP(B93,Names!A:C,3,FALSE)</f>
        <v>Liam Gray</v>
      </c>
      <c r="D93">
        <v>40</v>
      </c>
      <c r="E93">
        <v>11</v>
      </c>
      <c r="F93">
        <v>0</v>
      </c>
      <c r="G93" s="6">
        <f t="shared" si="2"/>
        <v>11</v>
      </c>
      <c r="H93" s="11">
        <v>0</v>
      </c>
      <c r="I93" s="11">
        <v>1</v>
      </c>
    </row>
    <row r="94" spans="2:9" x14ac:dyDescent="0.25">
      <c r="B94" t="s">
        <v>125</v>
      </c>
      <c r="C94" s="19" t="str">
        <f>VLOOKUP(B94,Names!A:C,3,FALSE)</f>
        <v>Joe Green</v>
      </c>
      <c r="D94">
        <v>31</v>
      </c>
      <c r="E94">
        <v>15</v>
      </c>
      <c r="F94">
        <v>0</v>
      </c>
      <c r="G94" s="6">
        <f t="shared" si="2"/>
        <v>15</v>
      </c>
      <c r="H94" s="11"/>
      <c r="I94" s="11"/>
    </row>
    <row r="95" spans="2:9" x14ac:dyDescent="0.25">
      <c r="B95" t="s">
        <v>126</v>
      </c>
      <c r="C95" s="19" t="str">
        <f>VLOOKUP(B95,Names!A:C,3,FALSE)</f>
        <v>J Habib</v>
      </c>
      <c r="D95">
        <v>1</v>
      </c>
      <c r="E95">
        <v>0</v>
      </c>
      <c r="F95">
        <v>0</v>
      </c>
      <c r="G95" s="6">
        <f t="shared" si="2"/>
        <v>0</v>
      </c>
      <c r="H95" s="11"/>
      <c r="I95" s="11"/>
    </row>
    <row r="96" spans="2:9" x14ac:dyDescent="0.25">
      <c r="B96" t="s">
        <v>128</v>
      </c>
      <c r="C96" s="19" t="str">
        <f>VLOOKUP(B96,Names!A:C,3,FALSE)</f>
        <v>Steve Hamer</v>
      </c>
      <c r="D96">
        <v>84</v>
      </c>
      <c r="E96">
        <v>25</v>
      </c>
      <c r="F96">
        <v>0</v>
      </c>
      <c r="G96" s="6">
        <f t="shared" si="2"/>
        <v>25</v>
      </c>
      <c r="H96" s="11">
        <v>0</v>
      </c>
      <c r="I96" s="11">
        <v>0</v>
      </c>
    </row>
    <row r="97" spans="2:9" x14ac:dyDescent="0.25">
      <c r="B97" t="s">
        <v>132</v>
      </c>
      <c r="C97" s="19" t="str">
        <f>VLOOKUP(B97,Names!A:C,3,FALSE)</f>
        <v>Tim Hapgood</v>
      </c>
      <c r="D97">
        <v>1</v>
      </c>
      <c r="E97">
        <v>1</v>
      </c>
      <c r="F97">
        <v>0</v>
      </c>
      <c r="G97" s="6">
        <f t="shared" si="2"/>
        <v>1</v>
      </c>
      <c r="H97" s="11">
        <v>0</v>
      </c>
      <c r="I97" s="11">
        <v>0</v>
      </c>
    </row>
    <row r="98" spans="2:9" x14ac:dyDescent="0.25">
      <c r="B98" t="s">
        <v>129</v>
      </c>
      <c r="C98" s="19" t="str">
        <f>VLOOKUP(B98,Names!A:C,3,FALSE)</f>
        <v>A Hargreaves</v>
      </c>
      <c r="D98">
        <v>23</v>
      </c>
      <c r="E98">
        <v>3</v>
      </c>
      <c r="F98">
        <v>0</v>
      </c>
      <c r="G98" s="6">
        <f t="shared" si="2"/>
        <v>3</v>
      </c>
      <c r="H98" s="11"/>
      <c r="I98" s="11"/>
    </row>
    <row r="99" spans="2:9" x14ac:dyDescent="0.25">
      <c r="B99" t="s">
        <v>130</v>
      </c>
      <c r="C99" s="19" t="str">
        <f>VLOOKUP(B99,Names!A:C,3,FALSE)</f>
        <v>Julian Harris</v>
      </c>
      <c r="D99">
        <v>2</v>
      </c>
      <c r="E99">
        <v>0</v>
      </c>
      <c r="F99">
        <v>0</v>
      </c>
      <c r="G99" s="6">
        <f t="shared" si="2"/>
        <v>0</v>
      </c>
      <c r="H99" s="11"/>
      <c r="I99" s="11"/>
    </row>
    <row r="100" spans="2:9" x14ac:dyDescent="0.25">
      <c r="B100" t="s">
        <v>131</v>
      </c>
      <c r="C100" s="19" t="str">
        <f>VLOOKUP(B100,Names!A:C,3,FALSE)</f>
        <v>D Harvey</v>
      </c>
      <c r="D100">
        <v>1</v>
      </c>
      <c r="E100">
        <v>0</v>
      </c>
      <c r="F100">
        <v>0</v>
      </c>
      <c r="G100" s="6">
        <f t="shared" si="2"/>
        <v>0</v>
      </c>
      <c r="H100" s="11"/>
      <c r="I100" s="11"/>
    </row>
    <row r="101" spans="2:9" x14ac:dyDescent="0.25">
      <c r="B101" t="s">
        <v>133</v>
      </c>
      <c r="C101" s="19" t="str">
        <f>VLOOKUP(B101,Names!A:C,3,FALSE)</f>
        <v>Leo Hawkins</v>
      </c>
      <c r="D101">
        <v>8</v>
      </c>
      <c r="E101">
        <v>2</v>
      </c>
      <c r="F101">
        <v>0</v>
      </c>
      <c r="G101" s="6">
        <f t="shared" si="2"/>
        <v>2</v>
      </c>
      <c r="H101" s="11"/>
      <c r="I101" s="11"/>
    </row>
    <row r="102" spans="2:9" x14ac:dyDescent="0.25">
      <c r="B102" t="s">
        <v>134</v>
      </c>
      <c r="C102" s="19" t="str">
        <f>VLOOKUP(B102,Names!A:C,3,FALSE)</f>
        <v>J Henderson</v>
      </c>
      <c r="D102">
        <v>1</v>
      </c>
      <c r="E102">
        <v>0</v>
      </c>
      <c r="F102">
        <v>0</v>
      </c>
      <c r="G102" s="6">
        <f t="shared" si="2"/>
        <v>0</v>
      </c>
      <c r="H102" s="11"/>
      <c r="I102" s="11"/>
    </row>
    <row r="103" spans="2:9" x14ac:dyDescent="0.25">
      <c r="B103" t="s">
        <v>135</v>
      </c>
      <c r="C103" s="19" t="str">
        <f>VLOOKUP(B103,Names!A:C,3,FALSE)</f>
        <v>Carl Hey</v>
      </c>
      <c r="D103">
        <v>4</v>
      </c>
      <c r="E103">
        <v>0</v>
      </c>
      <c r="F103">
        <v>0</v>
      </c>
      <c r="G103" s="6">
        <f t="shared" si="2"/>
        <v>0</v>
      </c>
      <c r="H103" s="11"/>
      <c r="I103" s="11"/>
    </row>
    <row r="104" spans="2:9" x14ac:dyDescent="0.25">
      <c r="B104" t="s">
        <v>136</v>
      </c>
      <c r="C104" s="19" t="str">
        <f>VLOOKUP(B104,Names!A:C,3,FALSE)</f>
        <v>M Hiley</v>
      </c>
      <c r="D104">
        <v>23</v>
      </c>
      <c r="E104">
        <v>10</v>
      </c>
      <c r="F104">
        <v>0</v>
      </c>
      <c r="G104" s="6">
        <f t="shared" si="2"/>
        <v>10</v>
      </c>
      <c r="H104" s="11"/>
      <c r="I104" s="11"/>
    </row>
    <row r="105" spans="2:9" x14ac:dyDescent="0.25">
      <c r="B105" t="s">
        <v>137</v>
      </c>
      <c r="C105" s="19" t="str">
        <f>VLOOKUP(B105,Names!A:C,3,FALSE)</f>
        <v>R Hobbs</v>
      </c>
      <c r="D105">
        <v>22</v>
      </c>
      <c r="E105">
        <v>8</v>
      </c>
      <c r="F105">
        <v>0</v>
      </c>
      <c r="G105" s="6">
        <f t="shared" si="2"/>
        <v>8</v>
      </c>
      <c r="H105" s="11"/>
      <c r="I105" s="11"/>
    </row>
    <row r="106" spans="2:9" x14ac:dyDescent="0.25">
      <c r="B106" t="s">
        <v>138</v>
      </c>
      <c r="C106" s="19" t="str">
        <f>VLOOKUP(B106,Names!A:C,3,FALSE)</f>
        <v>D Hooper</v>
      </c>
      <c r="D106">
        <v>25</v>
      </c>
      <c r="E106">
        <v>8</v>
      </c>
      <c r="F106">
        <v>0</v>
      </c>
      <c r="G106" s="6">
        <f t="shared" si="2"/>
        <v>8</v>
      </c>
      <c r="H106" s="11"/>
      <c r="I106" s="11"/>
    </row>
    <row r="107" spans="2:9" x14ac:dyDescent="0.25">
      <c r="B107" t="s">
        <v>139</v>
      </c>
      <c r="C107" s="19" t="str">
        <f>VLOOKUP(B107,Names!A:C,3,FALSE)</f>
        <v>Scott Hoskin</v>
      </c>
      <c r="D107">
        <v>127</v>
      </c>
      <c r="E107">
        <v>22</v>
      </c>
      <c r="F107">
        <v>0</v>
      </c>
      <c r="G107" s="6">
        <f t="shared" si="2"/>
        <v>22</v>
      </c>
      <c r="H107" s="11"/>
      <c r="I107" s="11"/>
    </row>
    <row r="108" spans="2:9" x14ac:dyDescent="0.25">
      <c r="B108" t="s">
        <v>140</v>
      </c>
      <c r="C108" s="19" t="str">
        <f>VLOOKUP(B108,Names!A:C,3,FALSE)</f>
        <v>S Houchin</v>
      </c>
      <c r="D108">
        <v>146</v>
      </c>
      <c r="E108">
        <v>23</v>
      </c>
      <c r="F108">
        <v>1</v>
      </c>
      <c r="G108" s="6">
        <f t="shared" si="2"/>
        <v>24</v>
      </c>
      <c r="H108" s="11"/>
      <c r="I108" s="11"/>
    </row>
    <row r="109" spans="2:9" x14ac:dyDescent="0.25">
      <c r="B109" t="s">
        <v>141</v>
      </c>
      <c r="C109" s="19" t="str">
        <f>VLOOKUP(B109,Names!A:C,3,FALSE)</f>
        <v>F Hussain</v>
      </c>
      <c r="D109">
        <v>32</v>
      </c>
      <c r="E109">
        <v>8</v>
      </c>
      <c r="F109">
        <v>0</v>
      </c>
      <c r="G109" s="6">
        <f t="shared" si="2"/>
        <v>8</v>
      </c>
      <c r="H109" s="11"/>
      <c r="I109" s="11"/>
    </row>
    <row r="110" spans="2:9" x14ac:dyDescent="0.25">
      <c r="B110" t="s">
        <v>142</v>
      </c>
      <c r="C110" s="19" t="str">
        <f>VLOOKUP(B110,Names!A:C,3,FALSE)</f>
        <v>S Hussain</v>
      </c>
      <c r="D110">
        <v>104</v>
      </c>
      <c r="E110">
        <v>17</v>
      </c>
      <c r="F110">
        <v>0</v>
      </c>
      <c r="G110" s="6">
        <f t="shared" si="2"/>
        <v>17</v>
      </c>
      <c r="H110" s="11"/>
      <c r="I110" s="11"/>
    </row>
    <row r="111" spans="2:9" x14ac:dyDescent="0.25">
      <c r="B111" t="s">
        <v>143</v>
      </c>
      <c r="C111" s="19" t="str">
        <f>VLOOKUP(B111,Names!A:C,3,FALSE)</f>
        <v>Ben Hynes</v>
      </c>
      <c r="D111">
        <v>23</v>
      </c>
      <c r="E111">
        <v>9</v>
      </c>
      <c r="F111">
        <v>0</v>
      </c>
      <c r="G111" s="6">
        <f t="shared" si="2"/>
        <v>9</v>
      </c>
      <c r="H111" s="11"/>
      <c r="I111" s="11"/>
    </row>
    <row r="112" spans="2:9" x14ac:dyDescent="0.25">
      <c r="B112" t="s">
        <v>144</v>
      </c>
      <c r="C112" s="19" t="str">
        <f>VLOOKUP(B112,Names!A:C,3,FALSE)</f>
        <v>Paul Hynes</v>
      </c>
      <c r="D112">
        <v>53</v>
      </c>
      <c r="E112">
        <v>21</v>
      </c>
      <c r="F112">
        <v>0</v>
      </c>
      <c r="G112" s="6">
        <f t="shared" si="2"/>
        <v>21</v>
      </c>
      <c r="H112" s="11">
        <v>0</v>
      </c>
      <c r="I112" s="11">
        <v>0</v>
      </c>
    </row>
    <row r="113" spans="2:9" x14ac:dyDescent="0.25">
      <c r="B113" t="s">
        <v>145</v>
      </c>
      <c r="C113" s="19" t="str">
        <f>VLOOKUP(B113,Names!A:C,3,FALSE)</f>
        <v>P Jack</v>
      </c>
      <c r="D113">
        <v>1</v>
      </c>
      <c r="E113">
        <v>0</v>
      </c>
      <c r="F113">
        <v>0</v>
      </c>
      <c r="G113" s="6">
        <f t="shared" si="2"/>
        <v>0</v>
      </c>
    </row>
    <row r="114" spans="2:9" x14ac:dyDescent="0.25">
      <c r="B114" t="s">
        <v>146</v>
      </c>
      <c r="C114" s="19" t="str">
        <f>VLOOKUP(B114,Names!A:C,3,FALSE)</f>
        <v>James Jackson</v>
      </c>
      <c r="D114">
        <v>152</v>
      </c>
      <c r="E114">
        <v>18</v>
      </c>
      <c r="F114">
        <v>0</v>
      </c>
      <c r="G114" s="6">
        <f t="shared" si="2"/>
        <v>18</v>
      </c>
      <c r="H114" s="11"/>
      <c r="I114" s="11"/>
    </row>
    <row r="115" spans="2:9" x14ac:dyDescent="0.25">
      <c r="B115" t="s">
        <v>147</v>
      </c>
      <c r="C115" s="19" t="str">
        <f>VLOOKUP(B115,Names!A:C,3,FALSE)</f>
        <v>Luke Jackson</v>
      </c>
      <c r="D115">
        <v>1</v>
      </c>
      <c r="E115">
        <v>2</v>
      </c>
      <c r="F115">
        <v>0</v>
      </c>
      <c r="G115" s="6">
        <f t="shared" si="2"/>
        <v>2</v>
      </c>
      <c r="H115" s="11"/>
      <c r="I115" s="11"/>
    </row>
    <row r="116" spans="2:9" x14ac:dyDescent="0.25">
      <c r="B116" t="s">
        <v>148</v>
      </c>
      <c r="C116" s="19" t="str">
        <f>VLOOKUP(B116,Names!A:C,3,FALSE)</f>
        <v>F Jagger</v>
      </c>
      <c r="D116">
        <v>5</v>
      </c>
      <c r="E116">
        <v>1</v>
      </c>
      <c r="F116">
        <v>1</v>
      </c>
      <c r="G116" s="6">
        <f t="shared" si="2"/>
        <v>2</v>
      </c>
      <c r="H116" s="11"/>
      <c r="I116" s="11"/>
    </row>
    <row r="117" spans="2:9" x14ac:dyDescent="0.25">
      <c r="B117" t="s">
        <v>149</v>
      </c>
      <c r="C117" s="19" t="str">
        <f>VLOOKUP(B117,Names!A:C,3,FALSE)</f>
        <v>Tom James</v>
      </c>
      <c r="D117">
        <v>17</v>
      </c>
      <c r="E117">
        <v>0</v>
      </c>
      <c r="F117">
        <v>1</v>
      </c>
      <c r="G117" s="6">
        <f t="shared" si="2"/>
        <v>1</v>
      </c>
      <c r="H117" s="11">
        <v>0</v>
      </c>
      <c r="I117" s="11">
        <v>0.5</v>
      </c>
    </row>
    <row r="118" spans="2:9" x14ac:dyDescent="0.25">
      <c r="B118" t="s">
        <v>150</v>
      </c>
      <c r="C118" s="19" t="str">
        <f>VLOOKUP(B118,Names!A:C,3,FALSE)</f>
        <v>? Jarpesh</v>
      </c>
      <c r="D118">
        <v>1</v>
      </c>
      <c r="E118">
        <v>1</v>
      </c>
      <c r="F118">
        <v>0</v>
      </c>
      <c r="G118" s="6">
        <f t="shared" si="2"/>
        <v>1</v>
      </c>
      <c r="H118" s="11"/>
      <c r="I118" s="11"/>
    </row>
    <row r="119" spans="2:9" x14ac:dyDescent="0.25">
      <c r="B119" t="s">
        <v>151</v>
      </c>
      <c r="C119" s="19" t="str">
        <f>VLOOKUP(B119,Names!A:C,3,FALSE)</f>
        <v>W Jeans</v>
      </c>
      <c r="D119">
        <v>1</v>
      </c>
      <c r="E119">
        <v>0</v>
      </c>
      <c r="F119">
        <v>0</v>
      </c>
      <c r="G119" s="6">
        <f t="shared" si="2"/>
        <v>0</v>
      </c>
      <c r="H119" s="11"/>
      <c r="I119" s="11"/>
    </row>
    <row r="120" spans="2:9" x14ac:dyDescent="0.25">
      <c r="B120" t="s">
        <v>152</v>
      </c>
      <c r="C120" s="19" t="str">
        <f>VLOOKUP(B120,Names!A:C,3,FALSE)</f>
        <v>T Jeffcott</v>
      </c>
      <c r="D120">
        <v>1</v>
      </c>
      <c r="E120">
        <v>0</v>
      </c>
      <c r="F120">
        <v>0</v>
      </c>
      <c r="G120" s="6">
        <f t="shared" si="2"/>
        <v>0</v>
      </c>
      <c r="H120" s="11"/>
      <c r="I120" s="11"/>
    </row>
    <row r="121" spans="2:9" x14ac:dyDescent="0.25">
      <c r="B121" t="s">
        <v>153</v>
      </c>
      <c r="C121" s="19" t="str">
        <f>VLOOKUP(B121,Names!A:C,3,FALSE)</f>
        <v>M Johnston</v>
      </c>
      <c r="D121">
        <v>1</v>
      </c>
      <c r="E121">
        <v>0</v>
      </c>
      <c r="F121">
        <v>0</v>
      </c>
      <c r="G121" s="6">
        <f t="shared" si="2"/>
        <v>0</v>
      </c>
      <c r="H121" s="11"/>
      <c r="I121" s="11"/>
    </row>
    <row r="122" spans="2:9" x14ac:dyDescent="0.25">
      <c r="B122" t="s">
        <v>154</v>
      </c>
      <c r="C122" s="19" t="str">
        <f>VLOOKUP(B122,Names!A:C,3,FALSE)</f>
        <v>A Jones</v>
      </c>
      <c r="D122">
        <v>4</v>
      </c>
      <c r="E122">
        <v>0</v>
      </c>
      <c r="F122">
        <v>0</v>
      </c>
      <c r="G122" s="6">
        <f t="shared" si="2"/>
        <v>0</v>
      </c>
      <c r="H122" s="11"/>
      <c r="I122" s="11"/>
    </row>
    <row r="123" spans="2:9" x14ac:dyDescent="0.25">
      <c r="B123" t="s">
        <v>155</v>
      </c>
      <c r="C123" s="19" t="str">
        <f>VLOOKUP(B123,Names!A:C,3,FALSE)</f>
        <v>Ben Jones</v>
      </c>
      <c r="D123">
        <v>2</v>
      </c>
      <c r="E123">
        <v>0</v>
      </c>
      <c r="F123">
        <v>0</v>
      </c>
      <c r="G123" s="6">
        <f t="shared" si="2"/>
        <v>0</v>
      </c>
      <c r="H123" s="11"/>
      <c r="I123" s="11"/>
    </row>
    <row r="124" spans="2:9" x14ac:dyDescent="0.25">
      <c r="B124" t="s">
        <v>156</v>
      </c>
      <c r="C124" s="19" t="str">
        <f>VLOOKUP(B124,Names!A:C,3,FALSE)</f>
        <v>G Jones</v>
      </c>
      <c r="D124">
        <v>1</v>
      </c>
      <c r="E124">
        <v>0</v>
      </c>
      <c r="F124">
        <v>2</v>
      </c>
      <c r="G124" s="6">
        <f t="shared" si="2"/>
        <v>2</v>
      </c>
      <c r="H124" s="11"/>
      <c r="I124" s="11"/>
    </row>
    <row r="125" spans="2:9" x14ac:dyDescent="0.25">
      <c r="B125" t="s">
        <v>3</v>
      </c>
      <c r="C125" s="19" t="str">
        <f>VLOOKUP(B125,Names!A:C,3,FALSE)</f>
        <v>Matt Jones</v>
      </c>
      <c r="D125">
        <v>18</v>
      </c>
      <c r="E125">
        <v>7</v>
      </c>
      <c r="F125">
        <v>0</v>
      </c>
      <c r="G125" s="6">
        <f t="shared" si="2"/>
        <v>7</v>
      </c>
      <c r="H125" s="11">
        <v>0</v>
      </c>
      <c r="I125" s="11">
        <v>0</v>
      </c>
    </row>
    <row r="126" spans="2:9" x14ac:dyDescent="0.25">
      <c r="B126" t="s">
        <v>157</v>
      </c>
      <c r="C126" s="19" t="str">
        <f>VLOOKUP(B126,Names!A:C,3,FALSE)</f>
        <v>Sid Kalita</v>
      </c>
      <c r="D126">
        <v>4</v>
      </c>
      <c r="E126">
        <v>2</v>
      </c>
      <c r="F126">
        <v>0</v>
      </c>
      <c r="G126" s="6">
        <f t="shared" si="2"/>
        <v>2</v>
      </c>
      <c r="H126" s="11"/>
      <c r="I126" s="11"/>
    </row>
    <row r="127" spans="2:9" x14ac:dyDescent="0.25">
      <c r="B127" t="s">
        <v>158</v>
      </c>
      <c r="C127" s="19" t="str">
        <f>VLOOKUP(B127,Names!A:C,3,FALSE)</f>
        <v>Robert Keogh</v>
      </c>
      <c r="D127">
        <v>46</v>
      </c>
      <c r="E127">
        <v>10</v>
      </c>
      <c r="F127">
        <v>1</v>
      </c>
      <c r="G127" s="6">
        <f t="shared" si="2"/>
        <v>11</v>
      </c>
      <c r="H127" s="11">
        <v>0</v>
      </c>
      <c r="I127" s="11">
        <v>0</v>
      </c>
    </row>
    <row r="128" spans="2:9" x14ac:dyDescent="0.25">
      <c r="B128" t="s">
        <v>159</v>
      </c>
      <c r="C128" s="19" t="str">
        <f>VLOOKUP(B128,Names!A:C,3,FALSE)</f>
        <v>Nasser Khan</v>
      </c>
      <c r="D128">
        <v>253</v>
      </c>
      <c r="E128">
        <v>25</v>
      </c>
      <c r="F128">
        <v>0</v>
      </c>
      <c r="G128" s="6">
        <f t="shared" si="2"/>
        <v>25</v>
      </c>
      <c r="H128" s="11">
        <v>0</v>
      </c>
      <c r="I128" s="11">
        <v>0</v>
      </c>
    </row>
    <row r="129" spans="2:9" x14ac:dyDescent="0.25">
      <c r="B129" t="s">
        <v>160</v>
      </c>
      <c r="C129" s="19" t="str">
        <f>VLOOKUP(B129,Names!A:C,3,FALSE)</f>
        <v>H Kibble</v>
      </c>
      <c r="D129">
        <v>1</v>
      </c>
      <c r="E129">
        <v>0</v>
      </c>
      <c r="F129">
        <v>0</v>
      </c>
      <c r="G129" s="6">
        <f t="shared" si="2"/>
        <v>0</v>
      </c>
      <c r="H129" s="11"/>
      <c r="I129" s="11"/>
    </row>
    <row r="130" spans="2:9" x14ac:dyDescent="0.25">
      <c r="B130" t="s">
        <v>161</v>
      </c>
      <c r="C130" s="19" t="str">
        <f>VLOOKUP(B130,Names!A:C,3,FALSE)</f>
        <v>M King</v>
      </c>
      <c r="D130">
        <v>4</v>
      </c>
      <c r="E130">
        <v>0</v>
      </c>
      <c r="F130">
        <v>0</v>
      </c>
      <c r="G130" s="6">
        <f t="shared" si="2"/>
        <v>0</v>
      </c>
      <c r="H130" s="11"/>
      <c r="I130" s="11"/>
    </row>
    <row r="131" spans="2:9" x14ac:dyDescent="0.25">
      <c r="B131" t="s">
        <v>162</v>
      </c>
      <c r="C131" s="19" t="str">
        <f>VLOOKUP(B131,Names!A:C,3,FALSE)</f>
        <v>D Kingston</v>
      </c>
      <c r="D131">
        <v>15</v>
      </c>
      <c r="E131">
        <v>1</v>
      </c>
      <c r="F131">
        <v>0</v>
      </c>
      <c r="G131" s="6">
        <f t="shared" si="2"/>
        <v>1</v>
      </c>
      <c r="H131" s="11"/>
      <c r="I131" s="11"/>
    </row>
    <row r="132" spans="2:9" x14ac:dyDescent="0.25">
      <c r="B132" t="s">
        <v>163</v>
      </c>
      <c r="C132" s="19" t="str">
        <f>VLOOKUP(B132,Names!A:C,3,FALSE)</f>
        <v>J Kirwan</v>
      </c>
      <c r="D132">
        <v>1</v>
      </c>
      <c r="E132">
        <v>0</v>
      </c>
      <c r="F132">
        <v>0</v>
      </c>
      <c r="G132" s="6">
        <f t="shared" si="2"/>
        <v>0</v>
      </c>
      <c r="H132" s="11"/>
      <c r="I132" s="11"/>
    </row>
    <row r="133" spans="2:9" x14ac:dyDescent="0.25">
      <c r="B133" t="s">
        <v>164</v>
      </c>
      <c r="C133" s="19" t="str">
        <f>VLOOKUP(B133,Names!A:C,3,FALSE)</f>
        <v>S Kripalani</v>
      </c>
      <c r="D133">
        <v>6</v>
      </c>
      <c r="E133">
        <v>1</v>
      </c>
      <c r="F133">
        <v>0</v>
      </c>
      <c r="G133" s="6">
        <f t="shared" si="2"/>
        <v>1</v>
      </c>
      <c r="H133" s="11"/>
      <c r="I133" s="11"/>
    </row>
    <row r="134" spans="2:9" x14ac:dyDescent="0.25">
      <c r="B134" t="s">
        <v>5</v>
      </c>
      <c r="C134" s="19" t="str">
        <f>VLOOKUP(B134,Names!A:C,3,FALSE)</f>
        <v>Bala Krishna</v>
      </c>
      <c r="D134">
        <v>12</v>
      </c>
      <c r="E134">
        <v>2</v>
      </c>
      <c r="F134">
        <v>0</v>
      </c>
      <c r="G134" s="6">
        <f t="shared" si="2"/>
        <v>2</v>
      </c>
      <c r="H134" s="11">
        <v>0</v>
      </c>
      <c r="I134" s="11">
        <v>0</v>
      </c>
    </row>
    <row r="135" spans="2:9" x14ac:dyDescent="0.25">
      <c r="B135" t="s">
        <v>165</v>
      </c>
      <c r="C135" s="19" t="str">
        <f>VLOOKUP(B135,Names!A:C,3,FALSE)</f>
        <v>Arvind Kumar</v>
      </c>
      <c r="D135">
        <v>140</v>
      </c>
      <c r="E135">
        <v>51</v>
      </c>
      <c r="F135">
        <v>3</v>
      </c>
      <c r="G135" s="6">
        <f t="shared" si="2"/>
        <v>54</v>
      </c>
      <c r="H135" s="11"/>
      <c r="I135" s="11"/>
    </row>
    <row r="136" spans="2:9" x14ac:dyDescent="0.25">
      <c r="B136" t="s">
        <v>166</v>
      </c>
      <c r="C136" s="19" t="str">
        <f>VLOOKUP(B136,Names!A:C,3,FALSE)</f>
        <v>M Lachmann</v>
      </c>
      <c r="D136">
        <v>14</v>
      </c>
      <c r="E136">
        <v>2</v>
      </c>
      <c r="F136">
        <v>1</v>
      </c>
      <c r="G136" s="6">
        <f t="shared" si="2"/>
        <v>3</v>
      </c>
      <c r="H136" s="11"/>
      <c r="I136" s="11"/>
    </row>
    <row r="137" spans="2:9" x14ac:dyDescent="0.25">
      <c r="B137" t="s">
        <v>167</v>
      </c>
      <c r="C137" s="19" t="str">
        <f>VLOOKUP(B137,Names!A:C,3,FALSE)</f>
        <v>Paul Lane</v>
      </c>
      <c r="D137">
        <v>76</v>
      </c>
      <c r="E137">
        <v>10</v>
      </c>
      <c r="F137">
        <v>0</v>
      </c>
      <c r="G137" s="6">
        <f t="shared" si="2"/>
        <v>10</v>
      </c>
      <c r="H137" s="11"/>
      <c r="I137" s="11"/>
    </row>
    <row r="138" spans="2:9" x14ac:dyDescent="0.25">
      <c r="B138" t="s">
        <v>169</v>
      </c>
      <c r="C138" s="19" t="str">
        <f>VLOOKUP(B138,Names!A:C,3,FALSE)</f>
        <v>Piran Legg</v>
      </c>
      <c r="D138">
        <v>1</v>
      </c>
      <c r="E138">
        <v>0</v>
      </c>
      <c r="F138">
        <v>0</v>
      </c>
      <c r="G138" s="6">
        <f t="shared" si="2"/>
        <v>0</v>
      </c>
      <c r="H138" s="11">
        <v>0</v>
      </c>
      <c r="I138" s="11">
        <v>0</v>
      </c>
    </row>
    <row r="139" spans="2:9" x14ac:dyDescent="0.25">
      <c r="B139" t="s">
        <v>168</v>
      </c>
      <c r="C139" s="19" t="str">
        <f>VLOOKUP(B139,Names!A:C,3,FALSE)</f>
        <v>G Le Grange</v>
      </c>
      <c r="D139">
        <v>40</v>
      </c>
      <c r="E139">
        <v>15</v>
      </c>
      <c r="F139">
        <v>0</v>
      </c>
      <c r="G139" s="6">
        <f t="shared" si="2"/>
        <v>15</v>
      </c>
      <c r="H139" s="11"/>
      <c r="I139" s="11"/>
    </row>
    <row r="140" spans="2:9" x14ac:dyDescent="0.25">
      <c r="B140" t="s">
        <v>170</v>
      </c>
      <c r="C140" s="19" t="str">
        <f>VLOOKUP(B140,Names!A:C,3,FALSE)</f>
        <v>J Lewen</v>
      </c>
      <c r="D140">
        <v>2</v>
      </c>
      <c r="E140">
        <v>1</v>
      </c>
      <c r="F140">
        <v>0</v>
      </c>
      <c r="G140" s="6">
        <f t="shared" si="2"/>
        <v>1</v>
      </c>
      <c r="H140" s="11"/>
      <c r="I140" s="11"/>
    </row>
    <row r="141" spans="2:9" x14ac:dyDescent="0.25">
      <c r="B141" t="s">
        <v>171</v>
      </c>
      <c r="C141" s="19" t="str">
        <f>VLOOKUP(B141,Names!A:C,3,FALSE)</f>
        <v>H Lewis</v>
      </c>
      <c r="D141">
        <v>16</v>
      </c>
      <c r="E141">
        <v>5</v>
      </c>
      <c r="F141">
        <v>0</v>
      </c>
      <c r="G141" s="6">
        <f t="shared" si="2"/>
        <v>5</v>
      </c>
      <c r="H141" s="11"/>
      <c r="I141" s="11"/>
    </row>
    <row r="142" spans="2:9" x14ac:dyDescent="0.25">
      <c r="B142" t="s">
        <v>172</v>
      </c>
      <c r="C142" s="19" t="str">
        <f>VLOOKUP(B142,Names!A:C,3,FALSE)</f>
        <v>Chris Lilford</v>
      </c>
      <c r="D142">
        <v>19</v>
      </c>
      <c r="E142">
        <v>4</v>
      </c>
      <c r="F142">
        <v>0</v>
      </c>
      <c r="G142" s="6">
        <f t="shared" si="2"/>
        <v>4</v>
      </c>
      <c r="H142" s="11">
        <v>0</v>
      </c>
      <c r="I142" s="11">
        <v>2</v>
      </c>
    </row>
    <row r="143" spans="2:9" x14ac:dyDescent="0.25">
      <c r="B143" t="s">
        <v>174</v>
      </c>
      <c r="C143" s="19" t="str">
        <f>VLOOKUP(B143,Names!A:C,3,FALSE)</f>
        <v>J Lloyd</v>
      </c>
      <c r="D143">
        <v>20</v>
      </c>
      <c r="E143">
        <v>6</v>
      </c>
      <c r="F143">
        <v>0</v>
      </c>
      <c r="G143" s="6">
        <f t="shared" si="2"/>
        <v>6</v>
      </c>
      <c r="H143" s="11"/>
      <c r="I143" s="11"/>
    </row>
    <row r="144" spans="2:9" x14ac:dyDescent="0.25">
      <c r="B144" t="s">
        <v>9</v>
      </c>
      <c r="C144" s="19" t="str">
        <f>VLOOKUP(B144,Names!A:C,3,FALSE)</f>
        <v>Tom Lockhart</v>
      </c>
      <c r="D144">
        <v>130</v>
      </c>
      <c r="E144">
        <v>4</v>
      </c>
      <c r="F144">
        <v>69</v>
      </c>
      <c r="G144" s="6">
        <f t="shared" si="2"/>
        <v>73</v>
      </c>
      <c r="H144" s="11">
        <v>6</v>
      </c>
      <c r="I144" s="11">
        <v>2.5</v>
      </c>
    </row>
    <row r="145" spans="2:9" x14ac:dyDescent="0.25">
      <c r="B145" t="s">
        <v>7</v>
      </c>
      <c r="C145" s="19" t="str">
        <f>VLOOKUP(B145,Names!A:C,3,FALSE)</f>
        <v>Tom Lonnen</v>
      </c>
      <c r="D145">
        <v>363</v>
      </c>
      <c r="E145">
        <v>151</v>
      </c>
      <c r="F145">
        <v>0</v>
      </c>
      <c r="G145" s="6">
        <f t="shared" ref="G145:G211" si="3">SUM(E145:F145)</f>
        <v>151</v>
      </c>
      <c r="H145" s="11">
        <v>0</v>
      </c>
      <c r="I145" s="11">
        <v>0</v>
      </c>
    </row>
    <row r="146" spans="2:9" x14ac:dyDescent="0.25">
      <c r="B146" t="s">
        <v>176</v>
      </c>
      <c r="C146" s="19" t="str">
        <f>VLOOKUP(B146,Names!A:C,3,FALSE)</f>
        <v>Ross Lonsdale</v>
      </c>
      <c r="D146">
        <v>9</v>
      </c>
      <c r="E146">
        <v>3</v>
      </c>
      <c r="F146">
        <v>0</v>
      </c>
      <c r="G146" s="6">
        <f t="shared" si="3"/>
        <v>3</v>
      </c>
      <c r="H146" s="11"/>
      <c r="I146" s="11"/>
    </row>
    <row r="147" spans="2:9" x14ac:dyDescent="0.25">
      <c r="B147" t="s">
        <v>177</v>
      </c>
      <c r="C147" s="19" t="str">
        <f>VLOOKUP(B147,Names!A:C,3,FALSE)</f>
        <v>D Machine</v>
      </c>
      <c r="D147">
        <v>1</v>
      </c>
      <c r="E147">
        <v>0</v>
      </c>
      <c r="F147">
        <v>0</v>
      </c>
      <c r="G147" s="6">
        <f t="shared" si="3"/>
        <v>0</v>
      </c>
      <c r="H147" s="11"/>
      <c r="I147" s="11"/>
    </row>
    <row r="148" spans="2:9" ht="30" x14ac:dyDescent="0.25">
      <c r="B148" t="s">
        <v>178</v>
      </c>
      <c r="C148" s="19" t="str">
        <f>VLOOKUP(B148,Names!A:C,3,FALSE)</f>
        <v>Christian Maclaren</v>
      </c>
      <c r="D148">
        <v>3</v>
      </c>
      <c r="E148">
        <v>2</v>
      </c>
      <c r="F148">
        <v>0</v>
      </c>
      <c r="G148" s="6">
        <f t="shared" si="3"/>
        <v>2</v>
      </c>
      <c r="H148" s="11"/>
      <c r="I148" s="11"/>
    </row>
    <row r="149" spans="2:9" x14ac:dyDescent="0.25">
      <c r="B149" t="s">
        <v>179</v>
      </c>
      <c r="C149" s="19" t="str">
        <f>VLOOKUP(B149,Names!A:C,3,FALSE)</f>
        <v>N Macrides</v>
      </c>
      <c r="D149">
        <v>3</v>
      </c>
      <c r="E149">
        <v>0</v>
      </c>
      <c r="F149">
        <v>0</v>
      </c>
      <c r="G149" s="6">
        <f t="shared" si="3"/>
        <v>0</v>
      </c>
      <c r="H149" s="11"/>
      <c r="I149" s="11"/>
    </row>
    <row r="150" spans="2:9" x14ac:dyDescent="0.25">
      <c r="B150" t="s">
        <v>180</v>
      </c>
      <c r="C150" s="19" t="str">
        <f>VLOOKUP(B150,Names!A:C,3,FALSE)</f>
        <v>R Madabushi</v>
      </c>
      <c r="D150">
        <v>27</v>
      </c>
      <c r="E150">
        <v>6</v>
      </c>
      <c r="F150">
        <v>0</v>
      </c>
      <c r="G150" s="6">
        <f t="shared" si="3"/>
        <v>6</v>
      </c>
      <c r="H150" s="11"/>
      <c r="I150" s="11"/>
    </row>
    <row r="151" spans="2:9" x14ac:dyDescent="0.25">
      <c r="B151" t="s">
        <v>181</v>
      </c>
      <c r="C151" s="19" t="str">
        <f>VLOOKUP(B151,Names!A:C,3,FALSE)</f>
        <v>Harry Madley</v>
      </c>
      <c r="D151">
        <v>4</v>
      </c>
      <c r="E151">
        <v>2</v>
      </c>
      <c r="F151">
        <v>0</v>
      </c>
      <c r="G151" s="6">
        <f t="shared" si="3"/>
        <v>2</v>
      </c>
      <c r="H151" s="11"/>
      <c r="I151" s="11"/>
    </row>
    <row r="152" spans="2:9" x14ac:dyDescent="0.25">
      <c r="B152" t="s">
        <v>182</v>
      </c>
      <c r="C152" s="19" t="str">
        <f>VLOOKUP(B152,Names!A:C,3,FALSE)</f>
        <v>M Magill</v>
      </c>
      <c r="D152">
        <v>33</v>
      </c>
      <c r="E152">
        <v>12</v>
      </c>
      <c r="F152">
        <v>0</v>
      </c>
      <c r="G152" s="6">
        <f t="shared" si="3"/>
        <v>12</v>
      </c>
      <c r="H152" s="11"/>
      <c r="I152" s="11"/>
    </row>
    <row r="153" spans="2:9" x14ac:dyDescent="0.25">
      <c r="B153" t="s">
        <v>183</v>
      </c>
      <c r="C153" s="19" t="str">
        <f>VLOOKUP(B153,Names!A:C,3,FALSE)</f>
        <v>C Maharaj</v>
      </c>
      <c r="D153">
        <v>6</v>
      </c>
      <c r="E153">
        <v>0</v>
      </c>
      <c r="F153">
        <v>0</v>
      </c>
      <c r="G153" s="6">
        <f t="shared" si="3"/>
        <v>0</v>
      </c>
      <c r="H153" s="11"/>
      <c r="I153" s="11"/>
    </row>
    <row r="154" spans="2:9" x14ac:dyDescent="0.25">
      <c r="B154" t="s">
        <v>184</v>
      </c>
      <c r="C154" s="19" t="str">
        <f>VLOOKUP(B154,Names!A:C,3,FALSE)</f>
        <v>B Marshall</v>
      </c>
      <c r="D154">
        <v>10</v>
      </c>
      <c r="E154">
        <v>6</v>
      </c>
      <c r="F154">
        <v>0</v>
      </c>
      <c r="G154" s="6">
        <f t="shared" si="3"/>
        <v>6</v>
      </c>
      <c r="H154" s="11"/>
      <c r="I154" s="11"/>
    </row>
    <row r="155" spans="2:9" x14ac:dyDescent="0.25">
      <c r="B155" t="s">
        <v>185</v>
      </c>
      <c r="C155" s="19" t="str">
        <f>VLOOKUP(B155,Names!A:C,3,FALSE)</f>
        <v>K McEvoy</v>
      </c>
      <c r="D155">
        <v>33</v>
      </c>
      <c r="E155">
        <v>4</v>
      </c>
      <c r="F155">
        <v>0</v>
      </c>
      <c r="G155" s="6">
        <f t="shared" si="3"/>
        <v>4</v>
      </c>
      <c r="H155" s="11"/>
      <c r="I155" s="11"/>
    </row>
    <row r="156" spans="2:9" x14ac:dyDescent="0.25">
      <c r="B156" t="s">
        <v>186</v>
      </c>
      <c r="C156" s="19" t="str">
        <f>VLOOKUP(B156,Names!A:C,3,FALSE)</f>
        <v>B McGhee</v>
      </c>
      <c r="D156">
        <v>6</v>
      </c>
      <c r="E156">
        <v>0</v>
      </c>
      <c r="F156">
        <v>0</v>
      </c>
      <c r="G156" s="6">
        <f t="shared" si="3"/>
        <v>0</v>
      </c>
      <c r="H156" s="11"/>
      <c r="I156" s="11"/>
    </row>
    <row r="157" spans="2:9" x14ac:dyDescent="0.25">
      <c r="B157" t="s">
        <v>187</v>
      </c>
      <c r="C157" s="19" t="str">
        <f>VLOOKUP(B157,Names!A:C,3,FALSE)</f>
        <v>R McHarg</v>
      </c>
      <c r="D157">
        <v>28</v>
      </c>
      <c r="E157">
        <v>12</v>
      </c>
      <c r="F157">
        <v>0</v>
      </c>
      <c r="G157" s="6">
        <f t="shared" si="3"/>
        <v>12</v>
      </c>
      <c r="H157" s="11"/>
      <c r="I157" s="11"/>
    </row>
    <row r="158" spans="2:9" x14ac:dyDescent="0.25">
      <c r="B158" t="s">
        <v>188</v>
      </c>
      <c r="C158" s="19" t="str">
        <f>VLOOKUP(B158,Names!A:C,3,FALSE)</f>
        <v>J McHugh</v>
      </c>
      <c r="D158">
        <v>2</v>
      </c>
      <c r="E158">
        <v>1</v>
      </c>
      <c r="F158">
        <v>0</v>
      </c>
      <c r="G158" s="6">
        <f t="shared" si="3"/>
        <v>1</v>
      </c>
      <c r="H158" s="11"/>
      <c r="I158" s="11"/>
    </row>
    <row r="159" spans="2:9" x14ac:dyDescent="0.25">
      <c r="B159" t="s">
        <v>189</v>
      </c>
      <c r="C159" s="19" t="str">
        <f>VLOOKUP(B159,Names!A:C,3,FALSE)</f>
        <v>C McNee</v>
      </c>
      <c r="D159">
        <v>37</v>
      </c>
      <c r="E159">
        <v>17</v>
      </c>
      <c r="F159">
        <v>0</v>
      </c>
      <c r="G159" s="6">
        <f t="shared" si="3"/>
        <v>17</v>
      </c>
      <c r="H159" s="11"/>
      <c r="I159" s="11"/>
    </row>
    <row r="160" spans="2:9" x14ac:dyDescent="0.25">
      <c r="B160" t="s">
        <v>190</v>
      </c>
      <c r="C160" s="19" t="str">
        <f>VLOOKUP(B160,Names!A:C,3,FALSE)</f>
        <v>J Meade</v>
      </c>
      <c r="D160">
        <v>92</v>
      </c>
      <c r="E160">
        <v>4</v>
      </c>
      <c r="F160">
        <v>0</v>
      </c>
      <c r="G160" s="6">
        <f t="shared" si="3"/>
        <v>4</v>
      </c>
      <c r="H160" s="11"/>
      <c r="I160" s="11"/>
    </row>
    <row r="161" spans="2:9" x14ac:dyDescent="0.25">
      <c r="B161" t="s">
        <v>191</v>
      </c>
      <c r="C161" s="19" t="str">
        <f>VLOOKUP(B161,Names!A:C,3,FALSE)</f>
        <v>Dan Meek</v>
      </c>
      <c r="D161">
        <v>1</v>
      </c>
      <c r="E161">
        <v>0</v>
      </c>
      <c r="F161">
        <v>0</v>
      </c>
      <c r="G161" s="6">
        <f t="shared" si="3"/>
        <v>0</v>
      </c>
      <c r="H161" s="11">
        <v>0</v>
      </c>
      <c r="I161" s="11">
        <v>0</v>
      </c>
    </row>
    <row r="162" spans="2:9" x14ac:dyDescent="0.25">
      <c r="B162" t="s">
        <v>192</v>
      </c>
      <c r="C162" s="19" t="str">
        <f>VLOOKUP(B162,Names!A:C,3,FALSE)</f>
        <v>Freddie Mills</v>
      </c>
      <c r="D162">
        <v>82</v>
      </c>
      <c r="E162">
        <v>18</v>
      </c>
      <c r="F162">
        <v>0</v>
      </c>
      <c r="G162" s="6">
        <f t="shared" si="3"/>
        <v>18</v>
      </c>
      <c r="H162" s="11"/>
      <c r="I162" s="11"/>
    </row>
    <row r="163" spans="2:9" x14ac:dyDescent="0.25">
      <c r="B163" t="s">
        <v>193</v>
      </c>
      <c r="C163" s="19" t="str">
        <f>VLOOKUP(B163,Names!A:C,3,FALSE)</f>
        <v>M Mittal</v>
      </c>
      <c r="D163">
        <v>10</v>
      </c>
      <c r="E163">
        <v>1</v>
      </c>
      <c r="F163">
        <v>0</v>
      </c>
      <c r="G163" s="6">
        <f t="shared" si="3"/>
        <v>1</v>
      </c>
      <c r="H163" s="11"/>
      <c r="I163" s="11"/>
    </row>
    <row r="164" spans="2:9" x14ac:dyDescent="0.25">
      <c r="B164" t="s">
        <v>194</v>
      </c>
      <c r="C164" s="19" t="str">
        <f>VLOOKUP(B164,Names!A:C,3,FALSE)</f>
        <v>Aruran Morgan</v>
      </c>
      <c r="D164">
        <v>33</v>
      </c>
      <c r="E164">
        <v>5</v>
      </c>
      <c r="F164">
        <v>0</v>
      </c>
      <c r="G164" s="6">
        <f t="shared" si="3"/>
        <v>5</v>
      </c>
      <c r="H164" s="11">
        <v>0</v>
      </c>
      <c r="I164" s="11">
        <v>0</v>
      </c>
    </row>
    <row r="165" spans="2:9" x14ac:dyDescent="0.25">
      <c r="B165" t="s">
        <v>195</v>
      </c>
      <c r="C165" s="19" t="str">
        <f>VLOOKUP(B165,Names!A:C,3,FALSE)</f>
        <v>J Murphy</v>
      </c>
      <c r="D165">
        <v>3</v>
      </c>
      <c r="E165">
        <v>1</v>
      </c>
      <c r="F165">
        <v>0</v>
      </c>
      <c r="G165" s="6">
        <f t="shared" si="3"/>
        <v>1</v>
      </c>
      <c r="H165" s="11"/>
      <c r="I165" s="11"/>
    </row>
    <row r="166" spans="2:9" x14ac:dyDescent="0.25">
      <c r="B166" t="s">
        <v>196</v>
      </c>
      <c r="C166" s="19" t="str">
        <f>VLOOKUP(B166,Names!A:C,3,FALSE)</f>
        <v>N Murphy</v>
      </c>
      <c r="D166">
        <v>4</v>
      </c>
      <c r="E166">
        <v>0</v>
      </c>
      <c r="F166">
        <v>0</v>
      </c>
      <c r="G166" s="6">
        <f t="shared" si="3"/>
        <v>0</v>
      </c>
      <c r="H166" s="11"/>
      <c r="I166" s="11"/>
    </row>
    <row r="167" spans="2:9" x14ac:dyDescent="0.25">
      <c r="B167" t="s">
        <v>197</v>
      </c>
      <c r="C167" s="19" t="str">
        <f>VLOOKUP(B167,Names!A:C,3,FALSE)</f>
        <v>D Murray</v>
      </c>
      <c r="D167">
        <v>14</v>
      </c>
      <c r="E167">
        <v>2</v>
      </c>
      <c r="F167">
        <v>3</v>
      </c>
      <c r="G167" s="6">
        <f t="shared" si="3"/>
        <v>5</v>
      </c>
      <c r="H167" s="11"/>
      <c r="I167" s="11"/>
    </row>
    <row r="168" spans="2:9" x14ac:dyDescent="0.25">
      <c r="B168" t="s">
        <v>198</v>
      </c>
      <c r="C168" s="19" t="str">
        <f>VLOOKUP(B168,Names!A:C,3,FALSE)</f>
        <v>R Nair</v>
      </c>
      <c r="D168">
        <v>2</v>
      </c>
      <c r="E168">
        <v>0</v>
      </c>
      <c r="F168">
        <v>0</v>
      </c>
      <c r="G168" s="6">
        <f t="shared" si="3"/>
        <v>0</v>
      </c>
      <c r="H168" s="11"/>
      <c r="I168" s="11"/>
    </row>
    <row r="169" spans="2:9" x14ac:dyDescent="0.25">
      <c r="B169" t="s">
        <v>199</v>
      </c>
      <c r="C169" s="19" t="str">
        <f>VLOOKUP(B169,Names!A:C,3,FALSE)</f>
        <v>K Nasir</v>
      </c>
      <c r="D169">
        <v>1</v>
      </c>
      <c r="E169">
        <v>0</v>
      </c>
      <c r="F169">
        <v>0</v>
      </c>
      <c r="G169" s="6">
        <f t="shared" si="3"/>
        <v>0</v>
      </c>
      <c r="H169" s="11">
        <v>0</v>
      </c>
      <c r="I169" s="11">
        <v>0</v>
      </c>
    </row>
    <row r="170" spans="2:9" x14ac:dyDescent="0.25">
      <c r="B170" t="s">
        <v>200</v>
      </c>
      <c r="C170" s="19" t="str">
        <f>VLOOKUP(B170,Names!A:C,3,FALSE)</f>
        <v>R Nataraju</v>
      </c>
      <c r="D170">
        <v>21</v>
      </c>
      <c r="E170">
        <v>3</v>
      </c>
      <c r="F170">
        <v>0</v>
      </c>
      <c r="G170" s="6">
        <f t="shared" si="3"/>
        <v>3</v>
      </c>
      <c r="H170" s="11"/>
      <c r="I170" s="11"/>
    </row>
    <row r="171" spans="2:9" x14ac:dyDescent="0.25">
      <c r="B171" t="s">
        <v>201</v>
      </c>
      <c r="C171" s="19" t="str">
        <f>VLOOKUP(B171,Names!A:C,3,FALSE)</f>
        <v>A Nicholls</v>
      </c>
      <c r="D171">
        <v>1</v>
      </c>
      <c r="E171">
        <v>0</v>
      </c>
      <c r="F171">
        <v>0</v>
      </c>
      <c r="G171" s="6">
        <f t="shared" si="3"/>
        <v>0</v>
      </c>
      <c r="H171" s="11"/>
      <c r="I171" s="11"/>
    </row>
    <row r="172" spans="2:9" x14ac:dyDescent="0.25">
      <c r="B172" t="s">
        <v>202</v>
      </c>
      <c r="C172" s="19" t="str">
        <f>VLOOKUP(B172,Names!A:C,3,FALSE)</f>
        <v>B Nicholls</v>
      </c>
      <c r="D172">
        <v>16</v>
      </c>
      <c r="E172">
        <v>2</v>
      </c>
      <c r="F172">
        <v>0</v>
      </c>
      <c r="G172" s="6">
        <f t="shared" si="3"/>
        <v>2</v>
      </c>
      <c r="H172" s="11"/>
      <c r="I172" s="11"/>
    </row>
    <row r="173" spans="2:9" x14ac:dyDescent="0.25">
      <c r="B173" t="s">
        <v>203</v>
      </c>
      <c r="C173" s="19" t="str">
        <f>VLOOKUP(B173,Names!A:C,3,FALSE)</f>
        <v>J O'Hara</v>
      </c>
      <c r="D173">
        <v>17</v>
      </c>
      <c r="E173">
        <v>4</v>
      </c>
      <c r="F173">
        <v>0</v>
      </c>
      <c r="G173" s="6">
        <f t="shared" si="3"/>
        <v>4</v>
      </c>
      <c r="H173" s="11"/>
      <c r="I173" s="11"/>
    </row>
    <row r="174" spans="2:9" x14ac:dyDescent="0.25">
      <c r="B174" t="s">
        <v>204</v>
      </c>
      <c r="C174" s="19" t="str">
        <f>VLOOKUP(B174,Names!A:C,3,FALSE)</f>
        <v>T Orr</v>
      </c>
      <c r="D174">
        <v>33</v>
      </c>
      <c r="E174">
        <v>4</v>
      </c>
      <c r="F174">
        <v>0</v>
      </c>
      <c r="G174" s="6">
        <f t="shared" si="3"/>
        <v>4</v>
      </c>
      <c r="H174" s="11"/>
      <c r="I174" s="11"/>
    </row>
    <row r="175" spans="2:9" x14ac:dyDescent="0.25">
      <c r="B175" t="s">
        <v>205</v>
      </c>
      <c r="C175" s="19" t="str">
        <f>VLOOKUP(B175,Names!A:C,3,FALSE)</f>
        <v>Zain O'Sullivan</v>
      </c>
      <c r="D175">
        <v>1</v>
      </c>
      <c r="E175">
        <v>0</v>
      </c>
      <c r="F175">
        <v>0</v>
      </c>
      <c r="G175" s="6">
        <f t="shared" si="3"/>
        <v>0</v>
      </c>
      <c r="H175" s="11"/>
      <c r="I175" s="11"/>
    </row>
    <row r="176" spans="2:9" x14ac:dyDescent="0.25">
      <c r="B176" t="s">
        <v>8</v>
      </c>
      <c r="C176" s="19" t="str">
        <f>VLOOKUP(B176,Names!A:C,3,FALSE)</f>
        <v>Chris Ovens</v>
      </c>
      <c r="D176">
        <v>33</v>
      </c>
      <c r="E176">
        <v>8</v>
      </c>
      <c r="F176">
        <v>4</v>
      </c>
      <c r="G176" s="6">
        <f t="shared" si="3"/>
        <v>12</v>
      </c>
      <c r="H176" s="11">
        <v>1</v>
      </c>
      <c r="I176" s="11">
        <v>5</v>
      </c>
    </row>
    <row r="177" spans="2:9" x14ac:dyDescent="0.25">
      <c r="B177" t="s">
        <v>206</v>
      </c>
      <c r="C177" s="19" t="str">
        <f>VLOOKUP(B177,Names!A:C,3,FALSE)</f>
        <v>M Owen</v>
      </c>
      <c r="D177">
        <v>6</v>
      </c>
      <c r="E177">
        <v>3</v>
      </c>
      <c r="F177">
        <v>0</v>
      </c>
      <c r="G177" s="6">
        <f t="shared" si="3"/>
        <v>3</v>
      </c>
      <c r="H177" s="11"/>
      <c r="I177" s="11"/>
    </row>
    <row r="178" spans="2:9" x14ac:dyDescent="0.25">
      <c r="B178" t="s">
        <v>207</v>
      </c>
      <c r="C178" s="19" t="str">
        <f>VLOOKUP(B178,Names!A:C,3,FALSE)</f>
        <v>T Oxenham</v>
      </c>
      <c r="D178">
        <v>1</v>
      </c>
      <c r="E178">
        <v>0</v>
      </c>
      <c r="F178">
        <v>2</v>
      </c>
      <c r="G178" s="6">
        <f t="shared" si="3"/>
        <v>2</v>
      </c>
      <c r="H178" s="11"/>
      <c r="I178" s="11"/>
    </row>
    <row r="179" spans="2:9" x14ac:dyDescent="0.25">
      <c r="B179" t="s">
        <v>208</v>
      </c>
      <c r="C179" s="19" t="str">
        <f>VLOOKUP(B179,Names!A:C,3,FALSE)</f>
        <v>N Palmer</v>
      </c>
      <c r="D179">
        <v>10</v>
      </c>
      <c r="E179">
        <v>2</v>
      </c>
      <c r="F179">
        <v>0</v>
      </c>
      <c r="G179" s="6">
        <f t="shared" si="3"/>
        <v>2</v>
      </c>
      <c r="H179" s="11"/>
      <c r="I179" s="11"/>
    </row>
    <row r="180" spans="2:9" x14ac:dyDescent="0.25">
      <c r="B180" t="s">
        <v>209</v>
      </c>
      <c r="C180" s="19" t="str">
        <f>VLOOKUP(B180,Names!A:C,3,FALSE)</f>
        <v>S Pande</v>
      </c>
      <c r="D180">
        <v>1</v>
      </c>
      <c r="E180">
        <v>0</v>
      </c>
      <c r="F180">
        <v>0</v>
      </c>
      <c r="G180" s="6">
        <f t="shared" si="3"/>
        <v>0</v>
      </c>
      <c r="H180" s="11"/>
      <c r="I180" s="11"/>
    </row>
    <row r="181" spans="2:9" x14ac:dyDescent="0.25">
      <c r="B181" t="s">
        <v>210</v>
      </c>
      <c r="C181" s="19" t="str">
        <f>VLOOKUP(B181,Names!A:C,3,FALSE)</f>
        <v>R Paramo</v>
      </c>
      <c r="D181">
        <v>15</v>
      </c>
      <c r="E181">
        <v>1</v>
      </c>
      <c r="F181">
        <v>0</v>
      </c>
      <c r="G181" s="6">
        <f t="shared" si="3"/>
        <v>1</v>
      </c>
      <c r="H181" s="11"/>
      <c r="I181" s="11"/>
    </row>
    <row r="182" spans="2:9" x14ac:dyDescent="0.25">
      <c r="B182" t="s">
        <v>211</v>
      </c>
      <c r="C182" s="19" t="str">
        <f>VLOOKUP(B182,Names!A:C,3,FALSE)</f>
        <v>Leon Parks</v>
      </c>
      <c r="D182">
        <v>273</v>
      </c>
      <c r="E182">
        <v>68</v>
      </c>
      <c r="F182">
        <v>44</v>
      </c>
      <c r="G182" s="6">
        <f t="shared" si="3"/>
        <v>112</v>
      </c>
      <c r="H182" s="11">
        <v>0</v>
      </c>
      <c r="I182" s="11">
        <v>1.5</v>
      </c>
    </row>
    <row r="183" spans="2:9" x14ac:dyDescent="0.25">
      <c r="B183" t="s">
        <v>213</v>
      </c>
      <c r="C183" s="19" t="str">
        <f>VLOOKUP(B183,Names!A:C,3,FALSE)</f>
        <v>N Paropkari</v>
      </c>
      <c r="D183">
        <v>2</v>
      </c>
      <c r="E183">
        <v>0</v>
      </c>
      <c r="F183">
        <v>1</v>
      </c>
      <c r="G183" s="6">
        <f t="shared" si="3"/>
        <v>1</v>
      </c>
      <c r="H183" s="11">
        <v>1</v>
      </c>
      <c r="I183" s="11">
        <v>0.5</v>
      </c>
    </row>
    <row r="184" spans="2:9" x14ac:dyDescent="0.25">
      <c r="B184" t="s">
        <v>212</v>
      </c>
      <c r="C184" s="19" t="str">
        <f>VLOOKUP(B184,Names!A:C,3,FALSE)</f>
        <v>H Parnell</v>
      </c>
      <c r="D184">
        <v>16</v>
      </c>
      <c r="E184">
        <v>5</v>
      </c>
      <c r="F184">
        <v>0</v>
      </c>
      <c r="G184" s="6">
        <f t="shared" si="3"/>
        <v>5</v>
      </c>
      <c r="H184" s="11"/>
      <c r="I184" s="11"/>
    </row>
    <row r="185" spans="2:9" x14ac:dyDescent="0.25">
      <c r="B185" t="s">
        <v>214</v>
      </c>
      <c r="C185" s="19" t="str">
        <f>VLOOKUP(B185,Names!A:C,3,FALSE)</f>
        <v>L Patel</v>
      </c>
      <c r="D185">
        <v>90</v>
      </c>
      <c r="E185">
        <v>22</v>
      </c>
      <c r="F185">
        <v>0</v>
      </c>
      <c r="G185" s="6">
        <f t="shared" si="3"/>
        <v>22</v>
      </c>
      <c r="H185" s="11"/>
      <c r="I185" s="11"/>
    </row>
    <row r="186" spans="2:9" x14ac:dyDescent="0.25">
      <c r="B186" t="s">
        <v>215</v>
      </c>
      <c r="C186" s="19" t="str">
        <f>VLOOKUP(B186,Names!A:C,3,FALSE)</f>
        <v>N Patel</v>
      </c>
      <c r="D186">
        <v>1</v>
      </c>
      <c r="E186">
        <v>0</v>
      </c>
      <c r="F186">
        <v>0</v>
      </c>
      <c r="G186" s="6">
        <f t="shared" si="3"/>
        <v>0</v>
      </c>
      <c r="H186" s="11"/>
      <c r="I186" s="11"/>
    </row>
    <row r="187" spans="2:9" x14ac:dyDescent="0.25">
      <c r="B187" t="s">
        <v>216</v>
      </c>
      <c r="C187" s="19" t="str">
        <f>VLOOKUP(B187,Names!A:C,3,FALSE)</f>
        <v>S Patel</v>
      </c>
      <c r="D187">
        <v>2</v>
      </c>
      <c r="E187">
        <v>1</v>
      </c>
      <c r="F187">
        <v>0</v>
      </c>
      <c r="G187" s="6">
        <f t="shared" si="3"/>
        <v>1</v>
      </c>
      <c r="H187" s="11"/>
      <c r="I187" s="11"/>
    </row>
    <row r="188" spans="2:9" x14ac:dyDescent="0.25">
      <c r="B188" t="s">
        <v>217</v>
      </c>
      <c r="C188" s="19" t="str">
        <f>VLOOKUP(B188,Names!A:C,3,FALSE)</f>
        <v>Ashish Paul</v>
      </c>
      <c r="D188">
        <v>115</v>
      </c>
      <c r="E188">
        <v>27</v>
      </c>
      <c r="F188">
        <v>0</v>
      </c>
      <c r="G188" s="6">
        <f t="shared" si="3"/>
        <v>27</v>
      </c>
      <c r="H188" s="11">
        <v>0</v>
      </c>
      <c r="I188" s="11">
        <v>0</v>
      </c>
    </row>
    <row r="189" spans="2:9" x14ac:dyDescent="0.25">
      <c r="B189" t="s">
        <v>218</v>
      </c>
      <c r="C189" s="19" t="str">
        <f>VLOOKUP(B189,Names!A:C,3,FALSE)</f>
        <v>C Penton</v>
      </c>
      <c r="D189">
        <v>1</v>
      </c>
      <c r="E189">
        <v>1</v>
      </c>
      <c r="F189">
        <v>0</v>
      </c>
      <c r="G189" s="6">
        <f t="shared" si="3"/>
        <v>1</v>
      </c>
      <c r="H189" s="11">
        <v>0</v>
      </c>
      <c r="I189" s="11">
        <v>0</v>
      </c>
    </row>
    <row r="190" spans="2:9" x14ac:dyDescent="0.25">
      <c r="B190" t="s">
        <v>219</v>
      </c>
      <c r="C190" s="19" t="str">
        <f>VLOOKUP(B190,Names!A:C,3,FALSE)</f>
        <v>E Perry</v>
      </c>
      <c r="D190">
        <v>11</v>
      </c>
      <c r="E190">
        <v>5</v>
      </c>
      <c r="F190">
        <v>0</v>
      </c>
      <c r="G190" s="6">
        <f t="shared" si="3"/>
        <v>5</v>
      </c>
      <c r="H190" s="11"/>
      <c r="I190" s="11"/>
    </row>
    <row r="191" spans="2:9" x14ac:dyDescent="0.25">
      <c r="B191" t="s">
        <v>220</v>
      </c>
      <c r="C191" s="19" t="str">
        <f>VLOOKUP(B191,Names!A:C,3,FALSE)</f>
        <v>P Peters</v>
      </c>
      <c r="D191">
        <v>170</v>
      </c>
      <c r="E191">
        <v>38</v>
      </c>
      <c r="F191">
        <v>0</v>
      </c>
      <c r="G191" s="6">
        <f t="shared" si="3"/>
        <v>38</v>
      </c>
      <c r="H191" s="11"/>
      <c r="I191" s="11"/>
    </row>
    <row r="192" spans="2:9" x14ac:dyDescent="0.25">
      <c r="B192" t="s">
        <v>221</v>
      </c>
      <c r="C192" s="19" t="str">
        <f>VLOOKUP(B192,Names!A:C,3,FALSE)</f>
        <v>R Phillips</v>
      </c>
      <c r="D192">
        <v>41</v>
      </c>
      <c r="E192">
        <v>13</v>
      </c>
      <c r="F192">
        <v>0</v>
      </c>
      <c r="G192" s="6">
        <f t="shared" si="3"/>
        <v>13</v>
      </c>
      <c r="H192" s="11"/>
      <c r="I192" s="11"/>
    </row>
    <row r="193" spans="2:9" x14ac:dyDescent="0.25">
      <c r="B193" t="s">
        <v>222</v>
      </c>
      <c r="C193" s="19" t="str">
        <f>VLOOKUP(B193,Names!A:C,3,FALSE)</f>
        <v>D Pinnock</v>
      </c>
      <c r="D193">
        <v>1</v>
      </c>
      <c r="E193">
        <v>0</v>
      </c>
      <c r="F193">
        <v>0</v>
      </c>
      <c r="G193" s="6">
        <f t="shared" si="3"/>
        <v>0</v>
      </c>
      <c r="H193" s="11"/>
      <c r="I193" s="11"/>
    </row>
    <row r="194" spans="2:9" x14ac:dyDescent="0.25">
      <c r="B194" t="s">
        <v>223</v>
      </c>
      <c r="C194" s="19" t="str">
        <f>VLOOKUP(B194,Names!A:C,3,FALSE)</f>
        <v>Ed Pizii</v>
      </c>
      <c r="D194">
        <v>3</v>
      </c>
      <c r="E194">
        <v>1</v>
      </c>
      <c r="F194">
        <v>0</v>
      </c>
      <c r="G194" s="6">
        <f t="shared" si="3"/>
        <v>1</v>
      </c>
      <c r="H194" s="11"/>
      <c r="I194" s="11"/>
    </row>
    <row r="195" spans="2:9" x14ac:dyDescent="0.25">
      <c r="B195" t="s">
        <v>225</v>
      </c>
      <c r="C195" s="19" t="str">
        <f>VLOOKUP(B195,Names!A:C,3,FALSE)</f>
        <v>C Ponnaganti</v>
      </c>
      <c r="D195">
        <v>17</v>
      </c>
      <c r="E195">
        <v>1</v>
      </c>
      <c r="F195">
        <v>0</v>
      </c>
      <c r="G195" s="6">
        <f t="shared" si="3"/>
        <v>1</v>
      </c>
      <c r="H195" s="11"/>
      <c r="I195" s="11"/>
    </row>
    <row r="196" spans="2:9" x14ac:dyDescent="0.25">
      <c r="B196" t="s">
        <v>226</v>
      </c>
      <c r="C196" s="19" t="str">
        <f>VLOOKUP(B196,Names!A:C,3,FALSE)</f>
        <v>S Poole</v>
      </c>
      <c r="D196">
        <v>2</v>
      </c>
      <c r="E196">
        <v>0</v>
      </c>
      <c r="F196">
        <v>0</v>
      </c>
      <c r="G196" s="6">
        <f t="shared" si="3"/>
        <v>0</v>
      </c>
      <c r="H196" s="11"/>
      <c r="I196" s="11"/>
    </row>
    <row r="197" spans="2:9" x14ac:dyDescent="0.25">
      <c r="B197" t="s">
        <v>228</v>
      </c>
      <c r="C197" s="19" t="str">
        <f>VLOOKUP(B197,Names!A:C,3,FALSE)</f>
        <v>Ajit Prasad</v>
      </c>
      <c r="D197">
        <v>18</v>
      </c>
      <c r="E197">
        <v>5</v>
      </c>
      <c r="F197">
        <v>0</v>
      </c>
      <c r="G197" s="6">
        <f t="shared" si="3"/>
        <v>5</v>
      </c>
      <c r="H197" s="11">
        <v>0</v>
      </c>
      <c r="I197" s="11">
        <v>0</v>
      </c>
    </row>
    <row r="198" spans="2:9" x14ac:dyDescent="0.25">
      <c r="B198" t="s">
        <v>227</v>
      </c>
      <c r="C198" s="19" t="str">
        <f>VLOOKUP(B198,Names!A:C,3,FALSE)</f>
        <v>A Pratten</v>
      </c>
      <c r="D198">
        <v>1</v>
      </c>
      <c r="E198">
        <v>0</v>
      </c>
      <c r="F198">
        <v>0</v>
      </c>
      <c r="G198" s="6">
        <f t="shared" si="3"/>
        <v>0</v>
      </c>
      <c r="H198" s="11"/>
      <c r="I198" s="11"/>
    </row>
    <row r="199" spans="2:9" x14ac:dyDescent="0.25">
      <c r="B199" t="s">
        <v>2</v>
      </c>
      <c r="C199" s="19" t="str">
        <f>VLOOKUP(B199,Names!A:C,3,FALSE)</f>
        <v>Duray Pretorius</v>
      </c>
      <c r="D199">
        <v>63</v>
      </c>
      <c r="E199">
        <v>32</v>
      </c>
      <c r="F199">
        <v>0</v>
      </c>
      <c r="G199" s="6">
        <f t="shared" si="3"/>
        <v>32</v>
      </c>
      <c r="H199" s="11">
        <v>0</v>
      </c>
      <c r="I199" s="11">
        <v>1.5</v>
      </c>
    </row>
    <row r="200" spans="2:9" x14ac:dyDescent="0.25">
      <c r="B200" t="s">
        <v>229</v>
      </c>
      <c r="C200" s="19" t="str">
        <f>VLOOKUP(B200,Names!A:C,3,FALSE)</f>
        <v>T Pring</v>
      </c>
      <c r="D200">
        <v>78</v>
      </c>
      <c r="E200">
        <v>25</v>
      </c>
      <c r="F200">
        <v>0</v>
      </c>
      <c r="G200" s="6">
        <f t="shared" si="3"/>
        <v>25</v>
      </c>
      <c r="H200" s="11"/>
      <c r="I200" s="11"/>
    </row>
    <row r="201" spans="2:9" x14ac:dyDescent="0.25">
      <c r="B201" t="s">
        <v>230</v>
      </c>
      <c r="C201" s="19" t="str">
        <f>VLOOKUP(B201,Names!A:C,3,FALSE)</f>
        <v>S Raghavan</v>
      </c>
      <c r="D201">
        <v>13</v>
      </c>
      <c r="E201">
        <v>1</v>
      </c>
      <c r="F201">
        <v>0</v>
      </c>
      <c r="G201" s="6">
        <f t="shared" si="3"/>
        <v>1</v>
      </c>
      <c r="H201" s="11"/>
      <c r="I201" s="11"/>
    </row>
    <row r="202" spans="2:9" x14ac:dyDescent="0.25">
      <c r="B202" t="s">
        <v>231</v>
      </c>
      <c r="C202" s="19" t="str">
        <f>VLOOKUP(B202,Names!A:C,3,FALSE)</f>
        <v>V Raman</v>
      </c>
      <c r="D202">
        <v>15</v>
      </c>
      <c r="E202">
        <v>10</v>
      </c>
      <c r="F202">
        <v>0</v>
      </c>
      <c r="G202" s="6">
        <f t="shared" si="3"/>
        <v>10</v>
      </c>
      <c r="H202" s="11"/>
      <c r="I202" s="11"/>
    </row>
    <row r="203" spans="2:9" x14ac:dyDescent="0.25">
      <c r="B203" t="s">
        <v>232</v>
      </c>
      <c r="C203" s="19" t="str">
        <f>VLOOKUP(B203,Names!A:C,3,FALSE)</f>
        <v>? Ranjan</v>
      </c>
      <c r="D203">
        <v>1</v>
      </c>
      <c r="E203">
        <v>0</v>
      </c>
      <c r="F203">
        <v>0</v>
      </c>
      <c r="G203" s="6">
        <f t="shared" si="3"/>
        <v>0</v>
      </c>
      <c r="H203" s="11"/>
      <c r="I203" s="11"/>
    </row>
    <row r="204" spans="2:9" x14ac:dyDescent="0.25">
      <c r="B204" t="s">
        <v>233</v>
      </c>
      <c r="C204" s="19" t="str">
        <f>VLOOKUP(B204,Names!A:C,3,FALSE)</f>
        <v>N Rashid</v>
      </c>
      <c r="D204">
        <v>67</v>
      </c>
      <c r="E204">
        <v>18</v>
      </c>
      <c r="F204">
        <v>0</v>
      </c>
      <c r="G204" s="6">
        <f t="shared" si="3"/>
        <v>18</v>
      </c>
      <c r="H204" s="11"/>
      <c r="I204" s="11"/>
    </row>
    <row r="205" spans="2:9" x14ac:dyDescent="0.25">
      <c r="B205" t="s">
        <v>234</v>
      </c>
      <c r="C205" s="19" t="str">
        <f>VLOOKUP(B205,Names!A:C,3,FALSE)</f>
        <v>A Ratyna</v>
      </c>
      <c r="D205">
        <v>43</v>
      </c>
      <c r="E205">
        <v>7</v>
      </c>
      <c r="F205">
        <v>0</v>
      </c>
      <c r="G205" s="6">
        <f t="shared" si="3"/>
        <v>7</v>
      </c>
      <c r="H205" s="11"/>
      <c r="I205" s="11"/>
    </row>
    <row r="206" spans="2:9" x14ac:dyDescent="0.25">
      <c r="B206" t="s">
        <v>235</v>
      </c>
      <c r="C206" s="19" t="str">
        <f>VLOOKUP(B206,Names!A:C,3,FALSE)</f>
        <v>A Reed</v>
      </c>
      <c r="D206">
        <v>50</v>
      </c>
      <c r="E206">
        <v>11</v>
      </c>
      <c r="F206">
        <v>0</v>
      </c>
      <c r="G206" s="6">
        <f t="shared" si="3"/>
        <v>11</v>
      </c>
      <c r="H206" s="11"/>
      <c r="I206" s="11"/>
    </row>
    <row r="207" spans="2:9" x14ac:dyDescent="0.25">
      <c r="B207" t="s">
        <v>236</v>
      </c>
      <c r="C207" s="19" t="str">
        <f>VLOOKUP(B207,Names!A:C,3,FALSE)</f>
        <v>E Reed</v>
      </c>
      <c r="D207">
        <v>5</v>
      </c>
      <c r="E207">
        <v>2</v>
      </c>
      <c r="F207">
        <v>0</v>
      </c>
      <c r="G207" s="6">
        <f t="shared" si="3"/>
        <v>2</v>
      </c>
      <c r="H207" s="11"/>
      <c r="I207" s="11"/>
    </row>
    <row r="208" spans="2:9" x14ac:dyDescent="0.25">
      <c r="B208" t="s">
        <v>237</v>
      </c>
      <c r="C208" s="19" t="str">
        <f>VLOOKUP(B208,Names!A:C,3,FALSE)</f>
        <v>M Rees</v>
      </c>
      <c r="D208">
        <v>44</v>
      </c>
      <c r="E208">
        <v>5</v>
      </c>
      <c r="F208">
        <v>0</v>
      </c>
      <c r="G208" s="6">
        <f t="shared" si="3"/>
        <v>5</v>
      </c>
      <c r="H208" s="11">
        <v>0</v>
      </c>
      <c r="I208" s="11">
        <v>0</v>
      </c>
    </row>
    <row r="209" spans="2:9" x14ac:dyDescent="0.25">
      <c r="B209" t="s">
        <v>238</v>
      </c>
      <c r="C209" s="19" t="str">
        <f>VLOOKUP(B209,Names!A:C,3,FALSE)</f>
        <v>I Reham</v>
      </c>
      <c r="D209">
        <v>1</v>
      </c>
      <c r="E209">
        <v>0</v>
      </c>
      <c r="F209">
        <v>0</v>
      </c>
      <c r="G209" s="6">
        <f t="shared" si="3"/>
        <v>0</v>
      </c>
      <c r="H209" s="11"/>
      <c r="I209" s="11"/>
    </row>
    <row r="210" spans="2:9" x14ac:dyDescent="0.25">
      <c r="B210" t="s">
        <v>239</v>
      </c>
      <c r="C210" s="19" t="str">
        <f>VLOOKUP(B210,Names!A:C,3,FALSE)</f>
        <v>R Richardson</v>
      </c>
      <c r="D210">
        <v>30</v>
      </c>
      <c r="E210">
        <v>3</v>
      </c>
      <c r="F210">
        <v>15</v>
      </c>
      <c r="G210" s="6">
        <f t="shared" si="3"/>
        <v>18</v>
      </c>
      <c r="H210" s="11"/>
      <c r="I210" s="11"/>
    </row>
    <row r="211" spans="2:9" x14ac:dyDescent="0.25">
      <c r="B211" t="s">
        <v>240</v>
      </c>
      <c r="C211" s="19" t="str">
        <f>VLOOKUP(B211,Names!A:C,3,FALSE)</f>
        <v>Matt Ridgway</v>
      </c>
      <c r="D211">
        <v>265</v>
      </c>
      <c r="E211">
        <v>101</v>
      </c>
      <c r="F211">
        <v>1</v>
      </c>
      <c r="G211" s="6">
        <f t="shared" si="3"/>
        <v>102</v>
      </c>
      <c r="H211" s="11">
        <v>0</v>
      </c>
      <c r="I211" s="11">
        <v>1</v>
      </c>
    </row>
    <row r="212" spans="2:9" x14ac:dyDescent="0.25">
      <c r="B212" t="s">
        <v>241</v>
      </c>
      <c r="C212" s="19" t="str">
        <f>VLOOKUP(B212,Names!A:C,3,FALSE)</f>
        <v>Nick Ridgway</v>
      </c>
      <c r="D212">
        <v>271</v>
      </c>
      <c r="E212">
        <v>136</v>
      </c>
      <c r="F212">
        <v>2</v>
      </c>
      <c r="G212" s="6">
        <f t="shared" ref="G212:G269" si="4">SUM(E212:F212)</f>
        <v>138</v>
      </c>
      <c r="H212" s="11">
        <v>0</v>
      </c>
      <c r="I212" s="11">
        <v>1</v>
      </c>
    </row>
    <row r="213" spans="2:9" x14ac:dyDescent="0.25">
      <c r="B213" t="s">
        <v>242</v>
      </c>
      <c r="C213" s="19" t="str">
        <f>VLOOKUP(B213,Names!A:C,3,FALSE)</f>
        <v>D Riley</v>
      </c>
      <c r="D213">
        <v>3</v>
      </c>
      <c r="E213">
        <v>0</v>
      </c>
      <c r="F213">
        <v>1</v>
      </c>
      <c r="G213" s="6">
        <f t="shared" si="4"/>
        <v>1</v>
      </c>
      <c r="H213" s="11"/>
      <c r="I213" s="11"/>
    </row>
    <row r="214" spans="2:9" x14ac:dyDescent="0.25">
      <c r="B214" t="s">
        <v>243</v>
      </c>
      <c r="C214" s="19" t="str">
        <f>VLOOKUP(B214,Names!A:C,3,FALSE)</f>
        <v>Dave Risley</v>
      </c>
      <c r="D214" s="4">
        <v>7</v>
      </c>
      <c r="E214" s="4">
        <v>1</v>
      </c>
      <c r="F214" s="4">
        <v>1</v>
      </c>
      <c r="G214" s="6">
        <f t="shared" si="4"/>
        <v>2</v>
      </c>
      <c r="H214" s="11">
        <v>0</v>
      </c>
      <c r="I214" s="11">
        <v>0</v>
      </c>
    </row>
    <row r="215" spans="2:9" x14ac:dyDescent="0.25">
      <c r="B215" t="s">
        <v>244</v>
      </c>
      <c r="C215" s="19" t="str">
        <f>VLOOKUP(B215,Names!A:C,3,FALSE)</f>
        <v>Nick Risley</v>
      </c>
      <c r="D215" s="4">
        <v>1</v>
      </c>
      <c r="E215" s="4">
        <v>1</v>
      </c>
      <c r="F215" s="4">
        <v>0</v>
      </c>
      <c r="G215" s="6">
        <f t="shared" si="4"/>
        <v>1</v>
      </c>
      <c r="H215" s="11">
        <v>0</v>
      </c>
      <c r="I215" s="11">
        <v>0</v>
      </c>
    </row>
    <row r="216" spans="2:9" x14ac:dyDescent="0.25">
      <c r="B216" t="s">
        <v>247</v>
      </c>
      <c r="C216" s="19" t="str">
        <f>VLOOKUP(B216,Names!A:C,3,FALSE)</f>
        <v>Jon Ryves</v>
      </c>
      <c r="D216" s="4">
        <v>4</v>
      </c>
      <c r="E216" s="4">
        <v>1</v>
      </c>
      <c r="F216" s="4">
        <v>0</v>
      </c>
      <c r="G216" s="6">
        <f t="shared" si="4"/>
        <v>1</v>
      </c>
      <c r="H216" s="11">
        <v>0</v>
      </c>
      <c r="I216" s="11">
        <v>0</v>
      </c>
    </row>
    <row r="217" spans="2:9" x14ac:dyDescent="0.25">
      <c r="B217" t="s">
        <v>245</v>
      </c>
      <c r="C217" s="19" t="str">
        <f>VLOOKUP(B217,Names!A:C,3,FALSE)</f>
        <v>R Ronald</v>
      </c>
      <c r="D217">
        <v>1</v>
      </c>
      <c r="E217">
        <v>0</v>
      </c>
      <c r="F217">
        <v>0</v>
      </c>
      <c r="G217" s="6">
        <f t="shared" si="4"/>
        <v>0</v>
      </c>
      <c r="H217" s="11"/>
      <c r="I217" s="11"/>
    </row>
    <row r="218" spans="2:9" x14ac:dyDescent="0.25">
      <c r="B218" t="s">
        <v>246</v>
      </c>
      <c r="C218" s="19" t="str">
        <f>VLOOKUP(B218,Names!A:C,3,FALSE)</f>
        <v>Humphrey Rose</v>
      </c>
      <c r="D218">
        <v>2</v>
      </c>
      <c r="E218">
        <v>1</v>
      </c>
      <c r="F218">
        <v>0</v>
      </c>
      <c r="G218" s="6">
        <f t="shared" si="4"/>
        <v>1</v>
      </c>
      <c r="H218" s="11"/>
      <c r="I218" s="11"/>
    </row>
    <row r="219" spans="2:9" x14ac:dyDescent="0.25">
      <c r="B219" t="s">
        <v>248</v>
      </c>
      <c r="C219" s="19" t="str">
        <f>VLOOKUP(B219,Names!A:C,3,FALSE)</f>
        <v>H Sayer</v>
      </c>
      <c r="D219">
        <v>1</v>
      </c>
      <c r="E219">
        <v>0</v>
      </c>
      <c r="F219">
        <v>0</v>
      </c>
      <c r="G219" s="6">
        <f t="shared" si="4"/>
        <v>0</v>
      </c>
      <c r="H219" s="11"/>
      <c r="I219" s="11"/>
    </row>
    <row r="220" spans="2:9" x14ac:dyDescent="0.25">
      <c r="B220" t="s">
        <v>249</v>
      </c>
      <c r="C220" s="19" t="str">
        <f>VLOOKUP(B220,Names!A:C,3,FALSE)</f>
        <v>N Scott</v>
      </c>
      <c r="D220">
        <v>7</v>
      </c>
      <c r="E220">
        <v>0</v>
      </c>
      <c r="F220">
        <v>0</v>
      </c>
      <c r="G220" s="6">
        <f t="shared" si="4"/>
        <v>0</v>
      </c>
      <c r="H220" s="11"/>
      <c r="I220" s="11"/>
    </row>
    <row r="221" spans="2:9" x14ac:dyDescent="0.25">
      <c r="B221" t="s">
        <v>250</v>
      </c>
      <c r="C221" s="19" t="str">
        <f>VLOOKUP(B221,Names!A:C,3,FALSE)</f>
        <v>W Seymour</v>
      </c>
      <c r="D221">
        <v>4</v>
      </c>
      <c r="E221">
        <v>1</v>
      </c>
      <c r="F221">
        <v>0</v>
      </c>
      <c r="G221" s="6">
        <f t="shared" si="4"/>
        <v>1</v>
      </c>
      <c r="H221" s="11"/>
      <c r="I221" s="11"/>
    </row>
    <row r="222" spans="2:9" x14ac:dyDescent="0.25">
      <c r="B222" t="s">
        <v>251</v>
      </c>
      <c r="C222" s="19" t="str">
        <f>VLOOKUP(B222,Names!A:C,3,FALSE)</f>
        <v>T Sharif</v>
      </c>
      <c r="D222">
        <v>1</v>
      </c>
      <c r="E222">
        <v>0</v>
      </c>
      <c r="F222">
        <v>0</v>
      </c>
      <c r="G222" s="6">
        <f t="shared" si="4"/>
        <v>0</v>
      </c>
      <c r="H222" s="11"/>
      <c r="I222" s="11"/>
    </row>
    <row r="223" spans="2:9" x14ac:dyDescent="0.25">
      <c r="B223" t="s">
        <v>252</v>
      </c>
      <c r="C223" s="19" t="str">
        <f>VLOOKUP(B223,Names!A:C,3,FALSE)</f>
        <v>S Shaz</v>
      </c>
      <c r="D223">
        <v>1</v>
      </c>
      <c r="E223">
        <v>1</v>
      </c>
      <c r="F223">
        <v>0</v>
      </c>
      <c r="G223" s="6">
        <f t="shared" si="4"/>
        <v>1</v>
      </c>
      <c r="H223" s="11"/>
      <c r="I223" s="11"/>
    </row>
    <row r="224" spans="2:9" x14ac:dyDescent="0.25">
      <c r="B224" t="s">
        <v>253</v>
      </c>
      <c r="C224" s="19" t="str">
        <f>VLOOKUP(B224,Names!A:C,3,FALSE)</f>
        <v>E Shelley</v>
      </c>
      <c r="D224">
        <v>1</v>
      </c>
      <c r="E224">
        <v>0</v>
      </c>
      <c r="F224">
        <v>2</v>
      </c>
      <c r="G224" s="6">
        <f t="shared" si="4"/>
        <v>2</v>
      </c>
      <c r="H224" s="11"/>
      <c r="I224" s="11"/>
    </row>
    <row r="225" spans="2:9" x14ac:dyDescent="0.25">
      <c r="B225" t="s">
        <v>254</v>
      </c>
      <c r="C225" s="19" t="str">
        <f>VLOOKUP(B225,Names!A:C,3,FALSE)</f>
        <v>R Siddu</v>
      </c>
      <c r="D225">
        <v>3</v>
      </c>
      <c r="E225">
        <v>0</v>
      </c>
      <c r="F225">
        <v>0</v>
      </c>
      <c r="G225" s="6">
        <f t="shared" si="4"/>
        <v>0</v>
      </c>
      <c r="H225" s="11"/>
      <c r="I225" s="11"/>
    </row>
    <row r="226" spans="2:9" x14ac:dyDescent="0.25">
      <c r="B226" t="s">
        <v>255</v>
      </c>
      <c r="C226" s="19" t="str">
        <f>VLOOKUP(B226,Names!A:C,3,FALSE)</f>
        <v>R Simkins</v>
      </c>
      <c r="D226">
        <v>9</v>
      </c>
      <c r="E226">
        <v>3</v>
      </c>
      <c r="F226">
        <v>0</v>
      </c>
      <c r="G226" s="6">
        <f t="shared" si="4"/>
        <v>3</v>
      </c>
      <c r="H226" s="11"/>
      <c r="I226" s="11"/>
    </row>
    <row r="227" spans="2:9" x14ac:dyDescent="0.25">
      <c r="B227" t="s">
        <v>256</v>
      </c>
      <c r="C227" s="19" t="str">
        <f>VLOOKUP(B227,Names!A:C,3,FALSE)</f>
        <v>W Skidelsky</v>
      </c>
      <c r="D227">
        <v>40</v>
      </c>
      <c r="E227">
        <v>15</v>
      </c>
      <c r="F227">
        <v>0</v>
      </c>
      <c r="G227" s="6">
        <f t="shared" si="4"/>
        <v>15</v>
      </c>
      <c r="H227" s="11"/>
      <c r="I227" s="11"/>
    </row>
    <row r="228" spans="2:9" x14ac:dyDescent="0.25">
      <c r="B228" t="s">
        <v>257</v>
      </c>
      <c r="C228" s="19" t="str">
        <f>VLOOKUP(B228,Names!A:C,3,FALSE)</f>
        <v>Will Smibert</v>
      </c>
      <c r="D228">
        <v>1</v>
      </c>
      <c r="E228">
        <v>0</v>
      </c>
      <c r="F228">
        <v>0</v>
      </c>
      <c r="G228" s="6">
        <f t="shared" si="4"/>
        <v>0</v>
      </c>
      <c r="H228" s="11">
        <v>0</v>
      </c>
      <c r="I228" s="11">
        <v>0</v>
      </c>
    </row>
    <row r="229" spans="2:9" x14ac:dyDescent="0.25">
      <c r="B229" t="s">
        <v>258</v>
      </c>
      <c r="C229" s="19" t="str">
        <f>VLOOKUP(B229,Names!A:C,3,FALSE)</f>
        <v>E Smith</v>
      </c>
      <c r="D229">
        <v>1</v>
      </c>
      <c r="E229">
        <v>0</v>
      </c>
      <c r="F229">
        <v>0</v>
      </c>
      <c r="G229" s="6">
        <v>0</v>
      </c>
      <c r="H229" s="11">
        <v>0</v>
      </c>
      <c r="I229" s="11">
        <v>0</v>
      </c>
    </row>
    <row r="230" spans="2:9" x14ac:dyDescent="0.25">
      <c r="B230" t="s">
        <v>259</v>
      </c>
      <c r="C230" s="19" t="str">
        <f>VLOOKUP(B230,Names!A:C,3,FALSE)</f>
        <v>P Smith</v>
      </c>
      <c r="D230">
        <v>9</v>
      </c>
      <c r="E230">
        <v>4</v>
      </c>
      <c r="F230">
        <v>0</v>
      </c>
      <c r="G230" s="6">
        <f t="shared" si="4"/>
        <v>4</v>
      </c>
      <c r="H230" s="11"/>
      <c r="I230" s="11"/>
    </row>
    <row r="231" spans="2:9" x14ac:dyDescent="0.25">
      <c r="B231" t="s">
        <v>260</v>
      </c>
      <c r="C231" s="19" t="str">
        <f>VLOOKUP(B231,Names!A:C,3,FALSE)</f>
        <v>James Spence</v>
      </c>
      <c r="D231">
        <v>5</v>
      </c>
      <c r="E231">
        <v>2</v>
      </c>
      <c r="F231">
        <v>0</v>
      </c>
      <c r="G231" s="6">
        <f t="shared" si="4"/>
        <v>2</v>
      </c>
      <c r="H231" s="11">
        <v>0</v>
      </c>
      <c r="I231" s="11">
        <v>0.5</v>
      </c>
    </row>
    <row r="232" spans="2:9" x14ac:dyDescent="0.25">
      <c r="B232" t="s">
        <v>261</v>
      </c>
      <c r="C232" s="19" t="str">
        <f>VLOOKUP(B232,Names!A:C,3,FALSE)</f>
        <v>Matt Spencer</v>
      </c>
      <c r="D232">
        <v>8</v>
      </c>
      <c r="E232">
        <v>7</v>
      </c>
      <c r="F232">
        <v>0</v>
      </c>
      <c r="G232" s="6">
        <f t="shared" si="4"/>
        <v>7</v>
      </c>
      <c r="H232" s="11">
        <v>0</v>
      </c>
      <c r="I232" s="11">
        <v>0</v>
      </c>
    </row>
    <row r="233" spans="2:9" x14ac:dyDescent="0.25">
      <c r="B233" t="s">
        <v>262</v>
      </c>
      <c r="C233" s="19" t="str">
        <f>VLOOKUP(B233,Names!A:C,3,FALSE)</f>
        <v>R Srivastava</v>
      </c>
      <c r="D233">
        <v>84</v>
      </c>
      <c r="E233">
        <v>13</v>
      </c>
      <c r="F233">
        <v>0</v>
      </c>
      <c r="G233" s="6">
        <f t="shared" si="4"/>
        <v>13</v>
      </c>
      <c r="H233" s="11"/>
      <c r="I233" s="11"/>
    </row>
    <row r="234" spans="2:9" ht="30" x14ac:dyDescent="0.25">
      <c r="B234" t="s">
        <v>263</v>
      </c>
      <c r="C234" s="19" t="str">
        <f>VLOOKUP(B234,Names!A:C,3,FALSE)</f>
        <v>Nigel Stephenson</v>
      </c>
      <c r="D234">
        <v>77</v>
      </c>
      <c r="E234">
        <v>7</v>
      </c>
      <c r="F234">
        <v>0</v>
      </c>
      <c r="G234" s="6">
        <f t="shared" si="4"/>
        <v>7</v>
      </c>
      <c r="H234" s="11">
        <v>0</v>
      </c>
      <c r="I234" s="11">
        <v>0.5</v>
      </c>
    </row>
    <row r="235" spans="2:9" x14ac:dyDescent="0.25">
      <c r="B235" t="s">
        <v>264</v>
      </c>
      <c r="C235" s="19" t="str">
        <f>VLOOKUP(B235,Names!A:C,3,FALSE)</f>
        <v>A Stewart</v>
      </c>
      <c r="D235">
        <v>3</v>
      </c>
      <c r="E235">
        <v>0</v>
      </c>
      <c r="F235">
        <v>0</v>
      </c>
      <c r="G235" s="6">
        <f t="shared" si="4"/>
        <v>0</v>
      </c>
      <c r="H235" s="11"/>
      <c r="I235" s="11"/>
    </row>
    <row r="236" spans="2:9" x14ac:dyDescent="0.25">
      <c r="B236" t="s">
        <v>265</v>
      </c>
      <c r="C236" s="19" t="str">
        <f>VLOOKUP(B236,Names!A:C,3,FALSE)</f>
        <v>Ben Stinson</v>
      </c>
      <c r="D236">
        <v>4</v>
      </c>
      <c r="E236">
        <v>1</v>
      </c>
      <c r="F236">
        <v>0</v>
      </c>
      <c r="G236" s="6">
        <f t="shared" si="4"/>
        <v>1</v>
      </c>
      <c r="H236" s="11"/>
      <c r="I236" s="11"/>
    </row>
    <row r="237" spans="2:9" x14ac:dyDescent="0.25">
      <c r="B237" t="s">
        <v>266</v>
      </c>
      <c r="C237" s="19" t="str">
        <f>VLOOKUP(B237,Names!A:C,3,FALSE)</f>
        <v>M Strachan</v>
      </c>
      <c r="D237">
        <v>32</v>
      </c>
      <c r="E237">
        <v>11</v>
      </c>
      <c r="F237">
        <v>0</v>
      </c>
      <c r="G237" s="6">
        <f t="shared" si="4"/>
        <v>11</v>
      </c>
      <c r="H237" s="11"/>
      <c r="I237" s="11"/>
    </row>
    <row r="238" spans="2:9" x14ac:dyDescent="0.25">
      <c r="B238" t="s">
        <v>267</v>
      </c>
      <c r="C238" s="19" t="str">
        <f>VLOOKUP(B238,Names!A:C,3,FALSE)</f>
        <v>H Suri</v>
      </c>
      <c r="D238">
        <v>1</v>
      </c>
      <c r="E238">
        <v>0</v>
      </c>
      <c r="F238">
        <v>0</v>
      </c>
      <c r="G238" s="6">
        <f t="shared" si="4"/>
        <v>0</v>
      </c>
      <c r="H238" s="11">
        <v>0</v>
      </c>
      <c r="I238" s="11">
        <v>0</v>
      </c>
    </row>
    <row r="239" spans="2:9" x14ac:dyDescent="0.25">
      <c r="B239" t="s">
        <v>268</v>
      </c>
      <c r="C239" s="19" t="str">
        <f>VLOOKUP(B239,Names!A:C,3,FALSE)</f>
        <v>Sid Swaminathan</v>
      </c>
      <c r="D239">
        <v>47</v>
      </c>
      <c r="E239">
        <v>15</v>
      </c>
      <c r="F239">
        <v>0</v>
      </c>
      <c r="G239" s="6">
        <f t="shared" si="4"/>
        <v>15</v>
      </c>
      <c r="H239" s="11"/>
      <c r="I239" s="11"/>
    </row>
    <row r="240" spans="2:9" x14ac:dyDescent="0.25">
      <c r="B240" t="s">
        <v>269</v>
      </c>
      <c r="C240" s="19" t="str">
        <f>VLOOKUP(B240,Names!A:C,3,FALSE)</f>
        <v>R Taberer</v>
      </c>
      <c r="D240">
        <v>10</v>
      </c>
      <c r="E240">
        <v>0</v>
      </c>
      <c r="F240">
        <v>0</v>
      </c>
      <c r="G240" s="6">
        <f t="shared" si="4"/>
        <v>0</v>
      </c>
      <c r="H240" s="11"/>
      <c r="I240" s="11"/>
    </row>
    <row r="241" spans="2:9" x14ac:dyDescent="0.25">
      <c r="B241" t="s">
        <v>270</v>
      </c>
      <c r="C241" s="19" t="str">
        <f>VLOOKUP(B241,Names!A:C,3,FALSE)</f>
        <v>T Tearle</v>
      </c>
      <c r="D241">
        <v>27</v>
      </c>
      <c r="E241">
        <v>7</v>
      </c>
      <c r="F241">
        <v>0</v>
      </c>
      <c r="G241" s="6">
        <f t="shared" si="4"/>
        <v>7</v>
      </c>
      <c r="H241" s="11"/>
      <c r="I241" s="11"/>
    </row>
    <row r="242" spans="2:9" x14ac:dyDescent="0.25">
      <c r="B242" t="s">
        <v>271</v>
      </c>
      <c r="C242" s="19" t="str">
        <f>VLOOKUP(B242,Names!A:C,3,FALSE)</f>
        <v>P Timmis</v>
      </c>
      <c r="D242">
        <v>3</v>
      </c>
      <c r="E242">
        <v>0</v>
      </c>
      <c r="F242">
        <v>0</v>
      </c>
      <c r="G242" s="6">
        <f t="shared" si="4"/>
        <v>0</v>
      </c>
      <c r="H242" s="11"/>
      <c r="I242" s="11"/>
    </row>
    <row r="243" spans="2:9" x14ac:dyDescent="0.25">
      <c r="B243" t="s">
        <v>272</v>
      </c>
      <c r="C243" s="19" t="str">
        <f>VLOOKUP(B243,Names!A:C,3,FALSE)</f>
        <v>C Tindale</v>
      </c>
      <c r="D243">
        <v>1</v>
      </c>
      <c r="E243">
        <v>0</v>
      </c>
      <c r="F243">
        <v>0</v>
      </c>
      <c r="G243" s="6">
        <f t="shared" si="4"/>
        <v>0</v>
      </c>
      <c r="H243" s="11"/>
      <c r="I243" s="11"/>
    </row>
    <row r="244" spans="2:9" x14ac:dyDescent="0.25">
      <c r="B244" t="s">
        <v>1</v>
      </c>
      <c r="C244" s="19" t="str">
        <f>VLOOKUP(B244,Names!A:C,3,FALSE)</f>
        <v>James Tisato</v>
      </c>
      <c r="D244">
        <v>20</v>
      </c>
      <c r="E244">
        <v>8</v>
      </c>
      <c r="F244">
        <v>0</v>
      </c>
      <c r="G244" s="6">
        <f t="shared" si="4"/>
        <v>8</v>
      </c>
      <c r="H244" s="11">
        <v>0</v>
      </c>
      <c r="I244" s="11">
        <v>0</v>
      </c>
    </row>
    <row r="245" spans="2:9" x14ac:dyDescent="0.25">
      <c r="B245" t="s">
        <v>273</v>
      </c>
      <c r="C245" s="19" t="str">
        <f>VLOOKUP(B245,Names!A:C,3,FALSE)</f>
        <v>A Titley</v>
      </c>
      <c r="D245">
        <v>1</v>
      </c>
      <c r="E245">
        <v>0</v>
      </c>
      <c r="F245">
        <v>0</v>
      </c>
      <c r="G245" s="6">
        <f t="shared" si="4"/>
        <v>0</v>
      </c>
      <c r="H245" s="11"/>
      <c r="I245" s="11"/>
    </row>
    <row r="246" spans="2:9" x14ac:dyDescent="0.25">
      <c r="B246" t="s">
        <v>274</v>
      </c>
      <c r="C246" s="19" t="str">
        <f>VLOOKUP(B246,Names!A:C,3,FALSE)</f>
        <v>A Tolhurst</v>
      </c>
      <c r="D246">
        <v>84</v>
      </c>
      <c r="E246">
        <v>13</v>
      </c>
      <c r="F246">
        <v>0</v>
      </c>
      <c r="G246" s="6">
        <f t="shared" si="4"/>
        <v>13</v>
      </c>
      <c r="H246" s="11"/>
      <c r="I246" s="11"/>
    </row>
    <row r="247" spans="2:9" x14ac:dyDescent="0.25">
      <c r="B247" t="s">
        <v>275</v>
      </c>
      <c r="C247" s="19" t="str">
        <f>VLOOKUP(B247,Names!A:C,3,FALSE)</f>
        <v>Rory Turner</v>
      </c>
      <c r="D247">
        <v>13</v>
      </c>
      <c r="E247">
        <v>6</v>
      </c>
      <c r="F247">
        <v>0</v>
      </c>
      <c r="G247" s="6">
        <f t="shared" si="4"/>
        <v>6</v>
      </c>
      <c r="H247" s="11">
        <v>0</v>
      </c>
      <c r="I247" s="11">
        <v>0</v>
      </c>
    </row>
    <row r="248" spans="2:9" x14ac:dyDescent="0.25">
      <c r="B248" t="s">
        <v>276</v>
      </c>
      <c r="C248" s="19" t="str">
        <f>VLOOKUP(B248,Names!A:C,3,FALSE)</f>
        <v>A Verma</v>
      </c>
      <c r="D248">
        <v>1</v>
      </c>
      <c r="E248">
        <v>0</v>
      </c>
      <c r="F248">
        <v>0</v>
      </c>
      <c r="G248" s="6">
        <f t="shared" si="4"/>
        <v>0</v>
      </c>
      <c r="H248" s="11"/>
      <c r="I248" s="11"/>
    </row>
    <row r="249" spans="2:9" x14ac:dyDescent="0.25">
      <c r="B249" t="s">
        <v>303</v>
      </c>
      <c r="C249" s="19" t="str">
        <f>VLOOKUP(B249,Names!A:C,3,FALSE)</f>
        <v>? Vijay</v>
      </c>
      <c r="D249">
        <v>1</v>
      </c>
      <c r="E249">
        <v>0</v>
      </c>
      <c r="F249">
        <v>0</v>
      </c>
      <c r="G249" s="6">
        <f t="shared" si="4"/>
        <v>0</v>
      </c>
      <c r="H249" s="11"/>
      <c r="I249" s="11"/>
    </row>
    <row r="250" spans="2:9" x14ac:dyDescent="0.25">
      <c r="B250" t="s">
        <v>278</v>
      </c>
      <c r="C250" s="19" t="str">
        <f>VLOOKUP(B250,Names!A:C,3,FALSE)</f>
        <v>J Walding</v>
      </c>
      <c r="D250">
        <v>10</v>
      </c>
      <c r="E250">
        <v>2</v>
      </c>
      <c r="F250">
        <v>0</v>
      </c>
      <c r="G250" s="6">
        <f t="shared" si="4"/>
        <v>2</v>
      </c>
      <c r="H250" s="11"/>
      <c r="I250" s="11"/>
    </row>
    <row r="251" spans="2:9" x14ac:dyDescent="0.25">
      <c r="B251" t="s">
        <v>277</v>
      </c>
      <c r="C251" s="19" t="str">
        <f>VLOOKUP(B251,Names!A:C,3,FALSE)</f>
        <v>Ronny Waas</v>
      </c>
      <c r="D251">
        <v>1</v>
      </c>
      <c r="E251">
        <v>0</v>
      </c>
      <c r="F251">
        <v>0</v>
      </c>
      <c r="G251" s="6">
        <f t="shared" si="4"/>
        <v>0</v>
      </c>
      <c r="H251" s="11">
        <v>0</v>
      </c>
      <c r="I251" s="11">
        <v>0</v>
      </c>
    </row>
    <row r="252" spans="2:9" x14ac:dyDescent="0.25">
      <c r="B252" t="s">
        <v>279</v>
      </c>
      <c r="C252" s="19" t="str">
        <f>VLOOKUP(B252,Names!A:C,3,FALSE)</f>
        <v>Henry Webster</v>
      </c>
      <c r="D252">
        <v>18</v>
      </c>
      <c r="E252">
        <v>5</v>
      </c>
      <c r="F252">
        <v>0</v>
      </c>
      <c r="G252" s="6">
        <f t="shared" si="4"/>
        <v>5</v>
      </c>
      <c r="H252" s="11">
        <v>0</v>
      </c>
      <c r="I252" s="11">
        <v>0</v>
      </c>
    </row>
    <row r="253" spans="2:9" x14ac:dyDescent="0.25">
      <c r="B253" t="s">
        <v>280</v>
      </c>
      <c r="C253" s="19" t="str">
        <f>VLOOKUP(B253,Names!A:C,3,FALSE)</f>
        <v>A Whale</v>
      </c>
      <c r="D253">
        <v>18</v>
      </c>
      <c r="E253">
        <v>8</v>
      </c>
      <c r="F253">
        <v>3</v>
      </c>
      <c r="G253" s="6">
        <f t="shared" si="4"/>
        <v>11</v>
      </c>
      <c r="H253" s="11"/>
      <c r="I253" s="11"/>
    </row>
    <row r="254" spans="2:9" x14ac:dyDescent="0.25">
      <c r="B254" t="s">
        <v>281</v>
      </c>
      <c r="C254" s="19" t="str">
        <f>VLOOKUP(B254,Names!A:C,3,FALSE)</f>
        <v>Max Whiting</v>
      </c>
      <c r="D254">
        <v>15</v>
      </c>
      <c r="E254">
        <v>6</v>
      </c>
      <c r="F254">
        <v>0</v>
      </c>
      <c r="G254" s="6">
        <f t="shared" si="4"/>
        <v>6</v>
      </c>
      <c r="H254" s="11">
        <v>0</v>
      </c>
      <c r="I254" s="11">
        <v>1</v>
      </c>
    </row>
    <row r="255" spans="2:9" x14ac:dyDescent="0.25">
      <c r="B255" t="s">
        <v>282</v>
      </c>
      <c r="C255" s="19" t="str">
        <f>VLOOKUP(B255,Names!A:C,3,FALSE)</f>
        <v>M Wilkinson</v>
      </c>
      <c r="D255">
        <v>4</v>
      </c>
      <c r="E255">
        <v>0</v>
      </c>
      <c r="F255">
        <v>0</v>
      </c>
      <c r="G255" s="6">
        <f t="shared" si="4"/>
        <v>0</v>
      </c>
      <c r="H255" s="11"/>
      <c r="I255" s="11"/>
    </row>
    <row r="256" spans="2:9" x14ac:dyDescent="0.25">
      <c r="B256" t="s">
        <v>283</v>
      </c>
      <c r="C256" s="19" t="str">
        <f>VLOOKUP(B256,Names!A:C,3,FALSE)</f>
        <v>Simon Wilkinson</v>
      </c>
      <c r="D256">
        <v>324</v>
      </c>
      <c r="E256">
        <v>103</v>
      </c>
      <c r="F256">
        <v>0</v>
      </c>
      <c r="G256" s="6">
        <f t="shared" si="4"/>
        <v>103</v>
      </c>
      <c r="H256" s="11"/>
      <c r="I256" s="11"/>
    </row>
    <row r="257" spans="2:9" x14ac:dyDescent="0.25">
      <c r="B257" t="s">
        <v>284</v>
      </c>
      <c r="C257" s="19" t="str">
        <f>VLOOKUP(B257,Names!A:C,3,FALSE)</f>
        <v>A Willden</v>
      </c>
      <c r="D257">
        <v>1</v>
      </c>
      <c r="E257">
        <v>0</v>
      </c>
      <c r="F257">
        <v>0</v>
      </c>
      <c r="G257" s="6">
        <f t="shared" si="4"/>
        <v>0</v>
      </c>
      <c r="H257" s="11"/>
      <c r="I257" s="11"/>
    </row>
    <row r="258" spans="2:9" x14ac:dyDescent="0.25">
      <c r="B258" t="s">
        <v>285</v>
      </c>
      <c r="C258" s="19" t="str">
        <f>VLOOKUP(B258,Names!A:C,3,FALSE)</f>
        <v>Harry Willden</v>
      </c>
      <c r="D258">
        <v>222</v>
      </c>
      <c r="E258">
        <v>39</v>
      </c>
      <c r="F258">
        <v>0</v>
      </c>
      <c r="G258" s="6">
        <f t="shared" si="4"/>
        <v>39</v>
      </c>
      <c r="H258" s="11"/>
      <c r="I258" s="11"/>
    </row>
    <row r="259" spans="2:9" x14ac:dyDescent="0.25">
      <c r="B259" t="s">
        <v>286</v>
      </c>
      <c r="C259" s="19" t="str">
        <f>VLOOKUP(B259,Names!A:C,3,FALSE)</f>
        <v>A Williams</v>
      </c>
      <c r="D259">
        <v>5</v>
      </c>
      <c r="E259">
        <v>1</v>
      </c>
      <c r="F259">
        <v>0</v>
      </c>
      <c r="G259" s="6">
        <f t="shared" si="4"/>
        <v>1</v>
      </c>
      <c r="H259" s="11"/>
      <c r="I259" s="11"/>
    </row>
    <row r="260" spans="2:9" x14ac:dyDescent="0.25">
      <c r="B260" t="s">
        <v>288</v>
      </c>
      <c r="C260" s="19" t="str">
        <f>VLOOKUP(B260,Names!A:C,3,FALSE)</f>
        <v>Hilton Williams</v>
      </c>
      <c r="D260">
        <v>1</v>
      </c>
      <c r="E260">
        <v>0</v>
      </c>
      <c r="F260">
        <v>0</v>
      </c>
      <c r="G260" s="6">
        <f t="shared" si="4"/>
        <v>0</v>
      </c>
      <c r="H260" s="11">
        <v>0</v>
      </c>
      <c r="I260" s="11">
        <v>0</v>
      </c>
    </row>
    <row r="261" spans="2:9" x14ac:dyDescent="0.25">
      <c r="B261" t="s">
        <v>287</v>
      </c>
      <c r="C261" s="19" t="str">
        <f>VLOOKUP(B261,Names!A:C,3,FALSE)</f>
        <v>Huw Williams</v>
      </c>
      <c r="D261">
        <v>2</v>
      </c>
      <c r="E261">
        <v>0</v>
      </c>
      <c r="F261">
        <v>0</v>
      </c>
      <c r="G261" s="6">
        <f t="shared" si="4"/>
        <v>0</v>
      </c>
      <c r="H261" s="11"/>
      <c r="I261" s="11"/>
    </row>
    <row r="262" spans="2:9" x14ac:dyDescent="0.25">
      <c r="B262" t="s">
        <v>289</v>
      </c>
      <c r="C262" s="19" t="str">
        <f>VLOOKUP(B262,Names!A:C,3,FALSE)</f>
        <v>Joe Williams</v>
      </c>
      <c r="D262">
        <v>1</v>
      </c>
      <c r="E262">
        <v>0</v>
      </c>
      <c r="F262">
        <v>0</v>
      </c>
      <c r="G262" s="6">
        <f t="shared" si="4"/>
        <v>0</v>
      </c>
      <c r="H262" s="11">
        <v>0</v>
      </c>
      <c r="I262" s="11">
        <v>0</v>
      </c>
    </row>
    <row r="263" spans="2:9" x14ac:dyDescent="0.25">
      <c r="B263" t="s">
        <v>290</v>
      </c>
      <c r="C263" s="19" t="str">
        <f>VLOOKUP(B263,Names!A:C,3,FALSE)</f>
        <v>P Winslow</v>
      </c>
      <c r="D263">
        <v>1</v>
      </c>
      <c r="E263">
        <v>0</v>
      </c>
      <c r="F263">
        <v>0</v>
      </c>
      <c r="G263" s="6">
        <f t="shared" si="4"/>
        <v>0</v>
      </c>
      <c r="H263" s="11"/>
      <c r="I263" s="11"/>
    </row>
    <row r="264" spans="2:9" x14ac:dyDescent="0.25">
      <c r="B264" t="s">
        <v>291</v>
      </c>
      <c r="C264" s="19" t="str">
        <f>VLOOKUP(B264,Names!A:C,3,FALSE)</f>
        <v>Ed Woolcock</v>
      </c>
      <c r="D264">
        <v>5</v>
      </c>
      <c r="E264">
        <v>0</v>
      </c>
      <c r="F264">
        <v>3</v>
      </c>
      <c r="G264" s="6">
        <f t="shared" si="4"/>
        <v>3</v>
      </c>
      <c r="H264" s="11">
        <v>0</v>
      </c>
      <c r="I264" s="11">
        <v>0</v>
      </c>
    </row>
    <row r="265" spans="2:9" x14ac:dyDescent="0.25">
      <c r="B265" t="s">
        <v>292</v>
      </c>
      <c r="C265" s="19" t="str">
        <f>VLOOKUP(B265,Names!A:C,3,FALSE)</f>
        <v>Grant Wolledge</v>
      </c>
      <c r="D265">
        <v>120</v>
      </c>
      <c r="E265">
        <v>35</v>
      </c>
      <c r="F265">
        <v>7</v>
      </c>
      <c r="G265" s="6">
        <f t="shared" si="4"/>
        <v>42</v>
      </c>
      <c r="H265" s="11">
        <v>0</v>
      </c>
      <c r="I265" s="11">
        <v>0</v>
      </c>
    </row>
    <row r="266" spans="2:9" x14ac:dyDescent="0.25">
      <c r="B266" t="s">
        <v>294</v>
      </c>
      <c r="C266" s="19" t="str">
        <f>VLOOKUP(B266,Names!A:C,3,FALSE)</f>
        <v>M Worden</v>
      </c>
      <c r="D266">
        <v>19</v>
      </c>
      <c r="E266">
        <v>4</v>
      </c>
      <c r="F266">
        <v>0</v>
      </c>
      <c r="G266" s="6">
        <f t="shared" si="4"/>
        <v>4</v>
      </c>
      <c r="H266" s="11"/>
      <c r="I266" s="11"/>
    </row>
    <row r="267" spans="2:9" x14ac:dyDescent="0.25">
      <c r="B267" t="s">
        <v>295</v>
      </c>
      <c r="C267" s="19" t="str">
        <f>VLOOKUP(B267,Names!A:C,3,FALSE)</f>
        <v>R Wyllie</v>
      </c>
      <c r="D267">
        <v>25</v>
      </c>
      <c r="E267">
        <v>6</v>
      </c>
      <c r="F267">
        <v>0</v>
      </c>
      <c r="G267" s="6">
        <f t="shared" si="4"/>
        <v>6</v>
      </c>
      <c r="H267" s="11"/>
      <c r="I267" s="11"/>
    </row>
    <row r="268" spans="2:9" x14ac:dyDescent="0.25">
      <c r="B268" t="s">
        <v>296</v>
      </c>
      <c r="C268" s="19" t="str">
        <f>VLOOKUP(B268,Names!A:C,3,FALSE)</f>
        <v>V Yadab</v>
      </c>
      <c r="D268">
        <v>1</v>
      </c>
      <c r="E268">
        <v>0</v>
      </c>
      <c r="F268">
        <v>0</v>
      </c>
      <c r="G268" s="6">
        <f t="shared" si="4"/>
        <v>0</v>
      </c>
      <c r="H268" s="11"/>
      <c r="I268" s="11"/>
    </row>
    <row r="269" spans="2:9" x14ac:dyDescent="0.25">
      <c r="B269" t="s">
        <v>306</v>
      </c>
      <c r="C269" s="19" t="str">
        <f>VLOOKUP(B269,Names!A:C,3,FALSE)</f>
        <v>? Yadav</v>
      </c>
      <c r="D269">
        <v>1</v>
      </c>
      <c r="E269">
        <v>0</v>
      </c>
      <c r="F269">
        <v>0</v>
      </c>
      <c r="G269" s="6">
        <f t="shared" si="4"/>
        <v>0</v>
      </c>
      <c r="H269" s="11"/>
      <c r="I269" s="11"/>
    </row>
  </sheetData>
  <mergeCells count="1">
    <mergeCell ref="D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8"/>
  <sheetViews>
    <sheetView workbookViewId="0">
      <selection activeCell="S24" sqref="S24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6" customFormat="1" x14ac:dyDescent="0.25">
      <c r="A1" s="6" t="str">
        <f>'Career Batting'!C6</f>
        <v>Player</v>
      </c>
      <c r="B1" s="6" t="str">
        <f>'Career Batting'!D6</f>
        <v>Mat</v>
      </c>
      <c r="C1" s="6" t="str">
        <f>'Career Batting'!E6</f>
        <v>Inns</v>
      </c>
      <c r="D1" s="6" t="str">
        <f>'Career Batting'!F6</f>
        <v>NO</v>
      </c>
      <c r="E1" s="6" t="str">
        <f>'Career Batting'!G6</f>
        <v>Runs</v>
      </c>
      <c r="F1" s="6" t="str">
        <f>'Career Batting'!J6</f>
        <v>HS</v>
      </c>
      <c r="G1" s="6" t="str">
        <f>'Career Batting'!K6</f>
        <v>50s</v>
      </c>
      <c r="H1" s="6" t="str">
        <f>'Career Batting'!L6</f>
        <v>100s</v>
      </c>
      <c r="I1" s="6" t="str">
        <f>'Career Batting'!M6</f>
        <v>0s</v>
      </c>
      <c r="J1" s="6" t="str">
        <f>'Career Batting'!N6</f>
        <v>4s</v>
      </c>
      <c r="K1" s="6" t="str">
        <f>'Career Batting'!O6</f>
        <v>6s</v>
      </c>
      <c r="L1" s="6" t="str">
        <f>'Career Batting'!P6</f>
        <v>Balls</v>
      </c>
      <c r="M1" s="6" t="str">
        <f>'Career Batting'!Q6</f>
        <v xml:space="preserve"> </v>
      </c>
    </row>
    <row r="2" spans="1:13" x14ac:dyDescent="0.25">
      <c r="A2" s="12" t="str">
        <f>'Career Batting'!C7</f>
        <v>Forhad Ahmed</v>
      </c>
      <c r="B2" s="12">
        <f>'Career Batting'!D7</f>
        <v>2</v>
      </c>
      <c r="C2" s="12">
        <f>'Career Batting'!E7</f>
        <v>2</v>
      </c>
      <c r="D2" s="12">
        <f>'Career Batting'!F7</f>
        <v>0</v>
      </c>
      <c r="E2" s="12">
        <f>'Career Batting'!G7</f>
        <v>35</v>
      </c>
      <c r="F2" s="12">
        <f>'Career Batting'!J7</f>
        <v>23</v>
      </c>
      <c r="G2" s="12">
        <f>'Career Batting'!K7</f>
        <v>0</v>
      </c>
      <c r="H2" s="12">
        <f>'Career Batting'!L7</f>
        <v>0</v>
      </c>
      <c r="I2" s="12">
        <f>'Career Batting'!M7</f>
        <v>0</v>
      </c>
      <c r="J2" s="12">
        <f>'Career Batting'!N7</f>
        <v>4</v>
      </c>
      <c r="K2" s="12">
        <f>'Career Batting'!O7</f>
        <v>0</v>
      </c>
      <c r="L2" s="12">
        <f>IF(ISBLANK('Career Batting'!P7), "", 'Career Batting'!P7)</f>
        <v>46</v>
      </c>
      <c r="M2" t="b">
        <f>COUNTIF('Season - bat'!A:A,'Export  - batting'!A2)&gt;0</f>
        <v>0</v>
      </c>
    </row>
    <row r="3" spans="1:13" x14ac:dyDescent="0.25">
      <c r="A3" s="12" t="str">
        <f>'Career Batting'!C8</f>
        <v>A Akash</v>
      </c>
      <c r="B3" s="12">
        <f>'Career Batting'!D8</f>
        <v>1</v>
      </c>
      <c r="C3" s="12">
        <f>'Career Batting'!E8</f>
        <v>0</v>
      </c>
      <c r="D3" s="12">
        <f>'Career Batting'!F8</f>
        <v>0</v>
      </c>
      <c r="E3" s="12">
        <f>'Career Batting'!G8</f>
        <v>0</v>
      </c>
      <c r="F3" s="12" t="str">
        <f>'Career Batting'!J8</f>
        <v>0*</v>
      </c>
      <c r="G3" s="12">
        <f>'Career Batting'!K8</f>
        <v>0</v>
      </c>
      <c r="H3" s="12">
        <f>'Career Batting'!L8</f>
        <v>0</v>
      </c>
      <c r="I3" s="12">
        <f>'Career Batting'!M8</f>
        <v>0</v>
      </c>
      <c r="J3" s="12">
        <f>'Career Batting'!N8</f>
        <v>0</v>
      </c>
      <c r="K3" s="12">
        <f>'Career Batting'!O8</f>
        <v>0</v>
      </c>
      <c r="L3" s="12" t="str">
        <f>IF(ISBLANK('Career Batting'!P8), "", 'Career Batting'!P8)</f>
        <v/>
      </c>
      <c r="M3" t="b">
        <f>COUNTIF('Season - bat'!A:A,'Export  - batting'!A3)&gt;0</f>
        <v>0</v>
      </c>
    </row>
    <row r="4" spans="1:13" x14ac:dyDescent="0.25">
      <c r="A4" s="12" t="str">
        <f>'Career Batting'!C9</f>
        <v>B Ali</v>
      </c>
      <c r="B4" s="12">
        <f>'Career Batting'!D9</f>
        <v>1</v>
      </c>
      <c r="C4" s="12">
        <f>'Career Batting'!E9</f>
        <v>1</v>
      </c>
      <c r="D4" s="12">
        <f>'Career Batting'!F9</f>
        <v>0</v>
      </c>
      <c r="E4" s="12">
        <f>'Career Batting'!G9</f>
        <v>7</v>
      </c>
      <c r="F4" s="12">
        <f>'Career Batting'!J9</f>
        <v>7</v>
      </c>
      <c r="G4" s="12">
        <f>'Career Batting'!K9</f>
        <v>0</v>
      </c>
      <c r="H4" s="12">
        <f>'Career Batting'!L9</f>
        <v>0</v>
      </c>
      <c r="I4" s="12">
        <f>'Career Batting'!M9</f>
        <v>0</v>
      </c>
      <c r="J4" s="12">
        <f>'Career Batting'!N9</f>
        <v>1</v>
      </c>
      <c r="K4" s="12">
        <f>'Career Batting'!O9</f>
        <v>0</v>
      </c>
      <c r="L4" s="12" t="str">
        <f>IF(ISBLANK('Career Batting'!P9), "", 'Career Batting'!P9)</f>
        <v/>
      </c>
      <c r="M4" t="b">
        <f>COUNTIF('Season - bat'!A:A,'Export  - batting'!A4)&gt;0</f>
        <v>0</v>
      </c>
    </row>
    <row r="5" spans="1:13" x14ac:dyDescent="0.25">
      <c r="A5" s="12" t="str">
        <f>'Career Batting'!C10</f>
        <v>S Ali</v>
      </c>
      <c r="B5" s="12">
        <f>'Career Batting'!D10</f>
        <v>1</v>
      </c>
      <c r="C5" s="12">
        <f>'Career Batting'!E10</f>
        <v>0</v>
      </c>
      <c r="D5" s="12">
        <f>'Career Batting'!F10</f>
        <v>0</v>
      </c>
      <c r="E5" s="12">
        <f>'Career Batting'!G10</f>
        <v>0</v>
      </c>
      <c r="F5" s="12">
        <f>'Career Batting'!J10</f>
        <v>0</v>
      </c>
      <c r="G5" s="12">
        <f>'Career Batting'!K10</f>
        <v>0</v>
      </c>
      <c r="H5" s="12">
        <f>'Career Batting'!L10</f>
        <v>0</v>
      </c>
      <c r="I5" s="12">
        <f>'Career Batting'!M10</f>
        <v>0</v>
      </c>
      <c r="J5" s="12">
        <f>'Career Batting'!N10</f>
        <v>0</v>
      </c>
      <c r="K5" s="12">
        <f>'Career Batting'!O10</f>
        <v>0</v>
      </c>
      <c r="L5" s="12" t="str">
        <f>IF(ISBLANK('Career Batting'!P10), "", 'Career Batting'!P10)</f>
        <v/>
      </c>
      <c r="M5" t="b">
        <f>COUNTIF('Season - bat'!A:A,'Export  - batting'!A5)&gt;0</f>
        <v>0</v>
      </c>
    </row>
    <row r="6" spans="1:13" x14ac:dyDescent="0.25">
      <c r="A6" s="12" t="str">
        <f>'Career Batting'!C11</f>
        <v>S Anaokar</v>
      </c>
      <c r="B6" s="12">
        <f>'Career Batting'!D11</f>
        <v>129</v>
      </c>
      <c r="C6" s="12">
        <f>'Career Batting'!E11</f>
        <v>119</v>
      </c>
      <c r="D6" s="12">
        <f>'Career Batting'!F11</f>
        <v>13</v>
      </c>
      <c r="E6" s="12">
        <f>'Career Batting'!G11</f>
        <v>2600</v>
      </c>
      <c r="F6" s="12">
        <f>'Career Batting'!J11</f>
        <v>111</v>
      </c>
      <c r="G6" s="12">
        <f>'Career Batting'!K11</f>
        <v>13</v>
      </c>
      <c r="H6" s="12">
        <f>'Career Batting'!L11</f>
        <v>3</v>
      </c>
      <c r="I6" s="12">
        <f>'Career Batting'!M11</f>
        <v>16</v>
      </c>
      <c r="J6" s="12">
        <f>'Career Batting'!N11</f>
        <v>183</v>
      </c>
      <c r="K6" s="12">
        <f>'Career Batting'!O11</f>
        <v>21</v>
      </c>
      <c r="L6" s="12" t="str">
        <f>IF(ISBLANK('Career Batting'!P11), "", 'Career Batting'!P11)</f>
        <v/>
      </c>
      <c r="M6" t="b">
        <f>COUNTIF('Season - bat'!A:A,'Export  - batting'!A6)&gt;0</f>
        <v>0</v>
      </c>
    </row>
    <row r="7" spans="1:13" x14ac:dyDescent="0.25">
      <c r="A7" s="12" t="str">
        <f>'Career Batting'!C12</f>
        <v>Matthew Ashton</v>
      </c>
      <c r="B7" s="12">
        <f>'Career Batting'!D12</f>
        <v>121</v>
      </c>
      <c r="C7" s="12">
        <f>'Career Batting'!E12</f>
        <v>93</v>
      </c>
      <c r="D7" s="12">
        <f>'Career Batting'!F12</f>
        <v>20</v>
      </c>
      <c r="E7" s="12">
        <f>'Career Batting'!G12</f>
        <v>973</v>
      </c>
      <c r="F7" s="12">
        <f>'Career Batting'!J12</f>
        <v>101</v>
      </c>
      <c r="G7" s="12">
        <f>'Career Batting'!K12</f>
        <v>0</v>
      </c>
      <c r="H7" s="12">
        <f>'Career Batting'!L12</f>
        <v>1</v>
      </c>
      <c r="I7" s="12">
        <f>'Career Batting'!M12</f>
        <v>15</v>
      </c>
      <c r="J7" s="12">
        <f>'Career Batting'!N12</f>
        <v>85</v>
      </c>
      <c r="K7" s="12">
        <f>'Career Batting'!O12</f>
        <v>4</v>
      </c>
      <c r="L7" s="12" t="str">
        <f>IF(ISBLANK('Career Batting'!P12), "", 'Career Batting'!P12)</f>
        <v/>
      </c>
      <c r="M7" t="b">
        <f>COUNTIF('Season - bat'!A:A,'Export  - batting'!A7)&gt;0</f>
        <v>0</v>
      </c>
    </row>
    <row r="8" spans="1:13" x14ac:dyDescent="0.25">
      <c r="A8" s="12" t="str">
        <f>'Career Batting'!C13</f>
        <v>J Baird-Murray</v>
      </c>
      <c r="B8" s="12">
        <f>'Career Batting'!D13</f>
        <v>4</v>
      </c>
      <c r="C8" s="12">
        <f>'Career Batting'!E13</f>
        <v>3</v>
      </c>
      <c r="D8" s="12">
        <f>'Career Batting'!F13</f>
        <v>0</v>
      </c>
      <c r="E8" s="12">
        <f>'Career Batting'!G13</f>
        <v>46</v>
      </c>
      <c r="F8" s="12">
        <f>'Career Batting'!J13</f>
        <v>26</v>
      </c>
      <c r="G8" s="12">
        <f>'Career Batting'!K13</f>
        <v>0</v>
      </c>
      <c r="H8" s="12">
        <f>'Career Batting'!L13</f>
        <v>0</v>
      </c>
      <c r="I8" s="12">
        <f>'Career Batting'!M13</f>
        <v>0</v>
      </c>
      <c r="J8" s="12">
        <f>'Career Batting'!N13</f>
        <v>5</v>
      </c>
      <c r="K8" s="12">
        <f>'Career Batting'!O13</f>
        <v>0</v>
      </c>
      <c r="L8" s="12" t="str">
        <f>IF(ISBLANK('Career Batting'!P13), "", 'Career Batting'!P13)</f>
        <v/>
      </c>
      <c r="M8" t="b">
        <f>COUNTIF('Season - bat'!A:A,'Export  - batting'!A8)&gt;0</f>
        <v>0</v>
      </c>
    </row>
    <row r="9" spans="1:13" x14ac:dyDescent="0.25">
      <c r="A9" s="12" t="str">
        <f>'Career Batting'!C14</f>
        <v>P Baker</v>
      </c>
      <c r="B9" s="12">
        <f>'Career Batting'!D14</f>
        <v>1</v>
      </c>
      <c r="C9" s="12">
        <f>'Career Batting'!E14</f>
        <v>0</v>
      </c>
      <c r="D9" s="12">
        <f>'Career Batting'!F14</f>
        <v>0</v>
      </c>
      <c r="E9" s="12">
        <f>'Career Batting'!G14</f>
        <v>0</v>
      </c>
      <c r="F9" s="12">
        <f>'Career Batting'!J14</f>
        <v>0</v>
      </c>
      <c r="G9" s="12">
        <f>'Career Batting'!K14</f>
        <v>0</v>
      </c>
      <c r="H9" s="12">
        <f>'Career Batting'!L14</f>
        <v>0</v>
      </c>
      <c r="I9" s="12">
        <f>'Career Batting'!M14</f>
        <v>0</v>
      </c>
      <c r="J9" s="12">
        <f>'Career Batting'!N14</f>
        <v>0</v>
      </c>
      <c r="K9" s="12">
        <f>'Career Batting'!O14</f>
        <v>0</v>
      </c>
      <c r="L9" s="12" t="str">
        <f>IF(ISBLANK('Career Batting'!P14), "", 'Career Batting'!P14)</f>
        <v/>
      </c>
      <c r="M9" t="b">
        <f>COUNTIF('Season - bat'!A:A,'Export  - batting'!A9)&gt;0</f>
        <v>0</v>
      </c>
    </row>
    <row r="10" spans="1:13" x14ac:dyDescent="0.25">
      <c r="A10" s="12" t="str">
        <f>'Career Batting'!C15</f>
        <v>D Banger</v>
      </c>
      <c r="B10" s="12">
        <f>'Career Batting'!D15</f>
        <v>14</v>
      </c>
      <c r="C10" s="12">
        <f>'Career Batting'!E15</f>
        <v>14</v>
      </c>
      <c r="D10" s="12">
        <f>'Career Batting'!F15</f>
        <v>3</v>
      </c>
      <c r="E10" s="12">
        <f>'Career Batting'!G15</f>
        <v>147</v>
      </c>
      <c r="F10" s="12">
        <f>'Career Batting'!J15</f>
        <v>45</v>
      </c>
      <c r="G10" s="12">
        <f>'Career Batting'!K15</f>
        <v>0</v>
      </c>
      <c r="H10" s="12">
        <f>'Career Batting'!L15</f>
        <v>0</v>
      </c>
      <c r="I10" s="12">
        <f>'Career Batting'!M15</f>
        <v>3</v>
      </c>
      <c r="J10" s="12">
        <f>'Career Batting'!N15</f>
        <v>18</v>
      </c>
      <c r="K10" s="12">
        <f>'Career Batting'!O15</f>
        <v>2</v>
      </c>
      <c r="L10" s="12" t="str">
        <f>IF(ISBLANK('Career Batting'!P15), "", 'Career Batting'!P15)</f>
        <v/>
      </c>
      <c r="M10" t="b">
        <f>COUNTIF('Season - bat'!A:A,'Export  - batting'!A10)&gt;0</f>
        <v>0</v>
      </c>
    </row>
    <row r="11" spans="1:13" x14ac:dyDescent="0.25">
      <c r="A11" s="12" t="str">
        <f>'Career Batting'!C16</f>
        <v>A Bangotra</v>
      </c>
      <c r="B11" s="12">
        <f>'Career Batting'!D16</f>
        <v>22</v>
      </c>
      <c r="C11" s="12">
        <f>'Career Batting'!E16</f>
        <v>22</v>
      </c>
      <c r="D11" s="12">
        <f>'Career Batting'!F16</f>
        <v>0</v>
      </c>
      <c r="E11" s="12">
        <f>'Career Batting'!G16</f>
        <v>527</v>
      </c>
      <c r="F11" s="12">
        <f>'Career Batting'!J16</f>
        <v>82</v>
      </c>
      <c r="G11" s="12">
        <f>'Career Batting'!K16</f>
        <v>4</v>
      </c>
      <c r="H11" s="12">
        <f>'Career Batting'!L16</f>
        <v>0</v>
      </c>
      <c r="I11" s="12">
        <f>'Career Batting'!M16</f>
        <v>0</v>
      </c>
      <c r="J11" s="12">
        <f>'Career Batting'!N16</f>
        <v>52</v>
      </c>
      <c r="K11" s="12">
        <f>'Career Batting'!O16</f>
        <v>1</v>
      </c>
      <c r="L11" s="12" t="str">
        <f>IF(ISBLANK('Career Batting'!P16), "", 'Career Batting'!P16)</f>
        <v/>
      </c>
      <c r="M11" t="b">
        <f>COUNTIF('Season - bat'!A:A,'Export  - batting'!A11)&gt;0</f>
        <v>0</v>
      </c>
    </row>
    <row r="12" spans="1:13" x14ac:dyDescent="0.25">
      <c r="A12" s="12" t="str">
        <f>'Career Batting'!C17</f>
        <v>B Barker</v>
      </c>
      <c r="B12" s="12">
        <f>'Career Batting'!D17</f>
        <v>1</v>
      </c>
      <c r="C12" s="12">
        <f>'Career Batting'!E17</f>
        <v>1</v>
      </c>
      <c r="D12" s="12">
        <f>'Career Batting'!F17</f>
        <v>0</v>
      </c>
      <c r="E12" s="12">
        <f>'Career Batting'!G17</f>
        <v>6</v>
      </c>
      <c r="F12" s="12">
        <f>'Career Batting'!J17</f>
        <v>6</v>
      </c>
      <c r="G12" s="12">
        <f>'Career Batting'!K17</f>
        <v>0</v>
      </c>
      <c r="H12" s="12">
        <f>'Career Batting'!L17</f>
        <v>0</v>
      </c>
      <c r="I12" s="12">
        <f>'Career Batting'!M17</f>
        <v>0</v>
      </c>
      <c r="J12" s="12">
        <f>'Career Batting'!N17</f>
        <v>1</v>
      </c>
      <c r="K12" s="12">
        <f>'Career Batting'!O17</f>
        <v>0</v>
      </c>
      <c r="L12" s="12" t="str">
        <f>IF(ISBLANK('Career Batting'!P17), "", 'Career Batting'!P17)</f>
        <v/>
      </c>
      <c r="M12" t="b">
        <f>COUNTIF('Season - bat'!A:A,'Export  - batting'!A12)&gt;0</f>
        <v>0</v>
      </c>
    </row>
    <row r="13" spans="1:13" x14ac:dyDescent="0.25">
      <c r="A13" s="12" t="str">
        <f>'Career Batting'!C18</f>
        <v>S Barnes</v>
      </c>
      <c r="B13" s="12">
        <f>'Career Batting'!D18</f>
        <v>1</v>
      </c>
      <c r="C13" s="12">
        <f>'Career Batting'!E18</f>
        <v>0</v>
      </c>
      <c r="D13" s="12">
        <f>'Career Batting'!F18</f>
        <v>0</v>
      </c>
      <c r="E13" s="12">
        <f>'Career Batting'!G18</f>
        <v>0</v>
      </c>
      <c r="F13" s="12">
        <f>'Career Batting'!J18</f>
        <v>0</v>
      </c>
      <c r="G13" s="12">
        <f>'Career Batting'!K18</f>
        <v>0</v>
      </c>
      <c r="H13" s="12">
        <f>'Career Batting'!L18</f>
        <v>0</v>
      </c>
      <c r="I13" s="12">
        <f>'Career Batting'!M18</f>
        <v>0</v>
      </c>
      <c r="J13" s="12">
        <f>'Career Batting'!N18</f>
        <v>0</v>
      </c>
      <c r="K13" s="12">
        <f>'Career Batting'!O18</f>
        <v>0</v>
      </c>
      <c r="L13" s="12" t="str">
        <f>IF(ISBLANK('Career Batting'!P18), "", 'Career Batting'!P18)</f>
        <v/>
      </c>
      <c r="M13" t="b">
        <f>COUNTIF('Season - bat'!A:A,'Export  - batting'!A13)&gt;0</f>
        <v>0</v>
      </c>
    </row>
    <row r="14" spans="1:13" x14ac:dyDescent="0.25">
      <c r="A14" s="12" t="str">
        <f>'Career Batting'!C19</f>
        <v>Adam Barraclough</v>
      </c>
      <c r="B14" s="12">
        <f>'Career Batting'!D19</f>
        <v>51</v>
      </c>
      <c r="C14" s="12">
        <f>'Career Batting'!E19</f>
        <v>50</v>
      </c>
      <c r="D14" s="12">
        <f>'Career Batting'!F19</f>
        <v>4</v>
      </c>
      <c r="E14" s="12">
        <f>'Career Batting'!G19</f>
        <v>1344</v>
      </c>
      <c r="F14" s="12">
        <f>'Career Batting'!J19</f>
        <v>99</v>
      </c>
      <c r="G14" s="12">
        <f>'Career Batting'!K19</f>
        <v>10</v>
      </c>
      <c r="H14" s="12">
        <f>'Career Batting'!L19</f>
        <v>0</v>
      </c>
      <c r="I14" s="12">
        <f>'Career Batting'!M19</f>
        <v>4</v>
      </c>
      <c r="J14" s="12">
        <f>'Career Batting'!N19</f>
        <v>125</v>
      </c>
      <c r="K14" s="12">
        <f>'Career Batting'!O19</f>
        <v>16</v>
      </c>
      <c r="L14" s="12">
        <f>IF(ISBLANK('Career Batting'!P19), "", 'Career Batting'!P19)</f>
        <v>1207</v>
      </c>
      <c r="M14" t="b">
        <f>COUNTIF('Season - bat'!A:A,'Export  - batting'!A14)&gt;0</f>
        <v>1</v>
      </c>
    </row>
    <row r="15" spans="1:13" x14ac:dyDescent="0.25">
      <c r="A15" s="12" t="str">
        <f>'Career Batting'!C20</f>
        <v>Rory Barraclough</v>
      </c>
      <c r="B15" s="12">
        <f>'Career Batting'!D20</f>
        <v>3</v>
      </c>
      <c r="C15" s="12">
        <f>'Career Batting'!E20</f>
        <v>3</v>
      </c>
      <c r="D15" s="12">
        <f>'Career Batting'!F20</f>
        <v>2</v>
      </c>
      <c r="E15" s="12">
        <f>'Career Batting'!G20</f>
        <v>20</v>
      </c>
      <c r="F15" s="12">
        <f>'Career Batting'!J20</f>
        <v>13</v>
      </c>
      <c r="G15" s="12">
        <f>'Career Batting'!K20</f>
        <v>0</v>
      </c>
      <c r="H15" s="12">
        <f>'Career Batting'!L20</f>
        <v>0</v>
      </c>
      <c r="I15" s="12">
        <f>'Career Batting'!M20</f>
        <v>0</v>
      </c>
      <c r="J15" s="12">
        <f>'Career Batting'!N20</f>
        <v>1</v>
      </c>
      <c r="K15" s="12">
        <f>'Career Batting'!O20</f>
        <v>0</v>
      </c>
      <c r="L15" s="12" t="str">
        <f>IF(ISBLANK('Career Batting'!P20), "", 'Career Batting'!P20)</f>
        <v/>
      </c>
      <c r="M15" t="b">
        <f>COUNTIF('Season - bat'!A:A,'Export  - batting'!A15)&gt;0</f>
        <v>0</v>
      </c>
    </row>
    <row r="16" spans="1:13" x14ac:dyDescent="0.25">
      <c r="A16" s="12" t="str">
        <f>'Career Batting'!C21</f>
        <v>William Barras</v>
      </c>
      <c r="B16" s="12">
        <f>'Career Batting'!D21</f>
        <v>52</v>
      </c>
      <c r="C16" s="12">
        <f>'Career Batting'!E21</f>
        <v>43</v>
      </c>
      <c r="D16" s="12">
        <f>'Career Batting'!F21</f>
        <v>9</v>
      </c>
      <c r="E16" s="12">
        <f>'Career Batting'!G21</f>
        <v>621</v>
      </c>
      <c r="F16" s="12">
        <f>'Career Batting'!J21</f>
        <v>44</v>
      </c>
      <c r="G16" s="12">
        <f>'Career Batting'!K21</f>
        <v>0</v>
      </c>
      <c r="H16" s="12">
        <f>'Career Batting'!L21</f>
        <v>0</v>
      </c>
      <c r="I16" s="12">
        <f>'Career Batting'!M21</f>
        <v>4</v>
      </c>
      <c r="J16" s="12">
        <f>'Career Batting'!N21</f>
        <v>81</v>
      </c>
      <c r="K16" s="12">
        <f>'Career Batting'!O21</f>
        <v>4</v>
      </c>
      <c r="L16" s="12" t="str">
        <f>IF(ISBLANK('Career Batting'!P21), "", 'Career Batting'!P21)</f>
        <v/>
      </c>
      <c r="M16" t="b">
        <f>COUNTIF('Season - bat'!A:A,'Export  - batting'!A16)&gt;0</f>
        <v>0</v>
      </c>
    </row>
    <row r="17" spans="1:13" x14ac:dyDescent="0.25">
      <c r="A17" s="12" t="str">
        <f>'Career Batting'!C22</f>
        <v>A Barrass</v>
      </c>
      <c r="B17" s="12">
        <f>'Career Batting'!D22</f>
        <v>1</v>
      </c>
      <c r="C17" s="12">
        <f>'Career Batting'!E22</f>
        <v>1</v>
      </c>
      <c r="D17" s="12">
        <f>'Career Batting'!F22</f>
        <v>0</v>
      </c>
      <c r="E17" s="12">
        <f>'Career Batting'!G22</f>
        <v>25</v>
      </c>
      <c r="F17" s="12">
        <f>'Career Batting'!J22</f>
        <v>25</v>
      </c>
      <c r="G17" s="12">
        <f>'Career Batting'!K22</f>
        <v>0</v>
      </c>
      <c r="H17" s="12">
        <f>'Career Batting'!L22</f>
        <v>0</v>
      </c>
      <c r="I17" s="12">
        <f>'Career Batting'!M22</f>
        <v>0</v>
      </c>
      <c r="J17" s="12">
        <f>'Career Batting'!N22</f>
        <v>0</v>
      </c>
      <c r="K17" s="12">
        <f>'Career Batting'!O22</f>
        <v>0</v>
      </c>
      <c r="L17" s="12" t="str">
        <f>IF(ISBLANK('Career Batting'!P22), "", 'Career Batting'!P22)</f>
        <v/>
      </c>
      <c r="M17" t="b">
        <f>COUNTIF('Season - bat'!A:A,'Export  - batting'!A17)&gt;0</f>
        <v>0</v>
      </c>
    </row>
    <row r="18" spans="1:13" x14ac:dyDescent="0.25">
      <c r="A18" s="12" t="str">
        <f>'Career Batting'!C23</f>
        <v>J Barron</v>
      </c>
      <c r="B18" s="12">
        <f>'Career Batting'!D23</f>
        <v>16</v>
      </c>
      <c r="C18" s="12">
        <f>'Career Batting'!E23</f>
        <v>14</v>
      </c>
      <c r="D18" s="12">
        <f>'Career Batting'!F23</f>
        <v>5</v>
      </c>
      <c r="E18" s="12">
        <f>'Career Batting'!G23</f>
        <v>34</v>
      </c>
      <c r="F18" s="12">
        <f>'Career Batting'!J23</f>
        <v>18</v>
      </c>
      <c r="G18" s="12">
        <f>'Career Batting'!K23</f>
        <v>0</v>
      </c>
      <c r="H18" s="12">
        <f>'Career Batting'!L23</f>
        <v>0</v>
      </c>
      <c r="I18" s="12">
        <f>'Career Batting'!M23</f>
        <v>6</v>
      </c>
      <c r="J18" s="12">
        <f>'Career Batting'!N23</f>
        <v>4</v>
      </c>
      <c r="K18" s="12">
        <f>'Career Batting'!O23</f>
        <v>0</v>
      </c>
      <c r="L18" s="12" t="str">
        <f>IF(ISBLANK('Career Batting'!P23), "", 'Career Batting'!P23)</f>
        <v/>
      </c>
      <c r="M18" t="b">
        <f>COUNTIF('Season - bat'!A:A,'Export  - batting'!A18)&gt;0</f>
        <v>0</v>
      </c>
    </row>
    <row r="19" spans="1:13" x14ac:dyDescent="0.25">
      <c r="A19" s="12" t="str">
        <f>'Career Batting'!C24</f>
        <v>H Barry</v>
      </c>
      <c r="B19" s="12">
        <f>'Career Batting'!D24</f>
        <v>1</v>
      </c>
      <c r="C19" s="12">
        <f>'Career Batting'!E24</f>
        <v>0</v>
      </c>
      <c r="D19" s="12">
        <f>'Career Batting'!F24</f>
        <v>0</v>
      </c>
      <c r="E19" s="12">
        <f>'Career Batting'!G24</f>
        <v>0</v>
      </c>
      <c r="F19" s="12">
        <f>'Career Batting'!J24</f>
        <v>0</v>
      </c>
      <c r="G19" s="12">
        <f>'Career Batting'!K24</f>
        <v>0</v>
      </c>
      <c r="H19" s="12">
        <f>'Career Batting'!L24</f>
        <v>0</v>
      </c>
      <c r="I19" s="12">
        <f>'Career Batting'!M24</f>
        <v>0</v>
      </c>
      <c r="J19" s="12">
        <f>'Career Batting'!N24</f>
        <v>0</v>
      </c>
      <c r="K19" s="12">
        <f>'Career Batting'!O24</f>
        <v>0</v>
      </c>
      <c r="L19" s="12" t="str">
        <f>IF(ISBLANK('Career Batting'!P24), "", 'Career Batting'!P24)</f>
        <v/>
      </c>
      <c r="M19" t="b">
        <f>COUNTIF('Season - bat'!A:A,'Export  - batting'!A19)&gt;0</f>
        <v>0</v>
      </c>
    </row>
    <row r="20" spans="1:13" x14ac:dyDescent="0.25">
      <c r="A20" s="12" t="str">
        <f>'Career Batting'!C25</f>
        <v>T Barry</v>
      </c>
      <c r="B20" s="12">
        <f>'Career Batting'!D25</f>
        <v>2</v>
      </c>
      <c r="C20" s="12">
        <f>'Career Batting'!E25</f>
        <v>1</v>
      </c>
      <c r="D20" s="12">
        <f>'Career Batting'!F25</f>
        <v>0</v>
      </c>
      <c r="E20" s="12">
        <f>'Career Batting'!G25</f>
        <v>0</v>
      </c>
      <c r="F20" s="12">
        <f>'Career Batting'!J25</f>
        <v>0</v>
      </c>
      <c r="G20" s="12">
        <f>'Career Batting'!K25</f>
        <v>0</v>
      </c>
      <c r="H20" s="12">
        <f>'Career Batting'!L25</f>
        <v>0</v>
      </c>
      <c r="I20" s="12">
        <f>'Career Batting'!M25</f>
        <v>1</v>
      </c>
      <c r="J20" s="12">
        <f>'Career Batting'!N25</f>
        <v>0</v>
      </c>
      <c r="K20" s="12">
        <f>'Career Batting'!O25</f>
        <v>0</v>
      </c>
      <c r="L20" s="12" t="str">
        <f>IF(ISBLANK('Career Batting'!P25), "", 'Career Batting'!P25)</f>
        <v/>
      </c>
      <c r="M20" t="b">
        <f>COUNTIF('Season - bat'!A:A,'Export  - batting'!A20)&gt;0</f>
        <v>0</v>
      </c>
    </row>
    <row r="21" spans="1:13" x14ac:dyDescent="0.25">
      <c r="A21" s="12" t="str">
        <f>'Career Batting'!C26</f>
        <v>P Basic</v>
      </c>
      <c r="B21" s="12">
        <f>'Career Batting'!D26</f>
        <v>12</v>
      </c>
      <c r="C21" s="12">
        <f>'Career Batting'!E26</f>
        <v>10</v>
      </c>
      <c r="D21" s="12">
        <f>'Career Batting'!F26</f>
        <v>1</v>
      </c>
      <c r="E21" s="12">
        <f>'Career Batting'!G26</f>
        <v>350</v>
      </c>
      <c r="F21" s="12">
        <f>'Career Batting'!J26</f>
        <v>78</v>
      </c>
      <c r="G21" s="12">
        <f>'Career Batting'!K26</f>
        <v>3</v>
      </c>
      <c r="H21" s="12">
        <f>'Career Batting'!L26</f>
        <v>0</v>
      </c>
      <c r="I21" s="12">
        <f>'Career Batting'!M26</f>
        <v>0</v>
      </c>
      <c r="J21" s="12">
        <f>'Career Batting'!N26</f>
        <v>51</v>
      </c>
      <c r="K21" s="12">
        <f>'Career Batting'!O26</f>
        <v>3</v>
      </c>
      <c r="L21" s="12" t="str">
        <f>IF(ISBLANK('Career Batting'!P26), "", 'Career Batting'!P26)</f>
        <v/>
      </c>
      <c r="M21" t="b">
        <f>COUNTIF('Season - bat'!A:A,'Export  - batting'!A21)&gt;0</f>
        <v>0</v>
      </c>
    </row>
    <row r="22" spans="1:13" x14ac:dyDescent="0.25">
      <c r="A22" s="12" t="str">
        <f>'Career Batting'!C27</f>
        <v>Ed Beesley</v>
      </c>
      <c r="B22" s="12">
        <f>'Career Batting'!D27</f>
        <v>43</v>
      </c>
      <c r="C22" s="12">
        <f>'Career Batting'!E27</f>
        <v>20</v>
      </c>
      <c r="D22" s="12">
        <f>'Career Batting'!F27</f>
        <v>9</v>
      </c>
      <c r="E22" s="12">
        <f>'Career Batting'!G27</f>
        <v>122</v>
      </c>
      <c r="F22" s="12">
        <f>'Career Batting'!J27</f>
        <v>49</v>
      </c>
      <c r="G22" s="12">
        <f>'Career Batting'!K27</f>
        <v>0</v>
      </c>
      <c r="H22" s="12">
        <f>'Career Batting'!L27</f>
        <v>0</v>
      </c>
      <c r="I22" s="12">
        <f>'Career Batting'!M27</f>
        <v>4</v>
      </c>
      <c r="J22" s="12">
        <f>'Career Batting'!N27</f>
        <v>5</v>
      </c>
      <c r="K22" s="12">
        <f>'Career Batting'!O27</f>
        <v>2</v>
      </c>
      <c r="L22" s="12" t="str">
        <f>IF(ISBLANK('Career Batting'!P27), "", 'Career Batting'!P27)</f>
        <v/>
      </c>
      <c r="M22" t="b">
        <f>COUNTIF('Season - bat'!A:A,'Export  - batting'!A22)&gt;0</f>
        <v>0</v>
      </c>
    </row>
    <row r="23" spans="1:13" x14ac:dyDescent="0.25">
      <c r="A23" s="12" t="str">
        <f>'Career Batting'!C28</f>
        <v>Julian Bell</v>
      </c>
      <c r="B23" s="12">
        <f>'Career Batting'!D28</f>
        <v>72</v>
      </c>
      <c r="C23" s="12">
        <f>'Career Batting'!E28</f>
        <v>66</v>
      </c>
      <c r="D23" s="12">
        <f>'Career Batting'!F28</f>
        <v>7</v>
      </c>
      <c r="E23" s="12">
        <f>'Career Batting'!G28</f>
        <v>635</v>
      </c>
      <c r="F23" s="12">
        <f>'Career Batting'!J28</f>
        <v>45</v>
      </c>
      <c r="G23" s="12">
        <f>'Career Batting'!K28</f>
        <v>0</v>
      </c>
      <c r="H23" s="12">
        <f>'Career Batting'!L28</f>
        <v>0</v>
      </c>
      <c r="I23" s="12">
        <f>'Career Batting'!M28</f>
        <v>13</v>
      </c>
      <c r="J23" s="12">
        <f>'Career Batting'!N28</f>
        <v>52</v>
      </c>
      <c r="K23" s="12">
        <f>'Career Batting'!O28</f>
        <v>1</v>
      </c>
      <c r="L23" s="12" t="str">
        <f>IF(ISBLANK('Career Batting'!P28), "", 'Career Batting'!P28)</f>
        <v/>
      </c>
      <c r="M23" t="b">
        <f>COUNTIF('Season - bat'!A:A,'Export  - batting'!A23)&gt;0</f>
        <v>0</v>
      </c>
    </row>
    <row r="24" spans="1:13" x14ac:dyDescent="0.25">
      <c r="A24" s="12" t="str">
        <f>'Career Batting'!C29</f>
        <v>? Bennet</v>
      </c>
      <c r="B24" s="12">
        <f>'Career Batting'!D29</f>
        <v>1</v>
      </c>
      <c r="C24" s="12">
        <f>'Career Batting'!E29</f>
        <v>1</v>
      </c>
      <c r="D24" s="12">
        <f>'Career Batting'!F29</f>
        <v>0</v>
      </c>
      <c r="E24" s="12">
        <f>'Career Batting'!G29</f>
        <v>0</v>
      </c>
      <c r="F24" s="12">
        <f>'Career Batting'!J29</f>
        <v>0</v>
      </c>
      <c r="G24" s="12">
        <f>'Career Batting'!K29</f>
        <v>0</v>
      </c>
      <c r="H24" s="12">
        <f>'Career Batting'!L29</f>
        <v>0</v>
      </c>
      <c r="I24" s="12">
        <f>'Career Batting'!M29</f>
        <v>1</v>
      </c>
      <c r="J24" s="12">
        <f>'Career Batting'!N29</f>
        <v>0</v>
      </c>
      <c r="K24" s="12">
        <f>'Career Batting'!O29</f>
        <v>0</v>
      </c>
      <c r="L24" s="12" t="str">
        <f>IF(ISBLANK('Career Batting'!P29), "", 'Career Batting'!P29)</f>
        <v/>
      </c>
      <c r="M24" t="b">
        <f>COUNTIF('Season - bat'!A:A,'Export  - batting'!A24)&gt;0</f>
        <v>0</v>
      </c>
    </row>
    <row r="25" spans="1:13" x14ac:dyDescent="0.25">
      <c r="A25" s="12" t="str">
        <f>'Career Batting'!C30</f>
        <v>Ian Berry</v>
      </c>
      <c r="B25" s="12">
        <f>'Career Batting'!D30</f>
        <v>158</v>
      </c>
      <c r="C25" s="12">
        <f>'Career Batting'!E30</f>
        <v>149</v>
      </c>
      <c r="D25" s="12">
        <f>'Career Batting'!F30</f>
        <v>25</v>
      </c>
      <c r="E25" s="12">
        <f>'Career Batting'!G30</f>
        <v>2465</v>
      </c>
      <c r="F25" s="12">
        <f>'Career Batting'!J30</f>
        <v>78</v>
      </c>
      <c r="G25" s="12">
        <f>'Career Batting'!K30</f>
        <v>12</v>
      </c>
      <c r="H25" s="12">
        <f>'Career Batting'!L30</f>
        <v>0</v>
      </c>
      <c r="I25" s="12">
        <f>'Career Batting'!M30</f>
        <v>16</v>
      </c>
      <c r="J25" s="12">
        <f>'Career Batting'!N30</f>
        <v>0</v>
      </c>
      <c r="K25" s="12">
        <f>'Career Batting'!O30</f>
        <v>0</v>
      </c>
      <c r="L25" s="12" t="str">
        <f>IF(ISBLANK('Career Batting'!P30), "", 'Career Batting'!P30)</f>
        <v/>
      </c>
      <c r="M25" t="b">
        <f>COUNTIF('Season - bat'!A:A,'Export  - batting'!A25)&gt;0</f>
        <v>0</v>
      </c>
    </row>
    <row r="26" spans="1:13" x14ac:dyDescent="0.25">
      <c r="A26" s="12" t="str">
        <f>'Career Batting'!C31</f>
        <v>A Bhattacharryya</v>
      </c>
      <c r="B26" s="12">
        <f>'Career Batting'!D31</f>
        <v>2</v>
      </c>
      <c r="C26" s="12">
        <f>'Career Batting'!E31</f>
        <v>1</v>
      </c>
      <c r="D26" s="12">
        <f>'Career Batting'!F31</f>
        <v>0</v>
      </c>
      <c r="E26" s="12">
        <f>'Career Batting'!G31</f>
        <v>1</v>
      </c>
      <c r="F26" s="12">
        <f>'Career Batting'!J31</f>
        <v>1</v>
      </c>
      <c r="G26" s="12">
        <f>'Career Batting'!K31</f>
        <v>0</v>
      </c>
      <c r="H26" s="12">
        <f>'Career Batting'!L31</f>
        <v>0</v>
      </c>
      <c r="I26" s="12">
        <f>'Career Batting'!M31</f>
        <v>0</v>
      </c>
      <c r="J26" s="12">
        <f>'Career Batting'!N31</f>
        <v>0</v>
      </c>
      <c r="K26" s="12">
        <f>'Career Batting'!O31</f>
        <v>0</v>
      </c>
      <c r="L26" s="12" t="str">
        <f>IF(ISBLANK('Career Batting'!P31), "", 'Career Batting'!P31)</f>
        <v/>
      </c>
      <c r="M26" t="b">
        <f>COUNTIF('Season - bat'!A:A,'Export  - batting'!A26)&gt;0</f>
        <v>0</v>
      </c>
    </row>
    <row r="27" spans="1:13" x14ac:dyDescent="0.25">
      <c r="A27" s="12" t="str">
        <f>'Career Batting'!C32</f>
        <v>Raiffe Bidder</v>
      </c>
      <c r="B27" s="12">
        <f>'Career Batting'!D32</f>
        <v>4</v>
      </c>
      <c r="C27" s="12">
        <f>'Career Batting'!E32</f>
        <v>3</v>
      </c>
      <c r="D27" s="12">
        <f>'Career Batting'!F32</f>
        <v>1</v>
      </c>
      <c r="E27" s="12">
        <f>'Career Batting'!G32</f>
        <v>11</v>
      </c>
      <c r="F27" s="12">
        <f>'Career Batting'!J32</f>
        <v>5</v>
      </c>
      <c r="G27" s="12">
        <f>'Career Batting'!K32</f>
        <v>0</v>
      </c>
      <c r="H27" s="12">
        <f>'Career Batting'!L32</f>
        <v>0</v>
      </c>
      <c r="I27" s="12">
        <f>'Career Batting'!M32</f>
        <v>0</v>
      </c>
      <c r="J27" s="12">
        <f>'Career Batting'!N32</f>
        <v>1</v>
      </c>
      <c r="K27" s="12">
        <f>'Career Batting'!O32</f>
        <v>0</v>
      </c>
      <c r="L27" s="12">
        <f>IF(ISBLANK('Career Batting'!P32), "", 'Career Batting'!P32)</f>
        <v>28</v>
      </c>
      <c r="M27" t="b">
        <f>COUNTIF('Season - bat'!A:A,'Export  - batting'!A27)&gt;0</f>
        <v>0</v>
      </c>
    </row>
    <row r="28" spans="1:13" x14ac:dyDescent="0.25">
      <c r="A28" s="12" t="str">
        <f>'Career Batting'!C33</f>
        <v>E Bird</v>
      </c>
      <c r="B28" s="12">
        <f>'Career Batting'!D33</f>
        <v>50</v>
      </c>
      <c r="C28" s="12">
        <f>'Career Batting'!E33</f>
        <v>46</v>
      </c>
      <c r="D28" s="12">
        <f>'Career Batting'!F33</f>
        <v>4</v>
      </c>
      <c r="E28" s="12">
        <f>'Career Batting'!G33</f>
        <v>1263</v>
      </c>
      <c r="F28" s="12">
        <f>'Career Batting'!J33</f>
        <v>87</v>
      </c>
      <c r="G28" s="12">
        <f>'Career Batting'!K33</f>
        <v>7</v>
      </c>
      <c r="H28" s="12">
        <f>'Career Batting'!L33</f>
        <v>0</v>
      </c>
      <c r="I28" s="12">
        <f>'Career Batting'!M33</f>
        <v>5</v>
      </c>
      <c r="J28" s="12">
        <f>'Career Batting'!N33</f>
        <v>4</v>
      </c>
      <c r="K28" s="12">
        <f>'Career Batting'!O33</f>
        <v>0</v>
      </c>
      <c r="L28" s="12" t="str">
        <f>IF(ISBLANK('Career Batting'!P33), "", 'Career Batting'!P33)</f>
        <v/>
      </c>
      <c r="M28" t="b">
        <f>COUNTIF('Season - bat'!A:A,'Export  - batting'!A28)&gt;0</f>
        <v>0</v>
      </c>
    </row>
    <row r="29" spans="1:13" x14ac:dyDescent="0.25">
      <c r="A29" s="12" t="str">
        <f>'Career Batting'!C34</f>
        <v>Matt Bolshaw</v>
      </c>
      <c r="B29" s="12">
        <f>'Career Batting'!D34</f>
        <v>23</v>
      </c>
      <c r="C29" s="12">
        <f>'Career Batting'!E34</f>
        <v>17</v>
      </c>
      <c r="D29" s="12">
        <f>'Career Batting'!F34</f>
        <v>2</v>
      </c>
      <c r="E29" s="12">
        <f>'Career Batting'!G34</f>
        <v>244</v>
      </c>
      <c r="F29" s="12">
        <f>'Career Batting'!J34</f>
        <v>44</v>
      </c>
      <c r="G29" s="12">
        <f>'Career Batting'!K34</f>
        <v>0</v>
      </c>
      <c r="H29" s="12">
        <f>'Career Batting'!L34</f>
        <v>0</v>
      </c>
      <c r="I29" s="12">
        <f>'Career Batting'!M34</f>
        <v>3</v>
      </c>
      <c r="J29" s="12">
        <f>'Career Batting'!N34</f>
        <v>30</v>
      </c>
      <c r="K29" s="12">
        <f>'Career Batting'!O34</f>
        <v>3</v>
      </c>
      <c r="L29" s="12">
        <f>IF(ISBLANK('Career Batting'!P34), "", 'Career Batting'!P34)</f>
        <v>224</v>
      </c>
      <c r="M29" t="b">
        <f>COUNTIF('Season - bat'!A:A,'Export  - batting'!A29)&gt;0</f>
        <v>1</v>
      </c>
    </row>
    <row r="30" spans="1:13" x14ac:dyDescent="0.25">
      <c r="A30" s="12" t="str">
        <f>'Career Batting'!C35</f>
        <v>Andrew Boyd</v>
      </c>
      <c r="B30" s="12">
        <f>'Career Batting'!D35</f>
        <v>100</v>
      </c>
      <c r="C30" s="12">
        <f>'Career Batting'!E35</f>
        <v>61</v>
      </c>
      <c r="D30" s="12">
        <f>'Career Batting'!F35</f>
        <v>20</v>
      </c>
      <c r="E30" s="12">
        <f>'Career Batting'!G35</f>
        <v>82</v>
      </c>
      <c r="F30" s="12">
        <f>'Career Batting'!J35</f>
        <v>9</v>
      </c>
      <c r="G30" s="12">
        <f>'Career Batting'!K35</f>
        <v>0</v>
      </c>
      <c r="H30" s="12">
        <f>'Career Batting'!L35</f>
        <v>0</v>
      </c>
      <c r="I30" s="12">
        <f>'Career Batting'!M35</f>
        <v>23</v>
      </c>
      <c r="J30" s="12">
        <f>'Career Batting'!N35</f>
        <v>5</v>
      </c>
      <c r="K30" s="12">
        <f>'Career Batting'!O35</f>
        <v>0</v>
      </c>
      <c r="L30" s="12" t="str">
        <f>IF(ISBLANK('Career Batting'!P35), "", 'Career Batting'!P35)</f>
        <v/>
      </c>
      <c r="M30" t="b">
        <f>COUNTIF('Season - bat'!A:A,'Export  - batting'!A30)&gt;0</f>
        <v>1</v>
      </c>
    </row>
    <row r="31" spans="1:13" x14ac:dyDescent="0.25">
      <c r="A31" s="12" t="str">
        <f>'Career Batting'!C36</f>
        <v>C Bradley</v>
      </c>
      <c r="B31" s="12">
        <f>'Career Batting'!D36</f>
        <v>4</v>
      </c>
      <c r="C31" s="12">
        <f>'Career Batting'!E36</f>
        <v>2</v>
      </c>
      <c r="D31" s="12">
        <f>'Career Batting'!F36</f>
        <v>1</v>
      </c>
      <c r="E31" s="12">
        <f>'Career Batting'!G36</f>
        <v>14</v>
      </c>
      <c r="F31" s="12">
        <f>'Career Batting'!J36</f>
        <v>10</v>
      </c>
      <c r="G31" s="12">
        <f>'Career Batting'!K36</f>
        <v>0</v>
      </c>
      <c r="H31" s="12">
        <f>'Career Batting'!L36</f>
        <v>0</v>
      </c>
      <c r="I31" s="12">
        <f>'Career Batting'!M36</f>
        <v>0</v>
      </c>
      <c r="J31" s="12">
        <f>'Career Batting'!N36</f>
        <v>0</v>
      </c>
      <c r="K31" s="12">
        <f>'Career Batting'!O36</f>
        <v>0</v>
      </c>
      <c r="L31" s="12" t="str">
        <f>IF(ISBLANK('Career Batting'!P36), "", 'Career Batting'!P36)</f>
        <v/>
      </c>
      <c r="M31" t="b">
        <f>COUNTIF('Season - bat'!A:A,'Export  - batting'!A31)&gt;0</f>
        <v>0</v>
      </c>
    </row>
    <row r="32" spans="1:13" x14ac:dyDescent="0.25">
      <c r="A32" s="12" t="str">
        <f>'Career Batting'!C37</f>
        <v>B Breen</v>
      </c>
      <c r="B32" s="12">
        <f>'Career Batting'!D37</f>
        <v>1</v>
      </c>
      <c r="C32" s="12">
        <f>'Career Batting'!E37</f>
        <v>1</v>
      </c>
      <c r="D32" s="12">
        <f>'Career Batting'!F37</f>
        <v>0</v>
      </c>
      <c r="E32" s="12">
        <f>'Career Batting'!G37</f>
        <v>22</v>
      </c>
      <c r="F32" s="12">
        <f>'Career Batting'!J37</f>
        <v>22</v>
      </c>
      <c r="G32" s="12">
        <f>'Career Batting'!K37</f>
        <v>0</v>
      </c>
      <c r="H32" s="12">
        <f>'Career Batting'!L37</f>
        <v>0</v>
      </c>
      <c r="I32" s="12">
        <f>'Career Batting'!M37</f>
        <v>0</v>
      </c>
      <c r="J32" s="12">
        <f>'Career Batting'!N37</f>
        <v>5</v>
      </c>
      <c r="K32" s="12">
        <f>'Career Batting'!O37</f>
        <v>0</v>
      </c>
      <c r="L32" s="12" t="str">
        <f>IF(ISBLANK('Career Batting'!P37), "", 'Career Batting'!P37)</f>
        <v/>
      </c>
      <c r="M32" t="b">
        <f>COUNTIF('Season - bat'!A:A,'Export  - batting'!A32)&gt;0</f>
        <v>0</v>
      </c>
    </row>
    <row r="33" spans="1:13" x14ac:dyDescent="0.25">
      <c r="A33" s="12" t="str">
        <f>'Career Batting'!C38</f>
        <v>Doug Brennan</v>
      </c>
      <c r="B33" s="12">
        <f>'Career Batting'!D38</f>
        <v>11</v>
      </c>
      <c r="C33" s="12">
        <f>'Career Batting'!E38</f>
        <v>9</v>
      </c>
      <c r="D33" s="12">
        <f>'Career Batting'!F38</f>
        <v>2</v>
      </c>
      <c r="E33" s="12">
        <f>'Career Batting'!G38</f>
        <v>42</v>
      </c>
      <c r="F33" s="12">
        <f>'Career Batting'!J38</f>
        <v>11</v>
      </c>
      <c r="G33" s="12">
        <f>'Career Batting'!K38</f>
        <v>0</v>
      </c>
      <c r="H33" s="12">
        <f>'Career Batting'!L38</f>
        <v>0</v>
      </c>
      <c r="I33" s="12">
        <f>'Career Batting'!M38</f>
        <v>3</v>
      </c>
      <c r="J33" s="12">
        <f>'Career Batting'!N38</f>
        <v>4</v>
      </c>
      <c r="K33" s="12">
        <f>'Career Batting'!O38</f>
        <v>0</v>
      </c>
      <c r="L33" s="12" t="str">
        <f>IF(ISBLANK('Career Batting'!P38), "", 'Career Batting'!P38)</f>
        <v/>
      </c>
      <c r="M33" t="b">
        <f>COUNTIF('Season - bat'!A:A,'Export  - batting'!A33)&gt;0</f>
        <v>0</v>
      </c>
    </row>
    <row r="34" spans="1:13" x14ac:dyDescent="0.25">
      <c r="A34" s="12" t="str">
        <f>'Career Batting'!C39</f>
        <v>W Brett</v>
      </c>
      <c r="B34" s="12">
        <f>'Career Batting'!D39</f>
        <v>4</v>
      </c>
      <c r="C34" s="12">
        <f>'Career Batting'!E39</f>
        <v>2</v>
      </c>
      <c r="D34" s="12">
        <f>'Career Batting'!F39</f>
        <v>1</v>
      </c>
      <c r="E34" s="12">
        <f>'Career Batting'!G39</f>
        <v>45</v>
      </c>
      <c r="F34" s="12">
        <f>'Career Batting'!J39</f>
        <v>41</v>
      </c>
      <c r="G34" s="12">
        <f>'Career Batting'!K39</f>
        <v>0</v>
      </c>
      <c r="H34" s="12">
        <f>'Career Batting'!L39</f>
        <v>0</v>
      </c>
      <c r="I34" s="12">
        <f>'Career Batting'!M39</f>
        <v>0</v>
      </c>
      <c r="J34" s="12">
        <f>'Career Batting'!N39</f>
        <v>6</v>
      </c>
      <c r="K34" s="12">
        <f>'Career Batting'!O39</f>
        <v>0</v>
      </c>
      <c r="L34" s="12" t="str">
        <f>IF(ISBLANK('Career Batting'!P39), "", 'Career Batting'!P39)</f>
        <v/>
      </c>
      <c r="M34" t="b">
        <f>COUNTIF('Season - bat'!A:A,'Export  - batting'!A34)&gt;0</f>
        <v>0</v>
      </c>
    </row>
    <row r="35" spans="1:13" x14ac:dyDescent="0.25">
      <c r="A35" s="12" t="str">
        <f>'Career Batting'!C40</f>
        <v>Steve Britto</v>
      </c>
      <c r="B35" s="12">
        <f>'Career Batting'!D40</f>
        <v>356</v>
      </c>
      <c r="C35" s="12">
        <f>'Career Batting'!E40</f>
        <v>347</v>
      </c>
      <c r="D35" s="12">
        <f>'Career Batting'!F40</f>
        <v>45</v>
      </c>
      <c r="E35" s="12">
        <f>'Career Batting'!G40</f>
        <v>8619</v>
      </c>
      <c r="F35" s="12">
        <f>'Career Batting'!J40</f>
        <v>135</v>
      </c>
      <c r="G35" s="12">
        <f>'Career Batting'!K40</f>
        <v>44</v>
      </c>
      <c r="H35" s="12">
        <f>'Career Batting'!L40</f>
        <v>6</v>
      </c>
      <c r="I35" s="12">
        <f>'Career Batting'!M40</f>
        <v>29</v>
      </c>
      <c r="J35" s="12">
        <f>'Career Batting'!N40</f>
        <v>854</v>
      </c>
      <c r="K35" s="12">
        <f>'Career Batting'!O40</f>
        <v>98</v>
      </c>
      <c r="L35" s="12" t="str">
        <f>IF(ISBLANK('Career Batting'!P40), "", 'Career Batting'!P40)</f>
        <v/>
      </c>
      <c r="M35" t="b">
        <f>COUNTIF('Season - bat'!A:A,'Export  - batting'!A35)&gt;0</f>
        <v>1</v>
      </c>
    </row>
    <row r="36" spans="1:13" x14ac:dyDescent="0.25">
      <c r="A36" s="12" t="str">
        <f>'Career Batting'!C41</f>
        <v>B Brown</v>
      </c>
      <c r="B36" s="12">
        <f>'Career Batting'!D41</f>
        <v>17</v>
      </c>
      <c r="C36" s="12">
        <f>'Career Batting'!E41</f>
        <v>15</v>
      </c>
      <c r="D36" s="12">
        <f>'Career Batting'!F41</f>
        <v>2</v>
      </c>
      <c r="E36" s="12">
        <f>'Career Batting'!G41</f>
        <v>192</v>
      </c>
      <c r="F36" s="12">
        <f>'Career Batting'!J41</f>
        <v>35</v>
      </c>
      <c r="G36" s="12">
        <f>'Career Batting'!K41</f>
        <v>0</v>
      </c>
      <c r="H36" s="12">
        <f>'Career Batting'!L41</f>
        <v>0</v>
      </c>
      <c r="I36" s="12">
        <f>'Career Batting'!M41</f>
        <v>1</v>
      </c>
      <c r="J36" s="12">
        <f>'Career Batting'!N41</f>
        <v>6</v>
      </c>
      <c r="K36" s="12">
        <f>'Career Batting'!O41</f>
        <v>3</v>
      </c>
      <c r="L36" s="12" t="str">
        <f>IF(ISBLANK('Career Batting'!P41), "", 'Career Batting'!P41)</f>
        <v/>
      </c>
      <c r="M36" t="b">
        <f>COUNTIF('Season - bat'!A:A,'Export  - batting'!A36)&gt;0</f>
        <v>0</v>
      </c>
    </row>
    <row r="37" spans="1:13" x14ac:dyDescent="0.25">
      <c r="A37" s="12" t="str">
        <f>'Career Batting'!C42</f>
        <v>M Brown</v>
      </c>
      <c r="B37" s="12">
        <f>'Career Batting'!D42</f>
        <v>1</v>
      </c>
      <c r="C37" s="12">
        <f>'Career Batting'!E42</f>
        <v>1</v>
      </c>
      <c r="D37" s="12">
        <f>'Career Batting'!F42</f>
        <v>0</v>
      </c>
      <c r="E37" s="12">
        <f>'Career Batting'!G42</f>
        <v>2</v>
      </c>
      <c r="F37" s="12">
        <f>'Career Batting'!J42</f>
        <v>2</v>
      </c>
      <c r="G37" s="12">
        <f>'Career Batting'!K42</f>
        <v>0</v>
      </c>
      <c r="H37" s="12">
        <f>'Career Batting'!L42</f>
        <v>0</v>
      </c>
      <c r="I37" s="12">
        <f>'Career Batting'!M42</f>
        <v>0</v>
      </c>
      <c r="J37" s="12">
        <f>'Career Batting'!N42</f>
        <v>0</v>
      </c>
      <c r="K37" s="12">
        <f>'Career Batting'!O42</f>
        <v>0</v>
      </c>
      <c r="L37" s="12" t="str">
        <f>IF(ISBLANK('Career Batting'!P42), "", 'Career Batting'!P42)</f>
        <v/>
      </c>
      <c r="M37" t="b">
        <f>COUNTIF('Season - bat'!A:A,'Export  - batting'!A37)&gt;0</f>
        <v>0</v>
      </c>
    </row>
    <row r="38" spans="1:13" x14ac:dyDescent="0.25">
      <c r="A38" s="12" t="str">
        <f>'Career Batting'!C43</f>
        <v>P Brown</v>
      </c>
      <c r="B38" s="12">
        <f>'Career Batting'!D43</f>
        <v>22</v>
      </c>
      <c r="C38" s="12">
        <f>'Career Batting'!E43</f>
        <v>21</v>
      </c>
      <c r="D38" s="12">
        <f>'Career Batting'!F43</f>
        <v>1</v>
      </c>
      <c r="E38" s="12">
        <f>'Career Batting'!G43</f>
        <v>52</v>
      </c>
      <c r="F38" s="12">
        <f>'Career Batting'!J43</f>
        <v>22</v>
      </c>
      <c r="G38" s="12">
        <f>'Career Batting'!K43</f>
        <v>0</v>
      </c>
      <c r="H38" s="12">
        <f>'Career Batting'!L43</f>
        <v>0</v>
      </c>
      <c r="I38" s="12">
        <f>'Career Batting'!M43</f>
        <v>8</v>
      </c>
      <c r="J38" s="12">
        <f>'Career Batting'!N43</f>
        <v>4</v>
      </c>
      <c r="K38" s="12">
        <f>'Career Batting'!O43</f>
        <v>0</v>
      </c>
      <c r="L38" s="12" t="str">
        <f>IF(ISBLANK('Career Batting'!P43), "", 'Career Batting'!P43)</f>
        <v/>
      </c>
      <c r="M38" t="b">
        <f>COUNTIF('Season - bat'!A:A,'Export  - batting'!A38)&gt;0</f>
        <v>0</v>
      </c>
    </row>
    <row r="39" spans="1:13" x14ac:dyDescent="0.25">
      <c r="A39" s="12" t="str">
        <f>'Career Batting'!C44</f>
        <v>D Bruce</v>
      </c>
      <c r="B39" s="12">
        <f>'Career Batting'!D44</f>
        <v>1</v>
      </c>
      <c r="C39" s="12">
        <f>'Career Batting'!E44</f>
        <v>1</v>
      </c>
      <c r="D39" s="12">
        <f>'Career Batting'!F44</f>
        <v>0</v>
      </c>
      <c r="E39" s="12">
        <f>'Career Batting'!G44</f>
        <v>0</v>
      </c>
      <c r="F39" s="12">
        <f>'Career Batting'!J44</f>
        <v>0</v>
      </c>
      <c r="G39" s="12">
        <f>'Career Batting'!K44</f>
        <v>0</v>
      </c>
      <c r="H39" s="12">
        <f>'Career Batting'!L44</f>
        <v>0</v>
      </c>
      <c r="I39" s="12">
        <f>'Career Batting'!M44</f>
        <v>1</v>
      </c>
      <c r="J39" s="12">
        <f>'Career Batting'!N44</f>
        <v>0</v>
      </c>
      <c r="K39" s="12">
        <f>'Career Batting'!O44</f>
        <v>0</v>
      </c>
      <c r="L39" s="12" t="str">
        <f>IF(ISBLANK('Career Batting'!P44), "", 'Career Batting'!P44)</f>
        <v/>
      </c>
      <c r="M39" t="b">
        <f>COUNTIF('Season - bat'!A:A,'Export  - batting'!A39)&gt;0</f>
        <v>0</v>
      </c>
    </row>
    <row r="40" spans="1:13" x14ac:dyDescent="0.25">
      <c r="A40" s="12" t="str">
        <f>'Career Batting'!C45</f>
        <v>G Buckley</v>
      </c>
      <c r="B40" s="12">
        <f>'Career Batting'!D45</f>
        <v>1</v>
      </c>
      <c r="C40" s="12">
        <f>'Career Batting'!E45</f>
        <v>1</v>
      </c>
      <c r="D40" s="12">
        <f>'Career Batting'!F45</f>
        <v>0</v>
      </c>
      <c r="E40" s="12">
        <f>'Career Batting'!G45</f>
        <v>0</v>
      </c>
      <c r="F40" s="12">
        <f>'Career Batting'!J45</f>
        <v>0</v>
      </c>
      <c r="G40" s="12">
        <f>'Career Batting'!K45</f>
        <v>0</v>
      </c>
      <c r="H40" s="12">
        <f>'Career Batting'!L45</f>
        <v>0</v>
      </c>
      <c r="I40" s="12">
        <f>'Career Batting'!M45</f>
        <v>1</v>
      </c>
      <c r="J40" s="12">
        <f>'Career Batting'!N45</f>
        <v>0</v>
      </c>
      <c r="K40" s="12">
        <f>'Career Batting'!O45</f>
        <v>0</v>
      </c>
      <c r="L40" s="12" t="str">
        <f>IF(ISBLANK('Career Batting'!P45), "", 'Career Batting'!P45)</f>
        <v/>
      </c>
      <c r="M40" t="b">
        <f>COUNTIF('Season - bat'!A:A,'Export  - batting'!A40)&gt;0</f>
        <v>0</v>
      </c>
    </row>
    <row r="41" spans="1:13" x14ac:dyDescent="0.25">
      <c r="A41" s="12" t="str">
        <f>'Career Batting'!C46</f>
        <v>Richard Buckley</v>
      </c>
      <c r="B41" s="12">
        <f>'Career Batting'!D46</f>
        <v>200</v>
      </c>
      <c r="C41" s="12">
        <f>'Career Batting'!E46</f>
        <v>175</v>
      </c>
      <c r="D41" s="12">
        <f>'Career Batting'!F46</f>
        <v>20</v>
      </c>
      <c r="E41" s="12">
        <f>'Career Batting'!G46</f>
        <v>1994</v>
      </c>
      <c r="F41" s="12">
        <f>'Career Batting'!J46</f>
        <v>73</v>
      </c>
      <c r="G41" s="12">
        <f>'Career Batting'!K46</f>
        <v>6</v>
      </c>
      <c r="H41" s="12">
        <f>'Career Batting'!L46</f>
        <v>0</v>
      </c>
      <c r="I41" s="12">
        <f>'Career Batting'!M46</f>
        <v>30</v>
      </c>
      <c r="J41" s="12">
        <f>'Career Batting'!N46</f>
        <v>158</v>
      </c>
      <c r="K41" s="12">
        <f>'Career Batting'!O46</f>
        <v>2</v>
      </c>
      <c r="L41" s="12" t="str">
        <f>IF(ISBLANK('Career Batting'!P46), "", 'Career Batting'!P46)</f>
        <v/>
      </c>
      <c r="M41" t="b">
        <f>COUNTIF('Season - bat'!A:A,'Export  - batting'!A41)&gt;0</f>
        <v>1</v>
      </c>
    </row>
    <row r="42" spans="1:13" x14ac:dyDescent="0.25">
      <c r="A42" s="12" t="str">
        <f>'Career Batting'!C47</f>
        <v>G Buckner</v>
      </c>
      <c r="B42" s="12">
        <f>'Career Batting'!D47</f>
        <v>117</v>
      </c>
      <c r="C42" s="12">
        <f>'Career Batting'!E47</f>
        <v>107</v>
      </c>
      <c r="D42" s="12">
        <f>'Career Batting'!F47</f>
        <v>12</v>
      </c>
      <c r="E42" s="12">
        <f>'Career Batting'!G47</f>
        <v>1712</v>
      </c>
      <c r="F42" s="12">
        <f>'Career Batting'!J47</f>
        <v>84</v>
      </c>
      <c r="G42" s="12">
        <f>'Career Batting'!K47</f>
        <v>6</v>
      </c>
      <c r="H42" s="12">
        <f>'Career Batting'!L47</f>
        <v>0</v>
      </c>
      <c r="I42" s="12">
        <f>'Career Batting'!M47</f>
        <v>11</v>
      </c>
      <c r="J42" s="12">
        <f>'Career Batting'!N47</f>
        <v>32</v>
      </c>
      <c r="K42" s="12">
        <f>'Career Batting'!O47</f>
        <v>3</v>
      </c>
      <c r="L42" s="12" t="str">
        <f>IF(ISBLANK('Career Batting'!P47), "", 'Career Batting'!P47)</f>
        <v/>
      </c>
      <c r="M42" t="b">
        <f>COUNTIF('Season - bat'!A:A,'Export  - batting'!A42)&gt;0</f>
        <v>0</v>
      </c>
    </row>
    <row r="43" spans="1:13" x14ac:dyDescent="0.25">
      <c r="A43" s="12" t="str">
        <f>'Career Batting'!C48</f>
        <v>Alex Burriel</v>
      </c>
      <c r="B43" s="12">
        <f>'Career Batting'!D48</f>
        <v>11</v>
      </c>
      <c r="C43" s="12">
        <f>'Career Batting'!E48</f>
        <v>8</v>
      </c>
      <c r="D43" s="12">
        <f>'Career Batting'!F48</f>
        <v>2</v>
      </c>
      <c r="E43" s="12">
        <f>'Career Batting'!G48</f>
        <v>121</v>
      </c>
      <c r="F43" s="12">
        <f>'Career Batting'!J48</f>
        <v>46</v>
      </c>
      <c r="G43" s="12">
        <f>'Career Batting'!K48</f>
        <v>0</v>
      </c>
      <c r="H43" s="12">
        <f>'Career Batting'!L48</f>
        <v>0</v>
      </c>
      <c r="I43" s="12">
        <f>'Career Batting'!M48</f>
        <v>1</v>
      </c>
      <c r="J43" s="12">
        <f>'Career Batting'!N48</f>
        <v>14</v>
      </c>
      <c r="K43" s="12">
        <f>'Career Batting'!O48</f>
        <v>4</v>
      </c>
      <c r="L43" s="12" t="str">
        <f>IF(ISBLANK('Career Batting'!P48), "", 'Career Batting'!P48)</f>
        <v/>
      </c>
      <c r="M43" t="b">
        <f>COUNTIF('Season - bat'!A:A,'Export  - batting'!A43)&gt;0</f>
        <v>0</v>
      </c>
    </row>
    <row r="44" spans="1:13" x14ac:dyDescent="0.25">
      <c r="A44" s="12" t="str">
        <f>'Career Batting'!C49</f>
        <v>Rhys Byrne</v>
      </c>
      <c r="B44" s="12">
        <f>'Career Batting'!D49</f>
        <v>11</v>
      </c>
      <c r="C44" s="12">
        <f>'Career Batting'!E49</f>
        <v>8</v>
      </c>
      <c r="D44" s="12">
        <f>'Career Batting'!F49</f>
        <v>0</v>
      </c>
      <c r="E44" s="12">
        <f>'Career Batting'!G49</f>
        <v>22</v>
      </c>
      <c r="F44" s="12">
        <f>'Career Batting'!J49</f>
        <v>5</v>
      </c>
      <c r="G44" s="12">
        <f>'Career Batting'!K49</f>
        <v>0</v>
      </c>
      <c r="H44" s="12">
        <f>'Career Batting'!L49</f>
        <v>0</v>
      </c>
      <c r="I44" s="12">
        <f>'Career Batting'!M49</f>
        <v>1</v>
      </c>
      <c r="J44" s="12">
        <f>'Career Batting'!N49</f>
        <v>2</v>
      </c>
      <c r="K44" s="12">
        <f>'Career Batting'!O49</f>
        <v>0</v>
      </c>
      <c r="L44" s="12" t="str">
        <f>IF(ISBLANK('Career Batting'!P49), "", 'Career Batting'!P49)</f>
        <v/>
      </c>
      <c r="M44" t="b">
        <f>COUNTIF('Season - bat'!A:A,'Export  - batting'!A44)&gt;0</f>
        <v>0</v>
      </c>
    </row>
    <row r="45" spans="1:13" x14ac:dyDescent="0.25">
      <c r="A45" s="12" t="str">
        <f>'Career Batting'!C50</f>
        <v>M Callanan</v>
      </c>
      <c r="B45" s="12">
        <f>'Career Batting'!D50</f>
        <v>24</v>
      </c>
      <c r="C45" s="12">
        <f>'Career Batting'!E50</f>
        <v>21</v>
      </c>
      <c r="D45" s="12">
        <f>'Career Batting'!F50</f>
        <v>5</v>
      </c>
      <c r="E45" s="12">
        <f>'Career Batting'!G50</f>
        <v>363</v>
      </c>
      <c r="F45" s="12">
        <f>'Career Batting'!J50</f>
        <v>90</v>
      </c>
      <c r="G45" s="12">
        <f>'Career Batting'!K50</f>
        <v>2</v>
      </c>
      <c r="H45" s="12">
        <f>'Career Batting'!L50</f>
        <v>0</v>
      </c>
      <c r="I45" s="12">
        <f>'Career Batting'!M50</f>
        <v>0</v>
      </c>
      <c r="J45" s="12">
        <f>'Career Batting'!N50</f>
        <v>26</v>
      </c>
      <c r="K45" s="12">
        <f>'Career Batting'!O50</f>
        <v>7</v>
      </c>
      <c r="L45" s="12" t="str">
        <f>IF(ISBLANK('Career Batting'!P50), "", 'Career Batting'!P50)</f>
        <v/>
      </c>
      <c r="M45" t="b">
        <f>COUNTIF('Season - bat'!A:A,'Export  - batting'!A45)&gt;0</f>
        <v>0</v>
      </c>
    </row>
    <row r="46" spans="1:13" x14ac:dyDescent="0.25">
      <c r="A46" s="12" t="str">
        <f>'Career Batting'!C51</f>
        <v>Anthony Campbell</v>
      </c>
      <c r="B46" s="12">
        <f>'Career Batting'!D51</f>
        <v>89</v>
      </c>
      <c r="C46" s="12">
        <f>'Career Batting'!E51</f>
        <v>72</v>
      </c>
      <c r="D46" s="12">
        <f>'Career Batting'!F51</f>
        <v>16</v>
      </c>
      <c r="E46" s="12">
        <f>'Career Batting'!G51</f>
        <v>1014</v>
      </c>
      <c r="F46" s="12">
        <f>'Career Batting'!J51</f>
        <v>71</v>
      </c>
      <c r="G46" s="12">
        <f>'Career Batting'!K51</f>
        <v>3</v>
      </c>
      <c r="H46" s="12">
        <f>'Career Batting'!L51</f>
        <v>0</v>
      </c>
      <c r="I46" s="12">
        <f>'Career Batting'!M51</f>
        <v>6</v>
      </c>
      <c r="J46" s="12">
        <f>'Career Batting'!N51</f>
        <v>128</v>
      </c>
      <c r="K46" s="12">
        <f>'Career Batting'!O51</f>
        <v>4</v>
      </c>
      <c r="L46" s="12" t="str">
        <f>IF(ISBLANK('Career Batting'!P51), "", 'Career Batting'!P51)</f>
        <v/>
      </c>
      <c r="M46" t="b">
        <f>COUNTIF('Season - bat'!A:A,'Export  - batting'!A46)&gt;0</f>
        <v>0</v>
      </c>
    </row>
    <row r="47" spans="1:13" x14ac:dyDescent="0.25">
      <c r="A47" s="12" t="str">
        <f>'Career Batting'!C52</f>
        <v>J Capel</v>
      </c>
      <c r="B47" s="12">
        <f>'Career Batting'!D52</f>
        <v>1</v>
      </c>
      <c r="C47" s="12">
        <f>'Career Batting'!E52</f>
        <v>0</v>
      </c>
      <c r="D47" s="12">
        <f>'Career Batting'!F52</f>
        <v>0</v>
      </c>
      <c r="E47" s="12">
        <f>'Career Batting'!G52</f>
        <v>0</v>
      </c>
      <c r="F47" s="12">
        <f>'Career Batting'!J52</f>
        <v>0</v>
      </c>
      <c r="G47" s="12">
        <f>'Career Batting'!K52</f>
        <v>0</v>
      </c>
      <c r="H47" s="12">
        <f>'Career Batting'!L52</f>
        <v>0</v>
      </c>
      <c r="I47" s="12">
        <f>'Career Batting'!M52</f>
        <v>0</v>
      </c>
      <c r="J47" s="12">
        <f>'Career Batting'!N52</f>
        <v>0</v>
      </c>
      <c r="K47" s="12">
        <f>'Career Batting'!O52</f>
        <v>0</v>
      </c>
      <c r="L47" s="12" t="str">
        <f>IF(ISBLANK('Career Batting'!P52), "", 'Career Batting'!P52)</f>
        <v/>
      </c>
      <c r="M47" t="b">
        <f>COUNTIF('Season - bat'!A:A,'Export  - batting'!A47)&gt;0</f>
        <v>0</v>
      </c>
    </row>
    <row r="48" spans="1:13" x14ac:dyDescent="0.25">
      <c r="A48" s="12" t="str">
        <f>'Career Batting'!C53</f>
        <v>C Carline</v>
      </c>
      <c r="B48" s="12">
        <f>'Career Batting'!D53</f>
        <v>1</v>
      </c>
      <c r="C48" s="12">
        <f>'Career Batting'!E53</f>
        <v>1</v>
      </c>
      <c r="D48" s="12">
        <f>'Career Batting'!F53</f>
        <v>0</v>
      </c>
      <c r="E48" s="12">
        <f>'Career Batting'!G53</f>
        <v>19</v>
      </c>
      <c r="F48" s="12">
        <f>'Career Batting'!J53</f>
        <v>19</v>
      </c>
      <c r="G48" s="12">
        <f>'Career Batting'!K53</f>
        <v>0</v>
      </c>
      <c r="H48" s="12">
        <f>'Career Batting'!L53</f>
        <v>0</v>
      </c>
      <c r="I48" s="12">
        <f>'Career Batting'!M53</f>
        <v>0</v>
      </c>
      <c r="J48" s="12">
        <f>'Career Batting'!N53</f>
        <v>2</v>
      </c>
      <c r="K48" s="12">
        <f>'Career Batting'!O53</f>
        <v>1</v>
      </c>
      <c r="L48" s="12" t="str">
        <f>IF(ISBLANK('Career Batting'!P53), "", 'Career Batting'!P53)</f>
        <v/>
      </c>
      <c r="M48" t="b">
        <f>COUNTIF('Season - bat'!A:A,'Export  - batting'!A48)&gt;0</f>
        <v>0</v>
      </c>
    </row>
    <row r="49" spans="1:13" x14ac:dyDescent="0.25">
      <c r="A49" s="12" t="str">
        <f>'Career Batting'!C54</f>
        <v>Conor Carson</v>
      </c>
      <c r="B49" s="12">
        <f>'Career Batting'!D54</f>
        <v>3</v>
      </c>
      <c r="C49" s="12">
        <f>'Career Batting'!E54</f>
        <v>2</v>
      </c>
      <c r="D49" s="12">
        <f>'Career Batting'!F54</f>
        <v>1</v>
      </c>
      <c r="E49" s="12">
        <f>'Career Batting'!G54</f>
        <v>13</v>
      </c>
      <c r="F49" s="12">
        <f>'Career Batting'!J54</f>
        <v>10</v>
      </c>
      <c r="G49" s="12">
        <f>'Career Batting'!K54</f>
        <v>0</v>
      </c>
      <c r="H49" s="12">
        <f>'Career Batting'!L54</f>
        <v>0</v>
      </c>
      <c r="I49" s="12">
        <f>'Career Batting'!M54</f>
        <v>0</v>
      </c>
      <c r="J49" s="12">
        <f>'Career Batting'!N54</f>
        <v>0</v>
      </c>
      <c r="K49" s="12">
        <f>'Career Batting'!O54</f>
        <v>0</v>
      </c>
      <c r="L49" s="12" t="str">
        <f>IF(ISBLANK('Career Batting'!P54), "", 'Career Batting'!P54)</f>
        <v/>
      </c>
      <c r="M49" t="b">
        <f>COUNTIF('Season - bat'!A:A,'Export  - batting'!A49)&gt;0</f>
        <v>0</v>
      </c>
    </row>
    <row r="50" spans="1:13" x14ac:dyDescent="0.25">
      <c r="A50" s="12" t="str">
        <f>'Career Batting'!C55</f>
        <v>Simon Carson</v>
      </c>
      <c r="B50" s="12">
        <f>'Career Batting'!D55</f>
        <v>158</v>
      </c>
      <c r="C50" s="12">
        <f>'Career Batting'!E55</f>
        <v>110</v>
      </c>
      <c r="D50" s="12">
        <f>'Career Batting'!F55</f>
        <v>28</v>
      </c>
      <c r="E50" s="12">
        <f>'Career Batting'!G55</f>
        <v>886</v>
      </c>
      <c r="F50" s="12">
        <f>'Career Batting'!J55</f>
        <v>51</v>
      </c>
      <c r="G50" s="12">
        <f>'Career Batting'!K55</f>
        <v>1</v>
      </c>
      <c r="H50" s="12">
        <f>'Career Batting'!L55</f>
        <v>0</v>
      </c>
      <c r="I50" s="12">
        <f>'Career Batting'!M55</f>
        <v>15</v>
      </c>
      <c r="J50" s="12">
        <f>'Career Batting'!N55</f>
        <v>116</v>
      </c>
      <c r="K50" s="12">
        <f>'Career Batting'!O55</f>
        <v>4</v>
      </c>
      <c r="L50" s="12" t="str">
        <f>IF(ISBLANK('Career Batting'!P55), "", 'Career Batting'!P55)</f>
        <v/>
      </c>
      <c r="M50" t="b">
        <f>COUNTIF('Season - bat'!A:A,'Export  - batting'!A50)&gt;0</f>
        <v>1</v>
      </c>
    </row>
    <row r="51" spans="1:13" x14ac:dyDescent="0.25">
      <c r="A51" s="12" t="str">
        <f>'Career Batting'!C56</f>
        <v>T Cawkwell</v>
      </c>
      <c r="B51" s="12">
        <f>'Career Batting'!D56</f>
        <v>6</v>
      </c>
      <c r="C51" s="12">
        <f>'Career Batting'!E56</f>
        <v>5</v>
      </c>
      <c r="D51" s="12">
        <f>'Career Batting'!F56</f>
        <v>2</v>
      </c>
      <c r="E51" s="12">
        <f>'Career Batting'!G56</f>
        <v>14</v>
      </c>
      <c r="F51" s="12">
        <f>'Career Batting'!J56</f>
        <v>5</v>
      </c>
      <c r="G51" s="12">
        <f>'Career Batting'!K56</f>
        <v>0</v>
      </c>
      <c r="H51" s="12">
        <f>'Career Batting'!L56</f>
        <v>0</v>
      </c>
      <c r="I51" s="12">
        <f>'Career Batting'!M56</f>
        <v>1</v>
      </c>
      <c r="J51" s="12">
        <f>'Career Batting'!N56</f>
        <v>1</v>
      </c>
      <c r="K51" s="12">
        <f>'Career Batting'!O56</f>
        <v>0</v>
      </c>
      <c r="L51" s="12" t="str">
        <f>IF(ISBLANK('Career Batting'!P56), "", 'Career Batting'!P56)</f>
        <v/>
      </c>
      <c r="M51" t="b">
        <f>COUNTIF('Season - bat'!A:A,'Export  - batting'!A51)&gt;0</f>
        <v>0</v>
      </c>
    </row>
    <row r="52" spans="1:13" x14ac:dyDescent="0.25">
      <c r="A52" s="12" t="str">
        <f>'Career Batting'!C57</f>
        <v>Kevin Chau</v>
      </c>
      <c r="B52" s="12">
        <f>'Career Batting'!D57</f>
        <v>34</v>
      </c>
      <c r="C52" s="12">
        <f>'Career Batting'!E57</f>
        <v>27</v>
      </c>
      <c r="D52" s="12">
        <f>'Career Batting'!F57</f>
        <v>4</v>
      </c>
      <c r="E52" s="12">
        <f>'Career Batting'!G57</f>
        <v>75</v>
      </c>
      <c r="F52" s="12">
        <f>'Career Batting'!J57</f>
        <v>12</v>
      </c>
      <c r="G52" s="12">
        <f>'Career Batting'!K57</f>
        <v>0</v>
      </c>
      <c r="H52" s="12">
        <f>'Career Batting'!L57</f>
        <v>0</v>
      </c>
      <c r="I52" s="12">
        <f>'Career Batting'!M57</f>
        <v>11</v>
      </c>
      <c r="J52" s="12">
        <f>'Career Batting'!N57</f>
        <v>5</v>
      </c>
      <c r="K52" s="12">
        <f>'Career Batting'!O57</f>
        <v>0</v>
      </c>
      <c r="L52" s="12">
        <f>IF(ISBLANK('Career Batting'!P57), "", 'Career Batting'!P57)</f>
        <v>144</v>
      </c>
      <c r="M52" t="b">
        <f>COUNTIF('Season - bat'!A:A,'Export  - batting'!A52)&gt;0</f>
        <v>1</v>
      </c>
    </row>
    <row r="53" spans="1:13" x14ac:dyDescent="0.25">
      <c r="A53" s="12" t="str">
        <f>'Career Batting'!C58</f>
        <v>A Chowdhary</v>
      </c>
      <c r="B53" s="12">
        <f>'Career Batting'!D58</f>
        <v>1</v>
      </c>
      <c r="C53" s="12">
        <f>'Career Batting'!E58</f>
        <v>1</v>
      </c>
      <c r="D53" s="12">
        <f>'Career Batting'!F58</f>
        <v>0</v>
      </c>
      <c r="E53" s="12">
        <f>'Career Batting'!G58</f>
        <v>6</v>
      </c>
      <c r="F53" s="12">
        <f>'Career Batting'!J58</f>
        <v>6</v>
      </c>
      <c r="G53" s="12">
        <f>'Career Batting'!K58</f>
        <v>0</v>
      </c>
      <c r="H53" s="12">
        <f>'Career Batting'!L58</f>
        <v>0</v>
      </c>
      <c r="I53" s="12">
        <f>'Career Batting'!M58</f>
        <v>0</v>
      </c>
      <c r="J53" s="12">
        <f>'Career Batting'!N58</f>
        <v>1</v>
      </c>
      <c r="K53" s="12">
        <f>'Career Batting'!O58</f>
        <v>0</v>
      </c>
      <c r="L53" s="12" t="str">
        <f>IF(ISBLANK('Career Batting'!P58), "", 'Career Batting'!P58)</f>
        <v/>
      </c>
      <c r="M53" t="b">
        <f>COUNTIF('Season - bat'!A:A,'Export  - batting'!A53)&gt;0</f>
        <v>0</v>
      </c>
    </row>
    <row r="54" spans="1:13" x14ac:dyDescent="0.25">
      <c r="A54" s="12" t="str">
        <f>'Career Batting'!C59</f>
        <v>C Chowdry</v>
      </c>
      <c r="B54" s="12">
        <f>'Career Batting'!D59</f>
        <v>1</v>
      </c>
      <c r="C54" s="12">
        <f>'Career Batting'!E59</f>
        <v>1</v>
      </c>
      <c r="D54" s="12">
        <f>'Career Batting'!F59</f>
        <v>0</v>
      </c>
      <c r="E54" s="12">
        <f>'Career Batting'!G59</f>
        <v>0</v>
      </c>
      <c r="F54" s="12">
        <f>'Career Batting'!J59</f>
        <v>0</v>
      </c>
      <c r="G54" s="12">
        <f>'Career Batting'!K59</f>
        <v>0</v>
      </c>
      <c r="H54" s="12">
        <f>'Career Batting'!L59</f>
        <v>0</v>
      </c>
      <c r="I54" s="12">
        <f>'Career Batting'!M59</f>
        <v>1</v>
      </c>
      <c r="J54" s="12">
        <f>'Career Batting'!N59</f>
        <v>0</v>
      </c>
      <c r="K54" s="12">
        <f>'Career Batting'!O59</f>
        <v>0</v>
      </c>
      <c r="L54" s="12" t="str">
        <f>IF(ISBLANK('Career Batting'!P59), "", 'Career Batting'!P59)</f>
        <v/>
      </c>
      <c r="M54" t="b">
        <f>COUNTIF('Season - bat'!A:A,'Export  - batting'!A54)&gt;0</f>
        <v>0</v>
      </c>
    </row>
    <row r="55" spans="1:13" x14ac:dyDescent="0.25">
      <c r="A55" s="12" t="str">
        <f>'Career Batting'!C60</f>
        <v>B Clark</v>
      </c>
      <c r="B55" s="12">
        <f>'Career Batting'!D60</f>
        <v>25</v>
      </c>
      <c r="C55" s="12">
        <f>'Career Batting'!E60</f>
        <v>22</v>
      </c>
      <c r="D55" s="12">
        <f>'Career Batting'!F60</f>
        <v>4</v>
      </c>
      <c r="E55" s="12">
        <f>'Career Batting'!G60</f>
        <v>339</v>
      </c>
      <c r="F55" s="12">
        <f>'Career Batting'!J60</f>
        <v>78</v>
      </c>
      <c r="G55" s="12">
        <f>'Career Batting'!K60</f>
        <v>2</v>
      </c>
      <c r="H55" s="12">
        <f>'Career Batting'!L60</f>
        <v>0</v>
      </c>
      <c r="I55" s="12">
        <f>'Career Batting'!M60</f>
        <v>6</v>
      </c>
      <c r="J55" s="12">
        <f>'Career Batting'!N60</f>
        <v>13</v>
      </c>
      <c r="K55" s="12">
        <f>'Career Batting'!O60</f>
        <v>0</v>
      </c>
      <c r="L55" s="12" t="str">
        <f>IF(ISBLANK('Career Batting'!P60), "", 'Career Batting'!P60)</f>
        <v/>
      </c>
      <c r="M55" t="b">
        <f>COUNTIF('Season - bat'!A:A,'Export  - batting'!A55)&gt;0</f>
        <v>0</v>
      </c>
    </row>
    <row r="56" spans="1:13" x14ac:dyDescent="0.25">
      <c r="A56" s="12" t="str">
        <f>'Career Batting'!C61</f>
        <v>Dave Conway</v>
      </c>
      <c r="B56" s="12">
        <f>'Career Batting'!D61</f>
        <v>30</v>
      </c>
      <c r="C56" s="12">
        <f>'Career Batting'!E61</f>
        <v>22</v>
      </c>
      <c r="D56" s="12">
        <f>'Career Batting'!F61</f>
        <v>1</v>
      </c>
      <c r="E56" s="12">
        <f>'Career Batting'!G61</f>
        <v>362</v>
      </c>
      <c r="F56" s="12">
        <f>'Career Batting'!J61</f>
        <v>46</v>
      </c>
      <c r="G56" s="12">
        <f>'Career Batting'!K61</f>
        <v>0</v>
      </c>
      <c r="H56" s="12">
        <f>'Career Batting'!L61</f>
        <v>0</v>
      </c>
      <c r="I56" s="12">
        <f>'Career Batting'!M61</f>
        <v>0</v>
      </c>
      <c r="J56" s="12">
        <f>'Career Batting'!N61</f>
        <v>22</v>
      </c>
      <c r="K56" s="12">
        <f>'Career Batting'!O61</f>
        <v>0</v>
      </c>
      <c r="L56" s="12" t="str">
        <f>IF(ISBLANK('Career Batting'!P61), "", 'Career Batting'!P61)</f>
        <v/>
      </c>
      <c r="M56" t="b">
        <f>COUNTIF('Season - bat'!A:A,'Export  - batting'!A56)&gt;0</f>
        <v>0</v>
      </c>
    </row>
    <row r="57" spans="1:13" x14ac:dyDescent="0.25">
      <c r="A57" s="12" t="str">
        <f>'Career Batting'!C62</f>
        <v>J Cooper</v>
      </c>
      <c r="B57" s="12">
        <f>'Career Batting'!D62</f>
        <v>12</v>
      </c>
      <c r="C57" s="12">
        <f>'Career Batting'!E62</f>
        <v>7</v>
      </c>
      <c r="D57" s="12">
        <f>'Career Batting'!F62</f>
        <v>1</v>
      </c>
      <c r="E57" s="12">
        <f>'Career Batting'!G62</f>
        <v>22</v>
      </c>
      <c r="F57" s="12">
        <f>'Career Batting'!J62</f>
        <v>15</v>
      </c>
      <c r="G57" s="12">
        <f>'Career Batting'!K62</f>
        <v>0</v>
      </c>
      <c r="H57" s="12">
        <f>'Career Batting'!L62</f>
        <v>0</v>
      </c>
      <c r="I57" s="12">
        <f>'Career Batting'!M62</f>
        <v>3</v>
      </c>
      <c r="J57" s="12">
        <f>'Career Batting'!N62</f>
        <v>0</v>
      </c>
      <c r="K57" s="12">
        <f>'Career Batting'!O62</f>
        <v>0</v>
      </c>
      <c r="L57" s="12" t="str">
        <f>IF(ISBLANK('Career Batting'!P62), "", 'Career Batting'!P62)</f>
        <v/>
      </c>
      <c r="M57" t="b">
        <f>COUNTIF('Season - bat'!A:A,'Export  - batting'!A57)&gt;0</f>
        <v>0</v>
      </c>
    </row>
    <row r="58" spans="1:13" x14ac:dyDescent="0.25">
      <c r="A58" s="12" t="str">
        <f>'Career Batting'!C63</f>
        <v>Robert Cox</v>
      </c>
      <c r="B58" s="12">
        <f>'Career Batting'!D63</f>
        <v>319</v>
      </c>
      <c r="C58" s="12">
        <f>'Career Batting'!E63</f>
        <v>211</v>
      </c>
      <c r="D58" s="12">
        <f>'Career Batting'!F63</f>
        <v>50</v>
      </c>
      <c r="E58" s="12">
        <f>'Career Batting'!G63</f>
        <v>1575</v>
      </c>
      <c r="F58" s="12">
        <f>'Career Batting'!J63</f>
        <v>87</v>
      </c>
      <c r="G58" s="12">
        <f>'Career Batting'!K63</f>
        <v>2</v>
      </c>
      <c r="H58" s="12">
        <f>'Career Batting'!L63</f>
        <v>0</v>
      </c>
      <c r="I58" s="12">
        <f>'Career Batting'!M63</f>
        <v>35</v>
      </c>
      <c r="J58" s="12">
        <f>'Career Batting'!N63</f>
        <v>55</v>
      </c>
      <c r="K58" s="12">
        <f>'Career Batting'!O63</f>
        <v>0</v>
      </c>
      <c r="L58" s="12" t="str">
        <f>IF(ISBLANK('Career Batting'!P63), "", 'Career Batting'!P63)</f>
        <v/>
      </c>
      <c r="M58" t="b">
        <f>COUNTIF('Season - bat'!A:A,'Export  - batting'!A58)&gt;0</f>
        <v>0</v>
      </c>
    </row>
    <row r="59" spans="1:13" x14ac:dyDescent="0.25">
      <c r="A59" s="12" t="str">
        <f>'Career Batting'!C64</f>
        <v>N Creek</v>
      </c>
      <c r="B59" s="12">
        <f>'Career Batting'!D64</f>
        <v>16</v>
      </c>
      <c r="C59" s="12">
        <f>'Career Batting'!E64</f>
        <v>16</v>
      </c>
      <c r="D59" s="12">
        <f>'Career Batting'!F64</f>
        <v>3</v>
      </c>
      <c r="E59" s="12">
        <f>'Career Batting'!G64</f>
        <v>95</v>
      </c>
      <c r="F59" s="12">
        <f>'Career Batting'!J64</f>
        <v>28</v>
      </c>
      <c r="G59" s="12">
        <f>'Career Batting'!K64</f>
        <v>0</v>
      </c>
      <c r="H59" s="12">
        <f>'Career Batting'!L64</f>
        <v>0</v>
      </c>
      <c r="I59" s="12">
        <f>'Career Batting'!M64</f>
        <v>4</v>
      </c>
      <c r="J59" s="12">
        <f>'Career Batting'!N64</f>
        <v>8</v>
      </c>
      <c r="K59" s="12">
        <f>'Career Batting'!O64</f>
        <v>0</v>
      </c>
      <c r="L59" s="12" t="str">
        <f>IF(ISBLANK('Career Batting'!P64), "", 'Career Batting'!P64)</f>
        <v/>
      </c>
      <c r="M59" t="b">
        <f>COUNTIF('Season - bat'!A:A,'Export  - batting'!A59)&gt;0</f>
        <v>0</v>
      </c>
    </row>
    <row r="60" spans="1:13" x14ac:dyDescent="0.25">
      <c r="A60" s="12" t="str">
        <f>'Career Batting'!C65</f>
        <v>M Crew</v>
      </c>
      <c r="B60" s="12">
        <f>'Career Batting'!D65</f>
        <v>1</v>
      </c>
      <c r="C60" s="12">
        <f>'Career Batting'!E65</f>
        <v>1</v>
      </c>
      <c r="D60" s="12">
        <f>'Career Batting'!F65</f>
        <v>0</v>
      </c>
      <c r="E60" s="12">
        <f>'Career Batting'!G65</f>
        <v>0</v>
      </c>
      <c r="F60" s="12">
        <f>'Career Batting'!J65</f>
        <v>0</v>
      </c>
      <c r="G60" s="12">
        <f>'Career Batting'!K65</f>
        <v>0</v>
      </c>
      <c r="H60" s="12">
        <f>'Career Batting'!L65</f>
        <v>0</v>
      </c>
      <c r="I60" s="12">
        <f>'Career Batting'!M65</f>
        <v>1</v>
      </c>
      <c r="J60" s="12">
        <f>'Career Batting'!N65</f>
        <v>0</v>
      </c>
      <c r="K60" s="12">
        <f>'Career Batting'!O65</f>
        <v>0</v>
      </c>
      <c r="L60" s="12" t="str">
        <f>IF(ISBLANK('Career Batting'!P65), "", 'Career Batting'!P65)</f>
        <v/>
      </c>
      <c r="M60" t="b">
        <f>COUNTIF('Season - bat'!A:A,'Export  - batting'!A60)&gt;0</f>
        <v>0</v>
      </c>
    </row>
    <row r="61" spans="1:13" x14ac:dyDescent="0.25">
      <c r="A61" s="12" t="str">
        <f>'Career Batting'!C66</f>
        <v>V Cruickshank</v>
      </c>
      <c r="B61" s="12">
        <f>'Career Batting'!D66</f>
        <v>2</v>
      </c>
      <c r="C61" s="12">
        <f>'Career Batting'!E66</f>
        <v>1</v>
      </c>
      <c r="D61" s="12">
        <f>'Career Batting'!F66</f>
        <v>0</v>
      </c>
      <c r="E61" s="12">
        <f>'Career Batting'!G66</f>
        <v>3</v>
      </c>
      <c r="F61" s="12">
        <f>'Career Batting'!J66</f>
        <v>3</v>
      </c>
      <c r="G61" s="12">
        <f>'Career Batting'!K66</f>
        <v>0</v>
      </c>
      <c r="H61" s="12">
        <f>'Career Batting'!L66</f>
        <v>0</v>
      </c>
      <c r="I61" s="12">
        <f>'Career Batting'!M66</f>
        <v>0</v>
      </c>
      <c r="J61" s="12">
        <f>'Career Batting'!N66</f>
        <v>0</v>
      </c>
      <c r="K61" s="12">
        <f>'Career Batting'!O66</f>
        <v>0</v>
      </c>
      <c r="L61" s="12" t="str">
        <f>IF(ISBLANK('Career Batting'!P66), "", 'Career Batting'!P66)</f>
        <v/>
      </c>
      <c r="M61" t="b">
        <f>COUNTIF('Season - bat'!A:A,'Export  - batting'!A61)&gt;0</f>
        <v>0</v>
      </c>
    </row>
    <row r="62" spans="1:13" x14ac:dyDescent="0.25">
      <c r="A62" s="12" t="str">
        <f>'Career Batting'!C67</f>
        <v>S Dalton</v>
      </c>
      <c r="B62" s="12">
        <f>'Career Batting'!D67</f>
        <v>4</v>
      </c>
      <c r="C62" s="12">
        <f>'Career Batting'!E67</f>
        <v>4</v>
      </c>
      <c r="D62" s="12">
        <f>'Career Batting'!F67</f>
        <v>0</v>
      </c>
      <c r="E62" s="12">
        <f>'Career Batting'!G67</f>
        <v>57</v>
      </c>
      <c r="F62" s="12">
        <f>'Career Batting'!J67</f>
        <v>28</v>
      </c>
      <c r="G62" s="12">
        <f>'Career Batting'!K67</f>
        <v>0</v>
      </c>
      <c r="H62" s="12">
        <f>'Career Batting'!L67</f>
        <v>0</v>
      </c>
      <c r="I62" s="12">
        <f>'Career Batting'!M67</f>
        <v>0</v>
      </c>
      <c r="J62" s="12">
        <f>'Career Batting'!N67</f>
        <v>5</v>
      </c>
      <c r="K62" s="12">
        <f>'Career Batting'!O67</f>
        <v>0</v>
      </c>
      <c r="L62" s="12" t="str">
        <f>IF(ISBLANK('Career Batting'!P67), "", 'Career Batting'!P67)</f>
        <v/>
      </c>
      <c r="M62" t="b">
        <f>COUNTIF('Season - bat'!A:A,'Export  - batting'!A62)&gt;0</f>
        <v>0</v>
      </c>
    </row>
    <row r="63" spans="1:13" x14ac:dyDescent="0.25">
      <c r="A63" s="12" t="str">
        <f>'Career Batting'!C68</f>
        <v>Dyll Davies</v>
      </c>
      <c r="B63" s="12">
        <f>'Career Batting'!D68</f>
        <v>261</v>
      </c>
      <c r="C63" s="12">
        <f>'Career Batting'!E68</f>
        <v>241</v>
      </c>
      <c r="D63" s="12">
        <f>'Career Batting'!F68</f>
        <v>39</v>
      </c>
      <c r="E63" s="12">
        <f>'Career Batting'!G68</f>
        <v>5752</v>
      </c>
      <c r="F63" s="12">
        <f>'Career Batting'!J68</f>
        <v>123</v>
      </c>
      <c r="G63" s="12">
        <f>'Career Batting'!K68</f>
        <v>35</v>
      </c>
      <c r="H63" s="12">
        <f>'Career Batting'!L68</f>
        <v>3</v>
      </c>
      <c r="I63" s="12">
        <f>'Career Batting'!M68</f>
        <v>19</v>
      </c>
      <c r="J63" s="12">
        <f>'Career Batting'!N68</f>
        <v>123</v>
      </c>
      <c r="K63" s="12">
        <f>'Career Batting'!O68</f>
        <v>2</v>
      </c>
      <c r="L63" s="12" t="str">
        <f>IF(ISBLANK('Career Batting'!P68), "", 'Career Batting'!P68)</f>
        <v/>
      </c>
      <c r="M63" t="b">
        <f>COUNTIF('Season - bat'!A:A,'Export  - batting'!A63)&gt;0</f>
        <v>0</v>
      </c>
    </row>
    <row r="64" spans="1:13" x14ac:dyDescent="0.25">
      <c r="A64" s="12" t="str">
        <f>'Career Batting'!C69</f>
        <v>Harry Davies</v>
      </c>
      <c r="B64" s="12">
        <f>'Career Batting'!D69</f>
        <v>55</v>
      </c>
      <c r="C64" s="12">
        <f>'Career Batting'!E69</f>
        <v>32</v>
      </c>
      <c r="D64" s="12">
        <f>'Career Batting'!F69</f>
        <v>8</v>
      </c>
      <c r="E64" s="12">
        <f>'Career Batting'!G69</f>
        <v>127</v>
      </c>
      <c r="F64" s="12">
        <f>'Career Batting'!J69</f>
        <v>22</v>
      </c>
      <c r="G64" s="12">
        <f>'Career Batting'!K69</f>
        <v>0</v>
      </c>
      <c r="H64" s="12">
        <f>'Career Batting'!L69</f>
        <v>0</v>
      </c>
      <c r="I64" s="12">
        <f>'Career Batting'!M69</f>
        <v>7</v>
      </c>
      <c r="J64" s="12">
        <f>'Career Batting'!N69</f>
        <v>7</v>
      </c>
      <c r="K64" s="12">
        <f>'Career Batting'!O69</f>
        <v>0</v>
      </c>
      <c r="L64" s="12" t="str">
        <f>IF(ISBLANK('Career Batting'!P69), "", 'Career Batting'!P69)</f>
        <v/>
      </c>
      <c r="M64" t="b">
        <f>COUNTIF('Season - bat'!A:A,'Export  - batting'!A64)&gt;0</f>
        <v>1</v>
      </c>
    </row>
    <row r="65" spans="1:13" x14ac:dyDescent="0.25">
      <c r="A65" s="12" t="str">
        <f>'Career Batting'!C70</f>
        <v>J Davies</v>
      </c>
      <c r="B65" s="12">
        <f>'Career Batting'!D70</f>
        <v>1</v>
      </c>
      <c r="C65" s="12">
        <f>'Career Batting'!E70</f>
        <v>0</v>
      </c>
      <c r="D65" s="12">
        <f>'Career Batting'!F70</f>
        <v>0</v>
      </c>
      <c r="E65" s="12">
        <f>'Career Batting'!G70</f>
        <v>0</v>
      </c>
      <c r="F65" s="12">
        <f>'Career Batting'!J70</f>
        <v>0</v>
      </c>
      <c r="G65" s="12">
        <f>'Career Batting'!K70</f>
        <v>0</v>
      </c>
      <c r="H65" s="12">
        <f>'Career Batting'!L70</f>
        <v>0</v>
      </c>
      <c r="I65" s="12">
        <f>'Career Batting'!M70</f>
        <v>0</v>
      </c>
      <c r="J65" s="12">
        <f>'Career Batting'!N70</f>
        <v>0</v>
      </c>
      <c r="K65" s="12">
        <f>'Career Batting'!O70</f>
        <v>0</v>
      </c>
      <c r="L65" s="12" t="str">
        <f>IF(ISBLANK('Career Batting'!P70), "", 'Career Batting'!P70)</f>
        <v/>
      </c>
      <c r="M65" t="b">
        <f>COUNTIF('Season - bat'!A:A,'Export  - batting'!A65)&gt;0</f>
        <v>0</v>
      </c>
    </row>
    <row r="66" spans="1:13" x14ac:dyDescent="0.25">
      <c r="A66" s="12" t="str">
        <f>'Career Batting'!C71</f>
        <v>L Derbyshire</v>
      </c>
      <c r="B66" s="12">
        <f>'Career Batting'!D71</f>
        <v>5</v>
      </c>
      <c r="C66" s="12">
        <f>'Career Batting'!E71</f>
        <v>5</v>
      </c>
      <c r="D66" s="12">
        <f>'Career Batting'!F71</f>
        <v>0</v>
      </c>
      <c r="E66" s="12">
        <f>'Career Batting'!G71</f>
        <v>197</v>
      </c>
      <c r="F66" s="12">
        <f>'Career Batting'!J71</f>
        <v>67</v>
      </c>
      <c r="G66" s="12">
        <f>'Career Batting'!K71</f>
        <v>3</v>
      </c>
      <c r="H66" s="12">
        <f>'Career Batting'!L71</f>
        <v>0</v>
      </c>
      <c r="I66" s="12">
        <f>'Career Batting'!M71</f>
        <v>0</v>
      </c>
      <c r="J66" s="12">
        <f>'Career Batting'!N71</f>
        <v>17</v>
      </c>
      <c r="K66" s="12">
        <f>'Career Batting'!O71</f>
        <v>7</v>
      </c>
      <c r="L66" s="12" t="str">
        <f>IF(ISBLANK('Career Batting'!P71), "", 'Career Batting'!P71)</f>
        <v/>
      </c>
      <c r="M66" t="b">
        <f>COUNTIF('Season - bat'!A:A,'Export  - batting'!A66)&gt;0</f>
        <v>0</v>
      </c>
    </row>
    <row r="67" spans="1:13" x14ac:dyDescent="0.25">
      <c r="A67" s="12" t="str">
        <f>'Career Batting'!C72</f>
        <v>P Derbyshire</v>
      </c>
      <c r="B67" s="12">
        <f>'Career Batting'!D72</f>
        <v>2</v>
      </c>
      <c r="C67" s="12">
        <f>'Career Batting'!E72</f>
        <v>1</v>
      </c>
      <c r="D67" s="12">
        <f>'Career Batting'!F72</f>
        <v>0</v>
      </c>
      <c r="E67" s="12">
        <f>'Career Batting'!G72</f>
        <v>0</v>
      </c>
      <c r="F67" s="12">
        <f>'Career Batting'!J72</f>
        <v>0</v>
      </c>
      <c r="G67" s="12">
        <f>'Career Batting'!K72</f>
        <v>0</v>
      </c>
      <c r="H67" s="12">
        <f>'Career Batting'!L72</f>
        <v>0</v>
      </c>
      <c r="I67" s="12">
        <f>'Career Batting'!M72</f>
        <v>1</v>
      </c>
      <c r="J67" s="12">
        <f>'Career Batting'!N72</f>
        <v>0</v>
      </c>
      <c r="K67" s="12">
        <f>'Career Batting'!O72</f>
        <v>0</v>
      </c>
      <c r="L67" s="12" t="str">
        <f>IF(ISBLANK('Career Batting'!P72), "", 'Career Batting'!P72)</f>
        <v/>
      </c>
      <c r="M67" t="b">
        <f>COUNTIF('Season - bat'!A:A,'Export  - batting'!A67)&gt;0</f>
        <v>0</v>
      </c>
    </row>
    <row r="68" spans="1:13" x14ac:dyDescent="0.25">
      <c r="A68" s="12" t="str">
        <f>'Career Batting'!C73</f>
        <v>D Diamond</v>
      </c>
      <c r="B68" s="12">
        <f>'Career Batting'!D73</f>
        <v>2</v>
      </c>
      <c r="C68" s="12">
        <f>'Career Batting'!E73</f>
        <v>2</v>
      </c>
      <c r="D68" s="12">
        <f>'Career Batting'!F73</f>
        <v>0</v>
      </c>
      <c r="E68" s="12">
        <f>'Career Batting'!G73</f>
        <v>3</v>
      </c>
      <c r="F68" s="12">
        <f>'Career Batting'!J73</f>
        <v>3</v>
      </c>
      <c r="G68" s="12">
        <f>'Career Batting'!K73</f>
        <v>0</v>
      </c>
      <c r="H68" s="12">
        <f>'Career Batting'!L73</f>
        <v>0</v>
      </c>
      <c r="I68" s="12">
        <f>'Career Batting'!M73</f>
        <v>1</v>
      </c>
      <c r="J68" s="12">
        <f>'Career Batting'!N73</f>
        <v>0</v>
      </c>
      <c r="K68" s="12">
        <f>'Career Batting'!O73</f>
        <v>0</v>
      </c>
      <c r="L68" s="12" t="str">
        <f>IF(ISBLANK('Career Batting'!P73), "", 'Career Batting'!P73)</f>
        <v/>
      </c>
      <c r="M68" t="b">
        <f>COUNTIF('Season - bat'!A:A,'Export  - batting'!A68)&gt;0</f>
        <v>0</v>
      </c>
    </row>
    <row r="69" spans="1:13" x14ac:dyDescent="0.25">
      <c r="A69" s="12" t="str">
        <f>'Career Batting'!C74</f>
        <v>Hamish Dowell</v>
      </c>
      <c r="B69" s="12">
        <f>'Career Batting'!D74</f>
        <v>21</v>
      </c>
      <c r="C69" s="12">
        <f>'Career Batting'!E74</f>
        <v>19</v>
      </c>
      <c r="D69" s="12">
        <f>'Career Batting'!F74</f>
        <v>2</v>
      </c>
      <c r="E69" s="12">
        <f>'Career Batting'!G74</f>
        <v>414</v>
      </c>
      <c r="F69" s="12">
        <f>'Career Batting'!J74</f>
        <v>51</v>
      </c>
      <c r="G69" s="12">
        <f>'Career Batting'!K74</f>
        <v>1</v>
      </c>
      <c r="H69" s="12">
        <f>'Career Batting'!L74</f>
        <v>0</v>
      </c>
      <c r="I69" s="12">
        <f>'Career Batting'!M74</f>
        <v>1</v>
      </c>
      <c r="J69" s="12">
        <f>'Career Batting'!N74</f>
        <v>24</v>
      </c>
      <c r="K69" s="12">
        <f>'Career Batting'!O74</f>
        <v>4</v>
      </c>
      <c r="L69" s="12" t="str">
        <f>IF(ISBLANK('Career Batting'!P74), "", 'Career Batting'!P74)</f>
        <v/>
      </c>
      <c r="M69" t="b">
        <f>COUNTIF('Season - bat'!A:A,'Export  - batting'!A69)&gt;0</f>
        <v>0</v>
      </c>
    </row>
    <row r="70" spans="1:13" x14ac:dyDescent="0.25">
      <c r="A70" s="12" t="str">
        <f>'Career Batting'!C75</f>
        <v>Nicko Dowell</v>
      </c>
      <c r="B70" s="12">
        <f>'Career Batting'!D75</f>
        <v>76</v>
      </c>
      <c r="C70" s="12">
        <f>'Career Batting'!E75</f>
        <v>69</v>
      </c>
      <c r="D70" s="12">
        <f>'Career Batting'!F75</f>
        <v>10</v>
      </c>
      <c r="E70" s="12">
        <f>'Career Batting'!G75</f>
        <v>2494</v>
      </c>
      <c r="F70" s="12">
        <f>'Career Batting'!J75</f>
        <v>213</v>
      </c>
      <c r="G70" s="12">
        <f>'Career Batting'!K75</f>
        <v>14</v>
      </c>
      <c r="H70" s="12">
        <f>'Career Batting'!L75</f>
        <v>5</v>
      </c>
      <c r="I70" s="12">
        <f>'Career Batting'!M75</f>
        <v>1</v>
      </c>
      <c r="J70" s="12">
        <f>'Career Batting'!N75</f>
        <v>241</v>
      </c>
      <c r="K70" s="12">
        <f>'Career Batting'!O75</f>
        <v>11</v>
      </c>
      <c r="L70" s="12" t="str">
        <f>IF(ISBLANK('Career Batting'!P75), "", 'Career Batting'!P75)</f>
        <v/>
      </c>
      <c r="M70" t="b">
        <f>COUNTIF('Season - bat'!A:A,'Export  - batting'!A70)&gt;0</f>
        <v>0</v>
      </c>
    </row>
    <row r="71" spans="1:13" x14ac:dyDescent="0.25">
      <c r="A71" s="12" t="str">
        <f>'Career Batting'!C76</f>
        <v>M Dudley</v>
      </c>
      <c r="B71" s="12">
        <f>'Career Batting'!D76</f>
        <v>3</v>
      </c>
      <c r="C71" s="12">
        <f>'Career Batting'!E76</f>
        <v>3</v>
      </c>
      <c r="D71" s="12">
        <f>'Career Batting'!F76</f>
        <v>0</v>
      </c>
      <c r="E71" s="12">
        <f>'Career Batting'!G76</f>
        <v>22</v>
      </c>
      <c r="F71" s="12">
        <f>'Career Batting'!J76</f>
        <v>12</v>
      </c>
      <c r="G71" s="12">
        <f>'Career Batting'!K76</f>
        <v>0</v>
      </c>
      <c r="H71" s="12">
        <f>'Career Batting'!L76</f>
        <v>0</v>
      </c>
      <c r="I71" s="12">
        <f>'Career Batting'!M76</f>
        <v>1</v>
      </c>
      <c r="J71" s="12">
        <f>'Career Batting'!N76</f>
        <v>0</v>
      </c>
      <c r="K71" s="12">
        <f>'Career Batting'!O76</f>
        <v>0</v>
      </c>
      <c r="L71" s="12" t="str">
        <f>IF(ISBLANK('Career Batting'!P76), "", 'Career Batting'!P76)</f>
        <v/>
      </c>
      <c r="M71" t="b">
        <f>COUNTIF('Season - bat'!A:A,'Export  - batting'!A71)&gt;0</f>
        <v>0</v>
      </c>
    </row>
    <row r="72" spans="1:13" x14ac:dyDescent="0.25">
      <c r="A72" s="12" t="str">
        <f>'Career Batting'!C77</f>
        <v>Gordon Dunne</v>
      </c>
      <c r="B72" s="12">
        <f>'Career Batting'!D77</f>
        <v>1</v>
      </c>
      <c r="C72" s="12">
        <f>'Career Batting'!E77</f>
        <v>1</v>
      </c>
      <c r="D72" s="12">
        <f>'Career Batting'!F77</f>
        <v>1</v>
      </c>
      <c r="E72" s="12">
        <f>'Career Batting'!G77</f>
        <v>1</v>
      </c>
      <c r="F72" s="12" t="str">
        <f>'Career Batting'!J77</f>
        <v>1*</v>
      </c>
      <c r="G72" s="12">
        <f>'Career Batting'!K77</f>
        <v>0</v>
      </c>
      <c r="H72" s="12">
        <f>'Career Batting'!L77</f>
        <v>0</v>
      </c>
      <c r="I72" s="12">
        <f>'Career Batting'!M77</f>
        <v>0</v>
      </c>
      <c r="J72" s="12">
        <f>'Career Batting'!N77</f>
        <v>0</v>
      </c>
      <c r="K72" s="12">
        <f>'Career Batting'!O77</f>
        <v>0</v>
      </c>
      <c r="L72" s="12">
        <f>IF(ISBLANK('Career Batting'!P77), "", 'Career Batting'!P77)</f>
        <v>6</v>
      </c>
      <c r="M72" t="b">
        <f>COUNTIF('Season - bat'!A:A,'Export  - batting'!A72)&gt;0</f>
        <v>0</v>
      </c>
    </row>
    <row r="73" spans="1:13" x14ac:dyDescent="0.25">
      <c r="A73" s="12" t="str">
        <f>'Career Batting'!C78</f>
        <v>H Ewinger</v>
      </c>
      <c r="B73" s="12">
        <f>'Career Batting'!D78</f>
        <v>20</v>
      </c>
      <c r="C73" s="12">
        <f>'Career Batting'!E78</f>
        <v>20</v>
      </c>
      <c r="D73" s="12">
        <f>'Career Batting'!F78</f>
        <v>1</v>
      </c>
      <c r="E73" s="12">
        <f>'Career Batting'!G78</f>
        <v>360</v>
      </c>
      <c r="F73" s="12">
        <f>'Career Batting'!J78</f>
        <v>100</v>
      </c>
      <c r="G73" s="12">
        <f>'Career Batting'!K78</f>
        <v>1</v>
      </c>
      <c r="H73" s="12">
        <f>'Career Batting'!L78</f>
        <v>1</v>
      </c>
      <c r="I73" s="12">
        <f>'Career Batting'!M78</f>
        <v>1</v>
      </c>
      <c r="J73" s="12">
        <f>'Career Batting'!N78</f>
        <v>39</v>
      </c>
      <c r="K73" s="12">
        <f>'Career Batting'!O78</f>
        <v>1</v>
      </c>
      <c r="L73" s="12" t="str">
        <f>IF(ISBLANK('Career Batting'!P78), "", 'Career Batting'!P78)</f>
        <v/>
      </c>
      <c r="M73" t="b">
        <f>COUNTIF('Season - bat'!A:A,'Export  - batting'!A73)&gt;0</f>
        <v>0</v>
      </c>
    </row>
    <row r="74" spans="1:13" x14ac:dyDescent="0.25">
      <c r="A74" s="12" t="str">
        <f>'Career Batting'!C79</f>
        <v>E Feast</v>
      </c>
      <c r="B74" s="12">
        <f>'Career Batting'!D79</f>
        <v>9</v>
      </c>
      <c r="C74" s="12">
        <f>'Career Batting'!E79</f>
        <v>8</v>
      </c>
      <c r="D74" s="12">
        <f>'Career Batting'!F79</f>
        <v>3</v>
      </c>
      <c r="E74" s="12">
        <f>'Career Batting'!G79</f>
        <v>7</v>
      </c>
      <c r="F74" s="12">
        <f>'Career Batting'!J79</f>
        <v>4</v>
      </c>
      <c r="G74" s="12">
        <f>'Career Batting'!K79</f>
        <v>0</v>
      </c>
      <c r="H74" s="12">
        <f>'Career Batting'!L79</f>
        <v>0</v>
      </c>
      <c r="I74" s="12">
        <f>'Career Batting'!M79</f>
        <v>3</v>
      </c>
      <c r="J74" s="12">
        <f>'Career Batting'!N79</f>
        <v>0</v>
      </c>
      <c r="K74" s="12">
        <f>'Career Batting'!O79</f>
        <v>0</v>
      </c>
      <c r="L74" s="12" t="str">
        <f>IF(ISBLANK('Career Batting'!P79), "", 'Career Batting'!P79)</f>
        <v/>
      </c>
      <c r="M74" t="b">
        <f>COUNTIF('Season - bat'!A:A,'Export  - batting'!A74)&gt;0</f>
        <v>0</v>
      </c>
    </row>
    <row r="75" spans="1:13" x14ac:dyDescent="0.25">
      <c r="A75" s="12" t="str">
        <f>'Career Batting'!C80</f>
        <v>Chris Feeney</v>
      </c>
      <c r="B75" s="12">
        <f>'Career Batting'!D80</f>
        <v>163</v>
      </c>
      <c r="C75" s="12">
        <f>'Career Batting'!E80</f>
        <v>141</v>
      </c>
      <c r="D75" s="12">
        <f>'Career Batting'!F80</f>
        <v>20</v>
      </c>
      <c r="E75" s="12">
        <f>'Career Batting'!G80</f>
        <v>1721</v>
      </c>
      <c r="F75" s="12">
        <f>'Career Batting'!J80</f>
        <v>63</v>
      </c>
      <c r="G75" s="12">
        <f>'Career Batting'!K80</f>
        <v>1</v>
      </c>
      <c r="H75" s="12">
        <f>'Career Batting'!L80</f>
        <v>0</v>
      </c>
      <c r="I75" s="12">
        <f>'Career Batting'!M80</f>
        <v>17</v>
      </c>
      <c r="J75" s="12">
        <f>'Career Batting'!N80</f>
        <v>118</v>
      </c>
      <c r="K75" s="12">
        <f>'Career Batting'!O80</f>
        <v>1</v>
      </c>
      <c r="L75" s="12" t="str">
        <f>IF(ISBLANK('Career Batting'!P80), "", 'Career Batting'!P80)</f>
        <v/>
      </c>
      <c r="M75" t="b">
        <f>COUNTIF('Season - bat'!A:A,'Export  - batting'!A75)&gt;0</f>
        <v>0</v>
      </c>
    </row>
    <row r="76" spans="1:13" x14ac:dyDescent="0.25">
      <c r="A76" s="12" t="str">
        <f>'Career Batting'!C81</f>
        <v>P Fenech</v>
      </c>
      <c r="B76" s="12">
        <f>'Career Batting'!D81</f>
        <v>13</v>
      </c>
      <c r="C76" s="12">
        <f>'Career Batting'!E81</f>
        <v>12</v>
      </c>
      <c r="D76" s="12">
        <f>'Career Batting'!F81</f>
        <v>0</v>
      </c>
      <c r="E76" s="12">
        <f>'Career Batting'!G81</f>
        <v>88</v>
      </c>
      <c r="F76" s="12">
        <f>'Career Batting'!J81</f>
        <v>48</v>
      </c>
      <c r="G76" s="12">
        <f>'Career Batting'!K81</f>
        <v>0</v>
      </c>
      <c r="H76" s="12">
        <f>'Career Batting'!L81</f>
        <v>0</v>
      </c>
      <c r="I76" s="12">
        <f>'Career Batting'!M81</f>
        <v>7</v>
      </c>
      <c r="J76" s="12">
        <f>'Career Batting'!N81</f>
        <v>11</v>
      </c>
      <c r="K76" s="12">
        <f>'Career Batting'!O81</f>
        <v>2</v>
      </c>
      <c r="L76" s="12" t="str">
        <f>IF(ISBLANK('Career Batting'!P81), "", 'Career Batting'!P81)</f>
        <v/>
      </c>
      <c r="M76" t="b">
        <f>COUNTIF('Season - bat'!A:A,'Export  - batting'!A76)&gt;0</f>
        <v>0</v>
      </c>
    </row>
    <row r="77" spans="1:13" x14ac:dyDescent="0.25">
      <c r="A77" s="12" t="str">
        <f>'Career Batting'!C82</f>
        <v>T Flavin</v>
      </c>
      <c r="B77" s="12">
        <f>'Career Batting'!D82</f>
        <v>1</v>
      </c>
      <c r="C77" s="12">
        <f>'Career Batting'!E82</f>
        <v>1</v>
      </c>
      <c r="D77" s="12">
        <f>'Career Batting'!F82</f>
        <v>0</v>
      </c>
      <c r="E77" s="12">
        <f>'Career Batting'!G82</f>
        <v>16</v>
      </c>
      <c r="F77" s="12">
        <f>'Career Batting'!J82</f>
        <v>16</v>
      </c>
      <c r="G77" s="12">
        <f>'Career Batting'!K82</f>
        <v>0</v>
      </c>
      <c r="H77" s="12">
        <f>'Career Batting'!L82</f>
        <v>0</v>
      </c>
      <c r="I77" s="12">
        <f>'Career Batting'!M82</f>
        <v>0</v>
      </c>
      <c r="J77" s="12">
        <f>'Career Batting'!N82</f>
        <v>0</v>
      </c>
      <c r="K77" s="12">
        <f>'Career Batting'!O82</f>
        <v>0</v>
      </c>
      <c r="L77" s="12" t="str">
        <f>IF(ISBLANK('Career Batting'!P82), "", 'Career Batting'!P82)</f>
        <v/>
      </c>
      <c r="M77" t="b">
        <f>COUNTIF('Season - bat'!A:A,'Export  - batting'!A77)&gt;0</f>
        <v>0</v>
      </c>
    </row>
    <row r="78" spans="1:13" x14ac:dyDescent="0.25">
      <c r="A78" s="12" t="str">
        <f>'Career Batting'!C83</f>
        <v>S Follows</v>
      </c>
      <c r="B78" s="12">
        <f>'Career Batting'!D83</f>
        <v>67</v>
      </c>
      <c r="C78" s="12">
        <f>'Career Batting'!E83</f>
        <v>53</v>
      </c>
      <c r="D78" s="12">
        <f>'Career Batting'!F83</f>
        <v>10</v>
      </c>
      <c r="E78" s="12">
        <f>'Career Batting'!G83</f>
        <v>238</v>
      </c>
      <c r="F78" s="12">
        <f>'Career Batting'!J83</f>
        <v>27</v>
      </c>
      <c r="G78" s="12">
        <f>'Career Batting'!K83</f>
        <v>0</v>
      </c>
      <c r="H78" s="12">
        <f>'Career Batting'!L83</f>
        <v>0</v>
      </c>
      <c r="I78" s="12">
        <f>'Career Batting'!M83</f>
        <v>15</v>
      </c>
      <c r="J78" s="12">
        <f>'Career Batting'!N83</f>
        <v>24</v>
      </c>
      <c r="K78" s="12">
        <f>'Career Batting'!O83</f>
        <v>1</v>
      </c>
      <c r="L78" s="12" t="str">
        <f>IF(ISBLANK('Career Batting'!P83), "", 'Career Batting'!P83)</f>
        <v/>
      </c>
      <c r="M78" t="b">
        <f>COUNTIF('Season - bat'!A:A,'Export  - batting'!A78)&gt;0</f>
        <v>0</v>
      </c>
    </row>
    <row r="79" spans="1:13" x14ac:dyDescent="0.25">
      <c r="A79" s="12" t="str">
        <f>'Career Batting'!C84</f>
        <v>J Fowler</v>
      </c>
      <c r="B79" s="12">
        <f>'Career Batting'!D84</f>
        <v>12</v>
      </c>
      <c r="C79" s="12">
        <f>'Career Batting'!E84</f>
        <v>12</v>
      </c>
      <c r="D79" s="12">
        <f>'Career Batting'!F84</f>
        <v>2</v>
      </c>
      <c r="E79" s="12">
        <f>'Career Batting'!G84</f>
        <v>167</v>
      </c>
      <c r="F79" s="12">
        <f>'Career Batting'!J84</f>
        <v>62</v>
      </c>
      <c r="G79" s="12">
        <f>'Career Batting'!K84</f>
        <v>1</v>
      </c>
      <c r="H79" s="12">
        <f>'Career Batting'!L84</f>
        <v>0</v>
      </c>
      <c r="I79" s="12">
        <f>'Career Batting'!M84</f>
        <v>3</v>
      </c>
      <c r="J79" s="12">
        <f>'Career Batting'!N84</f>
        <v>16</v>
      </c>
      <c r="K79" s="12">
        <f>'Career Batting'!O84</f>
        <v>3</v>
      </c>
      <c r="L79" s="12" t="str">
        <f>IF(ISBLANK('Career Batting'!P84), "", 'Career Batting'!P84)</f>
        <v/>
      </c>
      <c r="M79" t="b">
        <f>COUNTIF('Season - bat'!A:A,'Export  - batting'!A79)&gt;0</f>
        <v>0</v>
      </c>
    </row>
    <row r="80" spans="1:13" x14ac:dyDescent="0.25">
      <c r="A80" s="12" t="str">
        <f>'Career Batting'!C85</f>
        <v>Sav Gatfield</v>
      </c>
      <c r="B80" s="12">
        <f>'Career Batting'!D85</f>
        <v>26</v>
      </c>
      <c r="C80" s="12">
        <f>'Career Batting'!E85</f>
        <v>21</v>
      </c>
      <c r="D80" s="12">
        <f>'Career Batting'!F85</f>
        <v>4</v>
      </c>
      <c r="E80" s="12">
        <f>'Career Batting'!G85</f>
        <v>238</v>
      </c>
      <c r="F80" s="12">
        <f>'Career Batting'!J85</f>
        <v>63</v>
      </c>
      <c r="G80" s="12">
        <f>'Career Batting'!K85</f>
        <v>2</v>
      </c>
      <c r="H80" s="12">
        <f>'Career Batting'!L85</f>
        <v>0</v>
      </c>
      <c r="I80" s="12">
        <f>'Career Batting'!M85</f>
        <v>6</v>
      </c>
      <c r="J80" s="12">
        <f>'Career Batting'!N85</f>
        <v>28</v>
      </c>
      <c r="K80" s="12">
        <f>'Career Batting'!O85</f>
        <v>4</v>
      </c>
      <c r="L80" s="12" t="str">
        <f>IF(ISBLANK('Career Batting'!P85), "", 'Career Batting'!P85)</f>
        <v/>
      </c>
      <c r="M80" t="b">
        <f>COUNTIF('Season - bat'!A:A,'Export  - batting'!A80)&gt;0</f>
        <v>0</v>
      </c>
    </row>
    <row r="81" spans="1:13" x14ac:dyDescent="0.25">
      <c r="A81" s="12" t="str">
        <f>'Career Batting'!C86</f>
        <v>Peter Garlando</v>
      </c>
      <c r="B81" s="12">
        <f>'Career Batting'!D86</f>
        <v>3</v>
      </c>
      <c r="C81" s="12">
        <f>'Career Batting'!E86</f>
        <v>2</v>
      </c>
      <c r="D81" s="12">
        <f>'Career Batting'!F86</f>
        <v>1</v>
      </c>
      <c r="E81" s="12">
        <f>'Career Batting'!G86</f>
        <v>1</v>
      </c>
      <c r="F81" s="12">
        <f>'Career Batting'!J86</f>
        <v>1</v>
      </c>
      <c r="G81" s="12">
        <f>'Career Batting'!K86</f>
        <v>0</v>
      </c>
      <c r="H81" s="12">
        <f>'Career Batting'!L86</f>
        <v>0</v>
      </c>
      <c r="I81" s="12">
        <f>'Career Batting'!M86</f>
        <v>0</v>
      </c>
      <c r="J81" s="12">
        <f>'Career Batting'!N86</f>
        <v>0</v>
      </c>
      <c r="K81" s="12">
        <f>'Career Batting'!O86</f>
        <v>0</v>
      </c>
      <c r="L81" s="12">
        <f>IF(ISBLANK('Career Batting'!P86), "", 'Career Batting'!P86)</f>
        <v>7</v>
      </c>
      <c r="M81" t="b">
        <f>COUNTIF('Season - bat'!A:A,'Export  - batting'!A81)&gt;0</f>
        <v>0</v>
      </c>
    </row>
    <row r="82" spans="1:13" x14ac:dyDescent="0.25">
      <c r="A82" s="12" t="str">
        <f>'Career Batting'!C87</f>
        <v>C Gibbons</v>
      </c>
      <c r="B82" s="12">
        <f>'Career Batting'!D87</f>
        <v>1</v>
      </c>
      <c r="C82" s="12">
        <f>'Career Batting'!E87</f>
        <v>1</v>
      </c>
      <c r="D82" s="12">
        <f>'Career Batting'!F87</f>
        <v>0</v>
      </c>
      <c r="E82" s="12">
        <f>'Career Batting'!G87</f>
        <v>1</v>
      </c>
      <c r="F82" s="12">
        <f>'Career Batting'!J87</f>
        <v>1</v>
      </c>
      <c r="G82" s="12">
        <f>'Career Batting'!K87</f>
        <v>0</v>
      </c>
      <c r="H82" s="12">
        <f>'Career Batting'!L87</f>
        <v>0</v>
      </c>
      <c r="I82" s="12">
        <f>'Career Batting'!M87</f>
        <v>0</v>
      </c>
      <c r="J82" s="12">
        <f>'Career Batting'!N87</f>
        <v>0</v>
      </c>
      <c r="K82" s="12">
        <f>'Career Batting'!O87</f>
        <v>0</v>
      </c>
      <c r="L82" s="12" t="str">
        <f>IF(ISBLANK('Career Batting'!P87), "", 'Career Batting'!P87)</f>
        <v/>
      </c>
      <c r="M82" t="b">
        <f>COUNTIF('Season - bat'!A:A,'Export  - batting'!A82)&gt;0</f>
        <v>0</v>
      </c>
    </row>
    <row r="83" spans="1:13" x14ac:dyDescent="0.25">
      <c r="A83" s="12" t="str">
        <f>'Career Batting'!C88</f>
        <v>Simon Gillman</v>
      </c>
      <c r="B83" s="12">
        <f>'Career Batting'!D88</f>
        <v>129</v>
      </c>
      <c r="C83" s="12">
        <f>'Career Batting'!E88</f>
        <v>81</v>
      </c>
      <c r="D83" s="12">
        <f>'Career Batting'!F88</f>
        <v>29</v>
      </c>
      <c r="E83" s="12">
        <f>'Career Batting'!G88</f>
        <v>518</v>
      </c>
      <c r="F83" s="12">
        <f>'Career Batting'!J88</f>
        <v>74</v>
      </c>
      <c r="G83" s="12">
        <f>'Career Batting'!K88</f>
        <v>2</v>
      </c>
      <c r="H83" s="12">
        <f>'Career Batting'!L88</f>
        <v>0</v>
      </c>
      <c r="I83" s="12">
        <f>'Career Batting'!M88</f>
        <v>15</v>
      </c>
      <c r="J83" s="12">
        <f>'Career Batting'!N88</f>
        <v>30</v>
      </c>
      <c r="K83" s="12">
        <f>'Career Batting'!O88</f>
        <v>6</v>
      </c>
      <c r="L83" s="12" t="str">
        <f>IF(ISBLANK('Career Batting'!P88), "", 'Career Batting'!P88)</f>
        <v/>
      </c>
      <c r="M83" t="b">
        <f>COUNTIF('Season - bat'!A:A,'Export  - batting'!A83)&gt;0</f>
        <v>0</v>
      </c>
    </row>
    <row r="84" spans="1:13" x14ac:dyDescent="0.25">
      <c r="A84" s="12" t="str">
        <f>'Career Batting'!C89</f>
        <v>R Gladstone</v>
      </c>
      <c r="B84" s="12">
        <f>'Career Batting'!D89</f>
        <v>15</v>
      </c>
      <c r="C84" s="12">
        <f>'Career Batting'!E89</f>
        <v>14</v>
      </c>
      <c r="D84" s="12">
        <f>'Career Batting'!F89</f>
        <v>3</v>
      </c>
      <c r="E84" s="12">
        <f>'Career Batting'!G89</f>
        <v>452</v>
      </c>
      <c r="F84" s="12">
        <f>'Career Batting'!J89</f>
        <v>148</v>
      </c>
      <c r="G84" s="12">
        <f>'Career Batting'!K89</f>
        <v>1</v>
      </c>
      <c r="H84" s="12">
        <f>'Career Batting'!L89</f>
        <v>1</v>
      </c>
      <c r="I84" s="12">
        <f>'Career Batting'!M89</f>
        <v>0</v>
      </c>
      <c r="J84" s="12">
        <f>'Career Batting'!N89</f>
        <v>46</v>
      </c>
      <c r="K84" s="12">
        <f>'Career Batting'!O89</f>
        <v>22</v>
      </c>
      <c r="L84" s="12" t="str">
        <f>IF(ISBLANK('Career Batting'!P89), "", 'Career Batting'!P89)</f>
        <v/>
      </c>
      <c r="M84" t="b">
        <f>COUNTIF('Season - bat'!A:A,'Export  - batting'!A84)&gt;0</f>
        <v>0</v>
      </c>
    </row>
    <row r="85" spans="1:13" x14ac:dyDescent="0.25">
      <c r="A85" s="12" t="str">
        <f>'Career Batting'!C90</f>
        <v>Patrick Gledhill</v>
      </c>
      <c r="B85" s="12">
        <f>'Career Batting'!D90</f>
        <v>97</v>
      </c>
      <c r="C85" s="12">
        <f>'Career Batting'!E90</f>
        <v>79</v>
      </c>
      <c r="D85" s="12">
        <f>'Career Batting'!F90</f>
        <v>12</v>
      </c>
      <c r="E85" s="12">
        <f>'Career Batting'!G90</f>
        <v>725</v>
      </c>
      <c r="F85" s="12">
        <f>'Career Batting'!J90</f>
        <v>72</v>
      </c>
      <c r="G85" s="12">
        <f>'Career Batting'!K90</f>
        <v>1</v>
      </c>
      <c r="H85" s="12">
        <f>'Career Batting'!L90</f>
        <v>0</v>
      </c>
      <c r="I85" s="12">
        <f>'Career Batting'!M90</f>
        <v>17</v>
      </c>
      <c r="J85" s="12">
        <f>'Career Batting'!N90</f>
        <v>57</v>
      </c>
      <c r="K85" s="12">
        <f>'Career Batting'!O90</f>
        <v>0</v>
      </c>
      <c r="L85" s="12" t="str">
        <f>IF(ISBLANK('Career Batting'!P90), "", 'Career Batting'!P90)</f>
        <v/>
      </c>
      <c r="M85" t="b">
        <f>COUNTIF('Season - bat'!A:A,'Export  - batting'!A85)&gt;0</f>
        <v>1</v>
      </c>
    </row>
    <row r="86" spans="1:13" x14ac:dyDescent="0.25">
      <c r="A86" s="12" t="str">
        <f>'Career Batting'!C91</f>
        <v>Ben Glover</v>
      </c>
      <c r="B86" s="12">
        <f>'Career Batting'!D91</f>
        <v>17</v>
      </c>
      <c r="C86" s="12">
        <f>'Career Batting'!E91</f>
        <v>17</v>
      </c>
      <c r="D86" s="12">
        <f>'Career Batting'!F91</f>
        <v>1</v>
      </c>
      <c r="E86" s="12">
        <f>'Career Batting'!G91</f>
        <v>128</v>
      </c>
      <c r="F86" s="12">
        <f>'Career Batting'!J91</f>
        <v>38</v>
      </c>
      <c r="G86" s="12">
        <f>'Career Batting'!K91</f>
        <v>0</v>
      </c>
      <c r="H86" s="12">
        <f>'Career Batting'!L91</f>
        <v>0</v>
      </c>
      <c r="I86" s="12">
        <f>'Career Batting'!M91</f>
        <v>3</v>
      </c>
      <c r="J86" s="12">
        <f>'Career Batting'!N91</f>
        <v>13</v>
      </c>
      <c r="K86" s="12">
        <f>'Career Batting'!O91</f>
        <v>2</v>
      </c>
      <c r="L86" s="12" t="str">
        <f>IF(ISBLANK('Career Batting'!P91), "", 'Career Batting'!P91)</f>
        <v/>
      </c>
      <c r="M86" t="b">
        <f>COUNTIF('Season - bat'!A:A,'Export  - batting'!A86)&gt;0</f>
        <v>0</v>
      </c>
    </row>
    <row r="87" spans="1:13" x14ac:dyDescent="0.25">
      <c r="A87" s="12" t="str">
        <f>'Career Batting'!C92</f>
        <v>Liam Gray</v>
      </c>
      <c r="B87" s="12">
        <f>'Career Batting'!D92</f>
        <v>40</v>
      </c>
      <c r="C87" s="12">
        <f>'Career Batting'!E92</f>
        <v>31</v>
      </c>
      <c r="D87" s="12">
        <f>'Career Batting'!F92</f>
        <v>7</v>
      </c>
      <c r="E87" s="12">
        <f>'Career Batting'!G92</f>
        <v>284</v>
      </c>
      <c r="F87" s="12">
        <f>'Career Batting'!J92</f>
        <v>48</v>
      </c>
      <c r="G87" s="12">
        <f>'Career Batting'!K92</f>
        <v>0</v>
      </c>
      <c r="H87" s="12">
        <f>'Career Batting'!L92</f>
        <v>0</v>
      </c>
      <c r="I87" s="12">
        <f>'Career Batting'!M92</f>
        <v>4</v>
      </c>
      <c r="J87" s="12">
        <f>'Career Batting'!N92</f>
        <v>24</v>
      </c>
      <c r="K87" s="12">
        <f>'Career Batting'!O92</f>
        <v>3</v>
      </c>
      <c r="L87" s="12" t="str">
        <f>IF(ISBLANK('Career Batting'!P92), "", 'Career Batting'!P92)</f>
        <v/>
      </c>
      <c r="M87" t="b">
        <f>COUNTIF('Season - bat'!A:A,'Export  - batting'!A87)&gt;0</f>
        <v>1</v>
      </c>
    </row>
    <row r="88" spans="1:13" x14ac:dyDescent="0.25">
      <c r="A88" s="12" t="str">
        <f>'Career Batting'!C93</f>
        <v>Joe Green</v>
      </c>
      <c r="B88" s="12">
        <f>'Career Batting'!D93</f>
        <v>31</v>
      </c>
      <c r="C88" s="12">
        <f>'Career Batting'!E93</f>
        <v>15</v>
      </c>
      <c r="D88" s="12">
        <f>'Career Batting'!F93</f>
        <v>6</v>
      </c>
      <c r="E88" s="12">
        <f>'Career Batting'!G93</f>
        <v>46</v>
      </c>
      <c r="F88" s="12">
        <f>'Career Batting'!J93</f>
        <v>17</v>
      </c>
      <c r="G88" s="12">
        <f>'Career Batting'!K93</f>
        <v>0</v>
      </c>
      <c r="H88" s="12">
        <f>'Career Batting'!L93</f>
        <v>0</v>
      </c>
      <c r="I88" s="12">
        <f>'Career Batting'!M93</f>
        <v>4</v>
      </c>
      <c r="J88" s="12">
        <f>'Career Batting'!N93</f>
        <v>4</v>
      </c>
      <c r="K88" s="12">
        <f>'Career Batting'!O93</f>
        <v>1</v>
      </c>
      <c r="L88" s="12" t="str">
        <f>IF(ISBLANK('Career Batting'!P93), "", 'Career Batting'!P93)</f>
        <v/>
      </c>
      <c r="M88" t="b">
        <f>COUNTIF('Season - bat'!A:A,'Export  - batting'!A88)&gt;0</f>
        <v>0</v>
      </c>
    </row>
    <row r="89" spans="1:13" x14ac:dyDescent="0.25">
      <c r="A89" s="12" t="str">
        <f>'Career Batting'!C94</f>
        <v>J Habib</v>
      </c>
      <c r="B89" s="12">
        <f>'Career Batting'!D94</f>
        <v>1</v>
      </c>
      <c r="C89" s="12">
        <f>'Career Batting'!E94</f>
        <v>1</v>
      </c>
      <c r="D89" s="12">
        <f>'Career Batting'!F94</f>
        <v>1</v>
      </c>
      <c r="E89" s="12">
        <f>'Career Batting'!G94</f>
        <v>23</v>
      </c>
      <c r="F89" s="12" t="str">
        <f>'Career Batting'!J94</f>
        <v>23*</v>
      </c>
      <c r="G89" s="12">
        <f>'Career Batting'!K94</f>
        <v>0</v>
      </c>
      <c r="H89" s="12">
        <f>'Career Batting'!L94</f>
        <v>0</v>
      </c>
      <c r="I89" s="12">
        <f>'Career Batting'!M94</f>
        <v>0</v>
      </c>
      <c r="J89" s="12">
        <f>'Career Batting'!N94</f>
        <v>4</v>
      </c>
      <c r="K89" s="12">
        <f>'Career Batting'!O94</f>
        <v>0</v>
      </c>
      <c r="L89" s="12" t="str">
        <f>IF(ISBLANK('Career Batting'!P94), "", 'Career Batting'!P94)</f>
        <v/>
      </c>
      <c r="M89" t="b">
        <f>COUNTIF('Season - bat'!A:A,'Export  - batting'!A89)&gt;0</f>
        <v>0</v>
      </c>
    </row>
    <row r="90" spans="1:13" x14ac:dyDescent="0.25">
      <c r="A90" s="12" t="str">
        <f>'Career Batting'!C95</f>
        <v>Steve Hamer</v>
      </c>
      <c r="B90" s="12">
        <f>'Career Batting'!D95</f>
        <v>84</v>
      </c>
      <c r="C90" s="12">
        <f>'Career Batting'!E95</f>
        <v>80</v>
      </c>
      <c r="D90" s="12">
        <f>'Career Batting'!F95</f>
        <v>6</v>
      </c>
      <c r="E90" s="12">
        <f>'Career Batting'!G95</f>
        <v>1656</v>
      </c>
      <c r="F90" s="12">
        <f>'Career Batting'!J95</f>
        <v>101</v>
      </c>
      <c r="G90" s="12">
        <f>'Career Batting'!K95</f>
        <v>7</v>
      </c>
      <c r="H90" s="12">
        <f>'Career Batting'!L95</f>
        <v>2</v>
      </c>
      <c r="I90" s="12">
        <f>'Career Batting'!M95</f>
        <v>7</v>
      </c>
      <c r="J90" s="12">
        <f>'Career Batting'!N95</f>
        <v>153</v>
      </c>
      <c r="K90" s="12">
        <f>'Career Batting'!O95</f>
        <v>4</v>
      </c>
      <c r="L90" s="12" t="str">
        <f>IF(ISBLANK('Career Batting'!P95), "", 'Career Batting'!P95)</f>
        <v/>
      </c>
      <c r="M90" t="b">
        <f>COUNTIF('Season - bat'!A:A,'Export  - batting'!A90)&gt;0</f>
        <v>0</v>
      </c>
    </row>
    <row r="91" spans="1:13" x14ac:dyDescent="0.25">
      <c r="A91" s="12" t="str">
        <f>'Career Batting'!C96</f>
        <v>A Hargreaves</v>
      </c>
      <c r="B91" s="12">
        <f>'Career Batting'!D96</f>
        <v>23</v>
      </c>
      <c r="C91" s="12">
        <f>'Career Batting'!E96</f>
        <v>22</v>
      </c>
      <c r="D91" s="12">
        <f>'Career Batting'!F96</f>
        <v>1</v>
      </c>
      <c r="E91" s="12">
        <f>'Career Batting'!G96</f>
        <v>188</v>
      </c>
      <c r="F91" s="12">
        <f>'Career Batting'!J96</f>
        <v>24</v>
      </c>
      <c r="G91" s="12">
        <f>'Career Batting'!K96</f>
        <v>0</v>
      </c>
      <c r="H91" s="12">
        <f>'Career Batting'!L96</f>
        <v>0</v>
      </c>
      <c r="I91" s="12">
        <f>'Career Batting'!M96</f>
        <v>3</v>
      </c>
      <c r="J91" s="12">
        <f>'Career Batting'!N96</f>
        <v>22</v>
      </c>
      <c r="K91" s="12">
        <f>'Career Batting'!O96</f>
        <v>2</v>
      </c>
      <c r="L91" s="12" t="str">
        <f>IF(ISBLANK('Career Batting'!P96), "", 'Career Batting'!P96)</f>
        <v/>
      </c>
      <c r="M91" t="b">
        <f>COUNTIF('Season - bat'!A:A,'Export  - batting'!A91)&gt;0</f>
        <v>0</v>
      </c>
    </row>
    <row r="92" spans="1:13" x14ac:dyDescent="0.25">
      <c r="A92" s="12" t="str">
        <f>'Career Batting'!C97</f>
        <v>Julian Harris</v>
      </c>
      <c r="B92" s="12">
        <f>'Career Batting'!D97</f>
        <v>2</v>
      </c>
      <c r="C92" s="12">
        <f>'Career Batting'!E97</f>
        <v>2</v>
      </c>
      <c r="D92" s="12">
        <f>'Career Batting'!F97</f>
        <v>0</v>
      </c>
      <c r="E92" s="12">
        <f>'Career Batting'!G97</f>
        <v>31</v>
      </c>
      <c r="F92" s="12">
        <f>'Career Batting'!J97</f>
        <v>28</v>
      </c>
      <c r="G92" s="12">
        <f>'Career Batting'!K97</f>
        <v>0</v>
      </c>
      <c r="H92" s="12">
        <f>'Career Batting'!L97</f>
        <v>0</v>
      </c>
      <c r="I92" s="12">
        <f>'Career Batting'!M97</f>
        <v>0</v>
      </c>
      <c r="J92" s="12">
        <f>'Career Batting'!N97</f>
        <v>3</v>
      </c>
      <c r="K92" s="12">
        <f>'Career Batting'!O97</f>
        <v>1</v>
      </c>
      <c r="L92" s="12">
        <f>IF(ISBLANK('Career Batting'!P97), "", 'Career Batting'!P97)</f>
        <v>22</v>
      </c>
      <c r="M92" t="b">
        <f>COUNTIF('Season - bat'!A:A,'Export  - batting'!A92)&gt;0</f>
        <v>1</v>
      </c>
    </row>
    <row r="93" spans="1:13" x14ac:dyDescent="0.25">
      <c r="A93" s="12" t="str">
        <f>'Career Batting'!C98</f>
        <v>D Harvey</v>
      </c>
      <c r="B93" s="12">
        <f>'Career Batting'!D98</f>
        <v>1</v>
      </c>
      <c r="C93" s="12">
        <f>'Career Batting'!E98</f>
        <v>1</v>
      </c>
      <c r="D93" s="12">
        <f>'Career Batting'!F98</f>
        <v>0</v>
      </c>
      <c r="E93" s="12">
        <f>'Career Batting'!G98</f>
        <v>11</v>
      </c>
      <c r="F93" s="12">
        <f>'Career Batting'!J98</f>
        <v>11</v>
      </c>
      <c r="G93" s="12">
        <f>'Career Batting'!K98</f>
        <v>0</v>
      </c>
      <c r="H93" s="12">
        <f>'Career Batting'!L98</f>
        <v>0</v>
      </c>
      <c r="I93" s="12">
        <f>'Career Batting'!M98</f>
        <v>0</v>
      </c>
      <c r="J93" s="12">
        <f>'Career Batting'!N98</f>
        <v>1</v>
      </c>
      <c r="K93" s="12">
        <f>'Career Batting'!O98</f>
        <v>0</v>
      </c>
      <c r="L93" s="12">
        <f>IF(ISBLANK('Career Batting'!P98), "", 'Career Batting'!P98)</f>
        <v>20</v>
      </c>
      <c r="M93" t="b">
        <f>COUNTIF('Season - bat'!A:A,'Export  - batting'!A93)&gt;0</f>
        <v>0</v>
      </c>
    </row>
    <row r="94" spans="1:13" x14ac:dyDescent="0.25">
      <c r="A94" s="12" t="str">
        <f>'Career Batting'!C99</f>
        <v>Tim Hapgood</v>
      </c>
      <c r="B94" s="12">
        <f>'Career Batting'!D99</f>
        <v>1</v>
      </c>
      <c r="C94" s="12">
        <f>'Career Batting'!E99</f>
        <v>1</v>
      </c>
      <c r="D94" s="12">
        <f>'Career Batting'!F99</f>
        <v>1</v>
      </c>
      <c r="E94" s="12">
        <f>'Career Batting'!G99</f>
        <v>54</v>
      </c>
      <c r="F94" s="12" t="str">
        <f>'Career Batting'!J99</f>
        <v>54*</v>
      </c>
      <c r="G94" s="12">
        <f>'Career Batting'!K99</f>
        <v>1</v>
      </c>
      <c r="H94" s="12">
        <f>'Career Batting'!L99</f>
        <v>0</v>
      </c>
      <c r="I94" s="12">
        <f>'Career Batting'!M99</f>
        <v>0</v>
      </c>
      <c r="J94" s="12">
        <f>'Career Batting'!N99</f>
        <v>9</v>
      </c>
      <c r="K94" s="12">
        <f>'Career Batting'!O99</f>
        <v>0</v>
      </c>
      <c r="L94" s="12">
        <f>IF(ISBLANK('Career Batting'!P99), "", 'Career Batting'!P99)</f>
        <v>73</v>
      </c>
      <c r="M94" t="b">
        <f>COUNTIF('Season - bat'!A:A,'Export  - batting'!A94)&gt;0</f>
        <v>1</v>
      </c>
    </row>
    <row r="95" spans="1:13" x14ac:dyDescent="0.25">
      <c r="A95" s="12" t="str">
        <f>'Career Batting'!C100</f>
        <v>Leo Hawkins</v>
      </c>
      <c r="B95" s="12">
        <f>'Career Batting'!D100</f>
        <v>8</v>
      </c>
      <c r="C95" s="12">
        <f>'Career Batting'!E100</f>
        <v>5</v>
      </c>
      <c r="D95" s="12">
        <f>'Career Batting'!F100</f>
        <v>1</v>
      </c>
      <c r="E95" s="12">
        <f>'Career Batting'!G100</f>
        <v>62</v>
      </c>
      <c r="F95" s="12" t="str">
        <f>'Career Batting'!J100</f>
        <v>22*</v>
      </c>
      <c r="G95" s="12">
        <f>'Career Batting'!K100</f>
        <v>0</v>
      </c>
      <c r="H95" s="12">
        <f>'Career Batting'!L100</f>
        <v>0</v>
      </c>
      <c r="I95" s="12">
        <f>'Career Batting'!M100</f>
        <v>1</v>
      </c>
      <c r="J95" s="12">
        <f>'Career Batting'!N100</f>
        <v>10</v>
      </c>
      <c r="K95" s="12">
        <f>'Career Batting'!O100</f>
        <v>0</v>
      </c>
      <c r="L95" s="12">
        <f>IF(ISBLANK('Career Batting'!P100), "", 'Career Batting'!P100)</f>
        <v>84</v>
      </c>
      <c r="M95" t="b">
        <f>COUNTIF('Season - bat'!A:A,'Export  - batting'!A95)&gt;0</f>
        <v>0</v>
      </c>
    </row>
    <row r="96" spans="1:13" x14ac:dyDescent="0.25">
      <c r="A96" s="12" t="str">
        <f>'Career Batting'!C101</f>
        <v>J Henderson</v>
      </c>
      <c r="B96" s="12">
        <f>'Career Batting'!D101</f>
        <v>1</v>
      </c>
      <c r="C96" s="12">
        <f>'Career Batting'!E101</f>
        <v>1</v>
      </c>
      <c r="D96" s="12">
        <f>'Career Batting'!F101</f>
        <v>0</v>
      </c>
      <c r="E96" s="12">
        <f>'Career Batting'!G101</f>
        <v>9</v>
      </c>
      <c r="F96" s="12">
        <f>'Career Batting'!J101</f>
        <v>9</v>
      </c>
      <c r="G96" s="12">
        <f>'Career Batting'!K101</f>
        <v>0</v>
      </c>
      <c r="H96" s="12">
        <f>'Career Batting'!L101</f>
        <v>0</v>
      </c>
      <c r="I96" s="12">
        <f>'Career Batting'!M101</f>
        <v>0</v>
      </c>
      <c r="J96" s="12">
        <f>'Career Batting'!N101</f>
        <v>1</v>
      </c>
      <c r="K96" s="12">
        <f>'Career Batting'!O101</f>
        <v>0</v>
      </c>
      <c r="L96" s="12" t="str">
        <f>IF(ISBLANK('Career Batting'!P101), "", 'Career Batting'!P101)</f>
        <v/>
      </c>
      <c r="M96" t="b">
        <f>COUNTIF('Season - bat'!A:A,'Export  - batting'!A96)&gt;0</f>
        <v>0</v>
      </c>
    </row>
    <row r="97" spans="1:13" x14ac:dyDescent="0.25">
      <c r="A97" s="12" t="str">
        <f>'Career Batting'!C102</f>
        <v>Carl Hey</v>
      </c>
      <c r="B97" s="12">
        <f>'Career Batting'!D102</f>
        <v>4</v>
      </c>
      <c r="C97" s="12">
        <f>'Career Batting'!E102</f>
        <v>2</v>
      </c>
      <c r="D97" s="12">
        <f>'Career Batting'!F102</f>
        <v>0</v>
      </c>
      <c r="E97" s="12">
        <f>'Career Batting'!G102</f>
        <v>3</v>
      </c>
      <c r="F97" s="12">
        <f>'Career Batting'!J102</f>
        <v>3</v>
      </c>
      <c r="G97" s="12">
        <f>'Career Batting'!K102</f>
        <v>0</v>
      </c>
      <c r="H97" s="12">
        <f>'Career Batting'!L102</f>
        <v>0</v>
      </c>
      <c r="I97" s="12">
        <f>'Career Batting'!M102</f>
        <v>1</v>
      </c>
      <c r="J97" s="12">
        <f>'Career Batting'!N102</f>
        <v>0</v>
      </c>
      <c r="K97" s="12">
        <f>'Career Batting'!O102</f>
        <v>0</v>
      </c>
      <c r="L97" s="12" t="str">
        <f>IF(ISBLANK('Career Batting'!P102), "", 'Career Batting'!P102)</f>
        <v/>
      </c>
      <c r="M97" t="b">
        <f>COUNTIF('Season - bat'!A:A,'Export  - batting'!A97)&gt;0</f>
        <v>0</v>
      </c>
    </row>
    <row r="98" spans="1:13" x14ac:dyDescent="0.25">
      <c r="A98" s="12" t="str">
        <f>'Career Batting'!C103</f>
        <v>M Hiley</v>
      </c>
      <c r="B98" s="12">
        <f>'Career Batting'!D103</f>
        <v>23</v>
      </c>
      <c r="C98" s="12">
        <f>'Career Batting'!E103</f>
        <v>23</v>
      </c>
      <c r="D98" s="12">
        <f>'Career Batting'!F103</f>
        <v>0</v>
      </c>
      <c r="E98" s="12">
        <f>'Career Batting'!G103</f>
        <v>695</v>
      </c>
      <c r="F98" s="12">
        <f>'Career Batting'!J103</f>
        <v>66</v>
      </c>
      <c r="G98" s="12">
        <f>'Career Batting'!K103</f>
        <v>3</v>
      </c>
      <c r="H98" s="12">
        <f>'Career Batting'!L103</f>
        <v>0</v>
      </c>
      <c r="I98" s="12">
        <f>'Career Batting'!M103</f>
        <v>1</v>
      </c>
      <c r="J98" s="12">
        <f>'Career Batting'!N103</f>
        <v>75</v>
      </c>
      <c r="K98" s="12">
        <f>'Career Batting'!O103</f>
        <v>10</v>
      </c>
      <c r="L98" s="12" t="str">
        <f>IF(ISBLANK('Career Batting'!P103), "", 'Career Batting'!P103)</f>
        <v/>
      </c>
      <c r="M98" t="b">
        <f>COUNTIF('Season - bat'!A:A,'Export  - batting'!A98)&gt;0</f>
        <v>0</v>
      </c>
    </row>
    <row r="99" spans="1:13" x14ac:dyDescent="0.25">
      <c r="A99" s="12" t="str">
        <f>'Career Batting'!C104</f>
        <v>R Hobbs</v>
      </c>
      <c r="B99" s="12">
        <f>'Career Batting'!D104</f>
        <v>22</v>
      </c>
      <c r="C99" s="12">
        <f>'Career Batting'!E104</f>
        <v>13</v>
      </c>
      <c r="D99" s="12">
        <f>'Career Batting'!F104</f>
        <v>3</v>
      </c>
      <c r="E99" s="12">
        <f>'Career Batting'!G104</f>
        <v>44</v>
      </c>
      <c r="F99" s="12">
        <f>'Career Batting'!J104</f>
        <v>13</v>
      </c>
      <c r="G99" s="12">
        <f>'Career Batting'!K104</f>
        <v>0</v>
      </c>
      <c r="H99" s="12">
        <f>'Career Batting'!L104</f>
        <v>0</v>
      </c>
      <c r="I99" s="12">
        <f>'Career Batting'!M104</f>
        <v>5</v>
      </c>
      <c r="J99" s="12">
        <f>'Career Batting'!N104</f>
        <v>6</v>
      </c>
      <c r="K99" s="12">
        <f>'Career Batting'!O104</f>
        <v>1</v>
      </c>
      <c r="L99" s="12" t="str">
        <f>IF(ISBLANK('Career Batting'!P104), "", 'Career Batting'!P104)</f>
        <v/>
      </c>
      <c r="M99" t="b">
        <f>COUNTIF('Season - bat'!A:A,'Export  - batting'!A99)&gt;0</f>
        <v>0</v>
      </c>
    </row>
    <row r="100" spans="1:13" x14ac:dyDescent="0.25">
      <c r="A100" s="12" t="str">
        <f>'Career Batting'!C105</f>
        <v>D Hooper</v>
      </c>
      <c r="B100" s="12">
        <f>'Career Batting'!D105</f>
        <v>25</v>
      </c>
      <c r="C100" s="12">
        <f>'Career Batting'!E105</f>
        <v>17</v>
      </c>
      <c r="D100" s="12">
        <f>'Career Batting'!F105</f>
        <v>5</v>
      </c>
      <c r="E100" s="12">
        <f>'Career Batting'!G105</f>
        <v>128</v>
      </c>
      <c r="F100" s="12">
        <f>'Career Batting'!J105</f>
        <v>27</v>
      </c>
      <c r="G100" s="12">
        <f>'Career Batting'!K105</f>
        <v>0</v>
      </c>
      <c r="H100" s="12">
        <f>'Career Batting'!L105</f>
        <v>0</v>
      </c>
      <c r="I100" s="12">
        <f>'Career Batting'!M105</f>
        <v>3</v>
      </c>
      <c r="J100" s="12">
        <f>'Career Batting'!N105</f>
        <v>5</v>
      </c>
      <c r="K100" s="12">
        <f>'Career Batting'!O105</f>
        <v>0</v>
      </c>
      <c r="L100" s="12" t="str">
        <f>IF(ISBLANK('Career Batting'!P105), "", 'Career Batting'!P105)</f>
        <v/>
      </c>
      <c r="M100" t="b">
        <f>COUNTIF('Season - bat'!A:A,'Export  - batting'!A100)&gt;0</f>
        <v>0</v>
      </c>
    </row>
    <row r="101" spans="1:13" x14ac:dyDescent="0.25">
      <c r="A101" s="12" t="str">
        <f>'Career Batting'!C106</f>
        <v>Scott Hoskin</v>
      </c>
      <c r="B101" s="12">
        <f>'Career Batting'!D106</f>
        <v>127</v>
      </c>
      <c r="C101" s="12">
        <f>'Career Batting'!E106</f>
        <v>89</v>
      </c>
      <c r="D101" s="12">
        <f>'Career Batting'!F106</f>
        <v>16</v>
      </c>
      <c r="E101" s="12">
        <f>'Career Batting'!G106</f>
        <v>818</v>
      </c>
      <c r="F101" s="12">
        <f>'Career Batting'!J106</f>
        <v>79</v>
      </c>
      <c r="G101" s="12">
        <f>'Career Batting'!K106</f>
        <v>1</v>
      </c>
      <c r="H101" s="12">
        <f>'Career Batting'!L106</f>
        <v>0</v>
      </c>
      <c r="I101" s="12">
        <f>'Career Batting'!M106</f>
        <v>23</v>
      </c>
      <c r="J101" s="12">
        <f>'Career Batting'!N106</f>
        <v>75</v>
      </c>
      <c r="K101" s="12">
        <f>'Career Batting'!O106</f>
        <v>16</v>
      </c>
      <c r="L101" s="12" t="str">
        <f>IF(ISBLANK('Career Batting'!P106), "", 'Career Batting'!P106)</f>
        <v/>
      </c>
      <c r="M101" t="b">
        <f>COUNTIF('Season - bat'!A:A,'Export  - batting'!A101)&gt;0</f>
        <v>0</v>
      </c>
    </row>
    <row r="102" spans="1:13" x14ac:dyDescent="0.25">
      <c r="A102" s="12" t="str">
        <f>'Career Batting'!C107</f>
        <v>S Houchin</v>
      </c>
      <c r="B102" s="12">
        <f>'Career Batting'!D107</f>
        <v>146</v>
      </c>
      <c r="C102" s="12">
        <f>'Career Batting'!E107</f>
        <v>130</v>
      </c>
      <c r="D102" s="12">
        <f>'Career Batting'!F107</f>
        <v>20</v>
      </c>
      <c r="E102" s="12">
        <f>'Career Batting'!G107</f>
        <v>1528</v>
      </c>
      <c r="F102" s="12">
        <f>'Career Batting'!J107</f>
        <v>60</v>
      </c>
      <c r="G102" s="12">
        <f>'Career Batting'!K107</f>
        <v>2</v>
      </c>
      <c r="H102" s="12">
        <f>'Career Batting'!L107</f>
        <v>0</v>
      </c>
      <c r="I102" s="12">
        <f>'Career Batting'!M107</f>
        <v>13</v>
      </c>
      <c r="J102" s="12">
        <f>'Career Batting'!N107</f>
        <v>28</v>
      </c>
      <c r="K102" s="12">
        <f>'Career Batting'!O107</f>
        <v>0</v>
      </c>
      <c r="L102" s="12" t="str">
        <f>IF(ISBLANK('Career Batting'!P107), "", 'Career Batting'!P107)</f>
        <v/>
      </c>
      <c r="M102" t="b">
        <f>COUNTIF('Season - bat'!A:A,'Export  - batting'!A102)&gt;0</f>
        <v>0</v>
      </c>
    </row>
    <row r="103" spans="1:13" x14ac:dyDescent="0.25">
      <c r="A103" s="12" t="str">
        <f>'Career Batting'!C108</f>
        <v>F Hussain</v>
      </c>
      <c r="B103" s="12">
        <f>'Career Batting'!D108</f>
        <v>32</v>
      </c>
      <c r="C103" s="12">
        <f>'Career Batting'!E108</f>
        <v>31</v>
      </c>
      <c r="D103" s="12">
        <f>'Career Batting'!F108</f>
        <v>3</v>
      </c>
      <c r="E103" s="12">
        <f>'Career Batting'!G108</f>
        <v>428</v>
      </c>
      <c r="F103" s="12">
        <f>'Career Batting'!J108</f>
        <v>42</v>
      </c>
      <c r="G103" s="12">
        <f>'Career Batting'!K108</f>
        <v>0</v>
      </c>
      <c r="H103" s="12">
        <f>'Career Batting'!L108</f>
        <v>0</v>
      </c>
      <c r="I103" s="12">
        <f>'Career Batting'!M108</f>
        <v>1</v>
      </c>
      <c r="J103" s="12">
        <f>'Career Batting'!N108</f>
        <v>40</v>
      </c>
      <c r="K103" s="12">
        <f>'Career Batting'!O108</f>
        <v>0</v>
      </c>
      <c r="L103" s="12" t="str">
        <f>IF(ISBLANK('Career Batting'!P108), "", 'Career Batting'!P108)</f>
        <v/>
      </c>
      <c r="M103" t="b">
        <f>COUNTIF('Season - bat'!A:A,'Export  - batting'!A103)&gt;0</f>
        <v>0</v>
      </c>
    </row>
    <row r="104" spans="1:13" x14ac:dyDescent="0.25">
      <c r="A104" s="12" t="str">
        <f>'Career Batting'!C109</f>
        <v>S Hussain</v>
      </c>
      <c r="B104" s="12">
        <f>'Career Batting'!D109</f>
        <v>104</v>
      </c>
      <c r="C104" s="12">
        <f>'Career Batting'!E109</f>
        <v>82</v>
      </c>
      <c r="D104" s="12">
        <f>'Career Batting'!F109</f>
        <v>13</v>
      </c>
      <c r="E104" s="12">
        <f>'Career Batting'!G109</f>
        <v>361</v>
      </c>
      <c r="F104" s="12">
        <f>'Career Batting'!J109</f>
        <v>24</v>
      </c>
      <c r="G104" s="12">
        <f>'Career Batting'!K109</f>
        <v>0</v>
      </c>
      <c r="H104" s="12">
        <f>'Career Batting'!L109</f>
        <v>0</v>
      </c>
      <c r="I104" s="12">
        <f>'Career Batting'!M109</f>
        <v>22</v>
      </c>
      <c r="J104" s="12">
        <f>'Career Batting'!N109</f>
        <v>30</v>
      </c>
      <c r="K104" s="12">
        <f>'Career Batting'!O109</f>
        <v>6</v>
      </c>
      <c r="L104" s="12" t="str">
        <f>IF(ISBLANK('Career Batting'!P109), "", 'Career Batting'!P109)</f>
        <v/>
      </c>
      <c r="M104" t="b">
        <f>COUNTIF('Season - bat'!A:A,'Export  - batting'!A104)&gt;0</f>
        <v>0</v>
      </c>
    </row>
    <row r="105" spans="1:13" x14ac:dyDescent="0.25">
      <c r="A105" s="12" t="str">
        <f>'Career Batting'!C110</f>
        <v>Ben Hynes</v>
      </c>
      <c r="B105" s="12">
        <f>'Career Batting'!D110</f>
        <v>23</v>
      </c>
      <c r="C105" s="12">
        <f>'Career Batting'!E110</f>
        <v>19</v>
      </c>
      <c r="D105" s="12">
        <f>'Career Batting'!F110</f>
        <v>4</v>
      </c>
      <c r="E105" s="12">
        <f>'Career Batting'!G110</f>
        <v>871</v>
      </c>
      <c r="F105" s="12">
        <f>'Career Batting'!J110</f>
        <v>124</v>
      </c>
      <c r="G105" s="12">
        <f>'Career Batting'!K110</f>
        <v>5</v>
      </c>
      <c r="H105" s="12">
        <f>'Career Batting'!L110</f>
        <v>2</v>
      </c>
      <c r="I105" s="12">
        <f>'Career Batting'!M110</f>
        <v>0</v>
      </c>
      <c r="J105" s="12">
        <f>'Career Batting'!N110</f>
        <v>76</v>
      </c>
      <c r="K105" s="12">
        <f>'Career Batting'!O110</f>
        <v>41</v>
      </c>
      <c r="L105" s="12" t="str">
        <f>IF(ISBLANK('Career Batting'!P110), "", 'Career Batting'!P110)</f>
        <v/>
      </c>
      <c r="M105" t="b">
        <f>COUNTIF('Season - bat'!A:A,'Export  - batting'!A105)&gt;0</f>
        <v>0</v>
      </c>
    </row>
    <row r="106" spans="1:13" x14ac:dyDescent="0.25">
      <c r="A106" s="12" t="str">
        <f>'Career Batting'!C111</f>
        <v>Paul Hynes</v>
      </c>
      <c r="B106" s="12">
        <f>'Career Batting'!D111</f>
        <v>53</v>
      </c>
      <c r="C106" s="12">
        <f>'Career Batting'!E111</f>
        <v>50</v>
      </c>
      <c r="D106" s="12">
        <f>'Career Batting'!F111</f>
        <v>8</v>
      </c>
      <c r="E106" s="12">
        <f>'Career Batting'!G111</f>
        <v>1907</v>
      </c>
      <c r="F106" s="12">
        <f>'Career Batting'!J111</f>
        <v>152</v>
      </c>
      <c r="G106" s="12">
        <f>'Career Batting'!K111</f>
        <v>8</v>
      </c>
      <c r="H106" s="12">
        <f>'Career Batting'!L111</f>
        <v>5</v>
      </c>
      <c r="I106" s="12">
        <f>'Career Batting'!M111</f>
        <v>17</v>
      </c>
      <c r="J106" s="12">
        <f>'Career Batting'!N111</f>
        <v>242</v>
      </c>
      <c r="K106" s="12">
        <f>'Career Batting'!O111</f>
        <v>22</v>
      </c>
      <c r="L106" s="12" t="str">
        <f>IF(ISBLANK('Career Batting'!P111), "", 'Career Batting'!P111)</f>
        <v/>
      </c>
      <c r="M106" t="b">
        <f>COUNTIF('Season - bat'!A:A,'Export  - batting'!A106)&gt;0</f>
        <v>1</v>
      </c>
    </row>
    <row r="107" spans="1:13" x14ac:dyDescent="0.25">
      <c r="A107" s="12" t="str">
        <f>'Career Batting'!C112</f>
        <v>P Jack</v>
      </c>
      <c r="B107" s="12">
        <f>'Career Batting'!D112</f>
        <v>1</v>
      </c>
      <c r="C107" s="12">
        <f>'Career Batting'!E112</f>
        <v>1</v>
      </c>
      <c r="D107" s="12">
        <f>'Career Batting'!F112</f>
        <v>0</v>
      </c>
      <c r="E107" s="12">
        <f>'Career Batting'!G112</f>
        <v>8</v>
      </c>
      <c r="F107" s="12">
        <f>'Career Batting'!J112</f>
        <v>8</v>
      </c>
      <c r="G107" s="12">
        <f>'Career Batting'!K112</f>
        <v>0</v>
      </c>
      <c r="H107" s="12">
        <f>'Career Batting'!L112</f>
        <v>0</v>
      </c>
      <c r="I107" s="12">
        <f>'Career Batting'!M112</f>
        <v>0</v>
      </c>
      <c r="J107" s="12">
        <f>'Career Batting'!N112</f>
        <v>1</v>
      </c>
      <c r="K107" s="12">
        <f>'Career Batting'!O112</f>
        <v>0</v>
      </c>
      <c r="L107" s="12">
        <f>IF(ISBLANK('Career Batting'!P112), "", 'Career Batting'!P112)</f>
        <v>13</v>
      </c>
      <c r="M107" t="b">
        <f>COUNTIF('Season - bat'!A:A,'Export  - batting'!A107)&gt;0</f>
        <v>0</v>
      </c>
    </row>
    <row r="108" spans="1:13" x14ac:dyDescent="0.25">
      <c r="A108" s="12" t="str">
        <f>'Career Batting'!C113</f>
        <v>James Jackson</v>
      </c>
      <c r="B108" s="12">
        <f>'Career Batting'!D113</f>
        <v>152</v>
      </c>
      <c r="C108" s="12">
        <f>'Career Batting'!E113</f>
        <v>140</v>
      </c>
      <c r="D108" s="12">
        <f>'Career Batting'!F113</f>
        <v>13</v>
      </c>
      <c r="E108" s="12">
        <f>'Career Batting'!G113</f>
        <v>1099</v>
      </c>
      <c r="F108" s="12">
        <f>'Career Batting'!J113</f>
        <v>42</v>
      </c>
      <c r="G108" s="12">
        <f>'Career Batting'!K113</f>
        <v>0</v>
      </c>
      <c r="H108" s="12">
        <f>'Career Batting'!L113</f>
        <v>0</v>
      </c>
      <c r="I108" s="12">
        <f>'Career Batting'!M113</f>
        <v>36</v>
      </c>
      <c r="J108" s="12">
        <f>'Career Batting'!N113</f>
        <v>111</v>
      </c>
      <c r="K108" s="12">
        <f>'Career Batting'!O113</f>
        <v>18</v>
      </c>
      <c r="L108" s="12" t="str">
        <f>IF(ISBLANK('Career Batting'!P113), "", 'Career Batting'!P113)</f>
        <v/>
      </c>
      <c r="M108" t="b">
        <f>COUNTIF('Season - bat'!A:A,'Export  - batting'!A108)&gt;0</f>
        <v>0</v>
      </c>
    </row>
    <row r="109" spans="1:13" x14ac:dyDescent="0.25">
      <c r="A109" s="12" t="str">
        <f>'Career Batting'!C114</f>
        <v>Luke Jackson</v>
      </c>
      <c r="B109" s="12">
        <f>'Career Batting'!D114</f>
        <v>1</v>
      </c>
      <c r="C109" s="12">
        <f>'Career Batting'!E114</f>
        <v>1</v>
      </c>
      <c r="D109" s="12">
        <f>'Career Batting'!F114</f>
        <v>0</v>
      </c>
      <c r="E109" s="12">
        <f>'Career Batting'!G114</f>
        <v>1</v>
      </c>
      <c r="F109" s="12">
        <f>'Career Batting'!J114</f>
        <v>1</v>
      </c>
      <c r="G109" s="12">
        <f>'Career Batting'!K114</f>
        <v>0</v>
      </c>
      <c r="H109" s="12">
        <f>'Career Batting'!L114</f>
        <v>0</v>
      </c>
      <c r="I109" s="12">
        <f>'Career Batting'!M114</f>
        <v>0</v>
      </c>
      <c r="J109" s="12">
        <f>'Career Batting'!N114</f>
        <v>0</v>
      </c>
      <c r="K109" s="12">
        <f>'Career Batting'!O114</f>
        <v>0</v>
      </c>
      <c r="L109" s="12" t="str">
        <f>IF(ISBLANK('Career Batting'!P114), "", 'Career Batting'!P114)</f>
        <v/>
      </c>
      <c r="M109" t="b">
        <f>COUNTIF('Season - bat'!A:A,'Export  - batting'!A109)&gt;0</f>
        <v>0</v>
      </c>
    </row>
    <row r="110" spans="1:13" x14ac:dyDescent="0.25">
      <c r="A110" s="12" t="str">
        <f>'Career Batting'!C115</f>
        <v>F Jagger</v>
      </c>
      <c r="B110" s="12">
        <f>'Career Batting'!D115</f>
        <v>5</v>
      </c>
      <c r="C110" s="12">
        <f>'Career Batting'!E115</f>
        <v>4</v>
      </c>
      <c r="D110" s="12">
        <f>'Career Batting'!F115</f>
        <v>0</v>
      </c>
      <c r="E110" s="12">
        <f>'Career Batting'!G115</f>
        <v>71</v>
      </c>
      <c r="F110" s="12">
        <f>'Career Batting'!J115</f>
        <v>34</v>
      </c>
      <c r="G110" s="12">
        <f>'Career Batting'!K115</f>
        <v>0</v>
      </c>
      <c r="H110" s="12">
        <f>'Career Batting'!L115</f>
        <v>0</v>
      </c>
      <c r="I110" s="12">
        <f>'Career Batting'!M115</f>
        <v>1</v>
      </c>
      <c r="J110" s="12">
        <f>'Career Batting'!N115</f>
        <v>13</v>
      </c>
      <c r="K110" s="12">
        <f>'Career Batting'!O115</f>
        <v>0</v>
      </c>
      <c r="L110" s="12" t="str">
        <f>IF(ISBLANK('Career Batting'!P115), "", 'Career Batting'!P115)</f>
        <v/>
      </c>
      <c r="M110" t="b">
        <f>COUNTIF('Season - bat'!A:A,'Export  - batting'!A110)&gt;0</f>
        <v>0</v>
      </c>
    </row>
    <row r="111" spans="1:13" x14ac:dyDescent="0.25">
      <c r="A111" s="12" t="str">
        <f>'Career Batting'!C116</f>
        <v>Tom James</v>
      </c>
      <c r="B111" s="12">
        <f>'Career Batting'!D116</f>
        <v>17</v>
      </c>
      <c r="C111" s="12">
        <f>'Career Batting'!E116</f>
        <v>17</v>
      </c>
      <c r="D111" s="12">
        <f>'Career Batting'!F116</f>
        <v>2</v>
      </c>
      <c r="E111" s="12">
        <f>'Career Batting'!G116</f>
        <v>361</v>
      </c>
      <c r="F111" s="12">
        <f>'Career Batting'!J116</f>
        <v>76</v>
      </c>
      <c r="G111" s="12">
        <f>'Career Batting'!K116</f>
        <v>2</v>
      </c>
      <c r="H111" s="12">
        <f>'Career Batting'!L116</f>
        <v>0</v>
      </c>
      <c r="I111" s="12">
        <f>'Career Batting'!M116</f>
        <v>2</v>
      </c>
      <c r="J111" s="12">
        <f>'Career Batting'!N116</f>
        <v>38</v>
      </c>
      <c r="K111" s="12">
        <f>'Career Batting'!O116</f>
        <v>0</v>
      </c>
      <c r="L111" s="12" t="str">
        <f>IF(ISBLANK('Career Batting'!P116), "", 'Career Batting'!P116)</f>
        <v/>
      </c>
      <c r="M111" t="b">
        <f>COUNTIF('Season - bat'!A:A,'Export  - batting'!A111)&gt;0</f>
        <v>0</v>
      </c>
    </row>
    <row r="112" spans="1:13" x14ac:dyDescent="0.25">
      <c r="A112" s="12" t="str">
        <f>'Career Batting'!C117</f>
        <v>? Jarpesh</v>
      </c>
      <c r="B112" s="12">
        <f>'Career Batting'!D117</f>
        <v>1</v>
      </c>
      <c r="C112" s="12">
        <f>'Career Batting'!E117</f>
        <v>1</v>
      </c>
      <c r="D112" s="12">
        <f>'Career Batting'!F117</f>
        <v>0</v>
      </c>
      <c r="E112" s="12">
        <f>'Career Batting'!G117</f>
        <v>23</v>
      </c>
      <c r="F112" s="12">
        <f>'Career Batting'!J117</f>
        <v>23</v>
      </c>
      <c r="G112" s="12">
        <f>'Career Batting'!K117</f>
        <v>0</v>
      </c>
      <c r="H112" s="12">
        <f>'Career Batting'!L117</f>
        <v>0</v>
      </c>
      <c r="I112" s="12">
        <f>'Career Batting'!M117</f>
        <v>0</v>
      </c>
      <c r="J112" s="12">
        <f>'Career Batting'!N117</f>
        <v>5</v>
      </c>
      <c r="K112" s="12">
        <f>'Career Batting'!O117</f>
        <v>0</v>
      </c>
      <c r="L112" s="12" t="str">
        <f>IF(ISBLANK('Career Batting'!P117), "", 'Career Batting'!P117)</f>
        <v/>
      </c>
      <c r="M112" t="b">
        <f>COUNTIF('Season - bat'!A:A,'Export  - batting'!A112)&gt;0</f>
        <v>0</v>
      </c>
    </row>
    <row r="113" spans="1:13" x14ac:dyDescent="0.25">
      <c r="A113" s="12" t="str">
        <f>'Career Batting'!C118</f>
        <v>W Jeans</v>
      </c>
      <c r="B113" s="12">
        <f>'Career Batting'!D118</f>
        <v>1</v>
      </c>
      <c r="C113" s="12">
        <f>'Career Batting'!E118</f>
        <v>1</v>
      </c>
      <c r="D113" s="12">
        <f>'Career Batting'!F118</f>
        <v>0</v>
      </c>
      <c r="E113" s="12">
        <f>'Career Batting'!G118</f>
        <v>1</v>
      </c>
      <c r="F113" s="12">
        <f>'Career Batting'!J118</f>
        <v>1</v>
      </c>
      <c r="G113" s="12">
        <f>'Career Batting'!K118</f>
        <v>0</v>
      </c>
      <c r="H113" s="12">
        <f>'Career Batting'!L118</f>
        <v>0</v>
      </c>
      <c r="I113" s="12">
        <f>'Career Batting'!M118</f>
        <v>0</v>
      </c>
      <c r="J113" s="12">
        <f>'Career Batting'!N118</f>
        <v>0</v>
      </c>
      <c r="K113" s="12">
        <f>'Career Batting'!O118</f>
        <v>0</v>
      </c>
      <c r="L113" s="12" t="str">
        <f>IF(ISBLANK('Career Batting'!P118), "", 'Career Batting'!P118)</f>
        <v/>
      </c>
      <c r="M113" t="b">
        <f>COUNTIF('Season - bat'!A:A,'Export  - batting'!A113)&gt;0</f>
        <v>0</v>
      </c>
    </row>
    <row r="114" spans="1:13" x14ac:dyDescent="0.25">
      <c r="A114" s="12" t="str">
        <f>'Career Batting'!C119</f>
        <v>T Jeffcott</v>
      </c>
      <c r="B114" s="12">
        <f>'Career Batting'!D119</f>
        <v>1</v>
      </c>
      <c r="C114" s="12">
        <f>'Career Batting'!E119</f>
        <v>1</v>
      </c>
      <c r="D114" s="12">
        <f>'Career Batting'!F119</f>
        <v>0</v>
      </c>
      <c r="E114" s="12">
        <f>'Career Batting'!G119</f>
        <v>21</v>
      </c>
      <c r="F114" s="12">
        <f>'Career Batting'!J119</f>
        <v>21</v>
      </c>
      <c r="G114" s="12">
        <f>'Career Batting'!K119</f>
        <v>0</v>
      </c>
      <c r="H114" s="12">
        <f>'Career Batting'!L119</f>
        <v>0</v>
      </c>
      <c r="I114" s="12">
        <f>'Career Batting'!M119</f>
        <v>0</v>
      </c>
      <c r="J114" s="12">
        <f>'Career Batting'!N119</f>
        <v>3</v>
      </c>
      <c r="K114" s="12">
        <f>'Career Batting'!O119</f>
        <v>0</v>
      </c>
      <c r="L114" s="12" t="str">
        <f>IF(ISBLANK('Career Batting'!P119), "", 'Career Batting'!P119)</f>
        <v/>
      </c>
      <c r="M114" t="b">
        <f>COUNTIF('Season - bat'!A:A,'Export  - batting'!A114)&gt;0</f>
        <v>0</v>
      </c>
    </row>
    <row r="115" spans="1:13" x14ac:dyDescent="0.25">
      <c r="A115" s="12" t="str">
        <f>'Career Batting'!C120</f>
        <v>M Johnston</v>
      </c>
      <c r="B115" s="12">
        <f>'Career Batting'!D120</f>
        <v>1</v>
      </c>
      <c r="C115" s="12">
        <f>'Career Batting'!E120</f>
        <v>1</v>
      </c>
      <c r="D115" s="12">
        <f>'Career Batting'!F120</f>
        <v>0</v>
      </c>
      <c r="E115" s="12">
        <f>'Career Batting'!G120</f>
        <v>6</v>
      </c>
      <c r="F115" s="12">
        <f>'Career Batting'!J120</f>
        <v>6</v>
      </c>
      <c r="G115" s="12">
        <f>'Career Batting'!K120</f>
        <v>0</v>
      </c>
      <c r="H115" s="12">
        <f>'Career Batting'!L120</f>
        <v>0</v>
      </c>
      <c r="I115" s="12">
        <f>'Career Batting'!M120</f>
        <v>0</v>
      </c>
      <c r="J115" s="12">
        <f>'Career Batting'!N120</f>
        <v>0</v>
      </c>
      <c r="K115" s="12">
        <f>'Career Batting'!O120</f>
        <v>0</v>
      </c>
      <c r="L115" s="12" t="str">
        <f>IF(ISBLANK('Career Batting'!P120), "", 'Career Batting'!P120)</f>
        <v/>
      </c>
      <c r="M115" t="b">
        <f>COUNTIF('Season - bat'!A:A,'Export  - batting'!A115)&gt;0</f>
        <v>0</v>
      </c>
    </row>
    <row r="116" spans="1:13" x14ac:dyDescent="0.25">
      <c r="A116" s="12" t="str">
        <f>'Career Batting'!C121</f>
        <v>A Jones</v>
      </c>
      <c r="B116" s="12">
        <f>'Career Batting'!D121</f>
        <v>4</v>
      </c>
      <c r="C116" s="12">
        <f>'Career Batting'!E121</f>
        <v>4</v>
      </c>
      <c r="D116" s="12">
        <f>'Career Batting'!F121</f>
        <v>1</v>
      </c>
      <c r="E116" s="12">
        <f>'Career Batting'!G121</f>
        <v>14</v>
      </c>
      <c r="F116" s="12">
        <f>'Career Batting'!J121</f>
        <v>10</v>
      </c>
      <c r="G116" s="12">
        <f>'Career Batting'!K121</f>
        <v>0</v>
      </c>
      <c r="H116" s="12">
        <f>'Career Batting'!L121</f>
        <v>0</v>
      </c>
      <c r="I116" s="12">
        <f>'Career Batting'!M121</f>
        <v>2</v>
      </c>
      <c r="J116" s="12">
        <f>'Career Batting'!N121</f>
        <v>1</v>
      </c>
      <c r="K116" s="12">
        <f>'Career Batting'!O121</f>
        <v>0</v>
      </c>
      <c r="L116" s="12" t="str">
        <f>IF(ISBLANK('Career Batting'!P121), "", 'Career Batting'!P121)</f>
        <v/>
      </c>
      <c r="M116" t="b">
        <f>COUNTIF('Season - bat'!A:A,'Export  - batting'!A116)&gt;0</f>
        <v>0</v>
      </c>
    </row>
    <row r="117" spans="1:13" x14ac:dyDescent="0.25">
      <c r="A117" s="12" t="str">
        <f>'Career Batting'!C122</f>
        <v>Ben Jones</v>
      </c>
      <c r="B117" s="12">
        <f>'Career Batting'!D122</f>
        <v>2</v>
      </c>
      <c r="C117" s="12">
        <f>'Career Batting'!E122</f>
        <v>2</v>
      </c>
      <c r="D117" s="12">
        <f>'Career Batting'!F122</f>
        <v>0</v>
      </c>
      <c r="E117" s="12">
        <f>'Career Batting'!G122</f>
        <v>15</v>
      </c>
      <c r="F117" s="12">
        <f>'Career Batting'!J122</f>
        <v>11</v>
      </c>
      <c r="G117" s="12">
        <f>'Career Batting'!K122</f>
        <v>0</v>
      </c>
      <c r="H117" s="12">
        <f>'Career Batting'!L122</f>
        <v>0</v>
      </c>
      <c r="I117" s="12">
        <f>'Career Batting'!M122</f>
        <v>0</v>
      </c>
      <c r="J117" s="12">
        <f>'Career Batting'!N122</f>
        <v>0</v>
      </c>
      <c r="K117" s="12">
        <f>'Career Batting'!O122</f>
        <v>0</v>
      </c>
      <c r="L117" s="12" t="str">
        <f>IF(ISBLANK('Career Batting'!P122), "", 'Career Batting'!P122)</f>
        <v/>
      </c>
      <c r="M117" t="b">
        <f>COUNTIF('Season - bat'!A:A,'Export  - batting'!A117)&gt;0</f>
        <v>0</v>
      </c>
    </row>
    <row r="118" spans="1:13" x14ac:dyDescent="0.25">
      <c r="A118" s="12" t="str">
        <f>'Career Batting'!C123</f>
        <v>G Jones</v>
      </c>
      <c r="B118" s="12">
        <f>'Career Batting'!D123</f>
        <v>1</v>
      </c>
      <c r="C118" s="12">
        <f>'Career Batting'!E123</f>
        <v>1</v>
      </c>
      <c r="D118" s="12">
        <f>'Career Batting'!F123</f>
        <v>0</v>
      </c>
      <c r="E118" s="12">
        <f>'Career Batting'!G123</f>
        <v>3</v>
      </c>
      <c r="F118" s="12">
        <f>'Career Batting'!J123</f>
        <v>3</v>
      </c>
      <c r="G118" s="12">
        <f>'Career Batting'!K123</f>
        <v>0</v>
      </c>
      <c r="H118" s="12">
        <f>'Career Batting'!L123</f>
        <v>0</v>
      </c>
      <c r="I118" s="12">
        <f>'Career Batting'!M123</f>
        <v>0</v>
      </c>
      <c r="J118" s="12">
        <f>'Career Batting'!N123</f>
        <v>0</v>
      </c>
      <c r="K118" s="12">
        <f>'Career Batting'!O123</f>
        <v>0</v>
      </c>
      <c r="L118" s="12" t="str">
        <f>IF(ISBLANK('Career Batting'!P123), "", 'Career Batting'!P123)</f>
        <v/>
      </c>
      <c r="M118" t="b">
        <f>COUNTIF('Season - bat'!A:A,'Export  - batting'!A118)&gt;0</f>
        <v>0</v>
      </c>
    </row>
    <row r="119" spans="1:13" x14ac:dyDescent="0.25">
      <c r="A119" s="12" t="str">
        <f>'Career Batting'!C124</f>
        <v>Matt Jones</v>
      </c>
      <c r="B119" s="12">
        <f>'Career Batting'!D124</f>
        <v>18</v>
      </c>
      <c r="C119" s="12">
        <f>'Career Batting'!E124</f>
        <v>14</v>
      </c>
      <c r="D119" s="12">
        <f>'Career Batting'!F124</f>
        <v>0</v>
      </c>
      <c r="E119" s="12">
        <f>'Career Batting'!G124</f>
        <v>96</v>
      </c>
      <c r="F119" s="12">
        <f>'Career Batting'!J124</f>
        <v>28</v>
      </c>
      <c r="G119" s="12">
        <f>'Career Batting'!K124</f>
        <v>0</v>
      </c>
      <c r="H119" s="12">
        <f>'Career Batting'!L124</f>
        <v>0</v>
      </c>
      <c r="I119" s="12">
        <f>'Career Batting'!M124</f>
        <v>5</v>
      </c>
      <c r="J119" s="12">
        <f>'Career Batting'!N124</f>
        <v>9</v>
      </c>
      <c r="K119" s="12">
        <f>'Career Batting'!O124</f>
        <v>0</v>
      </c>
      <c r="L119" s="12">
        <f>IF(ISBLANK('Career Batting'!P124), "", 'Career Batting'!P124)</f>
        <v>158</v>
      </c>
      <c r="M119" t="b">
        <f>COUNTIF('Season - bat'!A:A,'Export  - batting'!A119)&gt;0</f>
        <v>1</v>
      </c>
    </row>
    <row r="120" spans="1:13" x14ac:dyDescent="0.25">
      <c r="A120" s="12" t="str">
        <f>'Career Batting'!C125</f>
        <v>Sid Kalita</v>
      </c>
      <c r="B120" s="12">
        <f>'Career Batting'!D125</f>
        <v>4</v>
      </c>
      <c r="C120" s="12">
        <f>'Career Batting'!E125</f>
        <v>4</v>
      </c>
      <c r="D120" s="12">
        <f>'Career Batting'!F125</f>
        <v>0</v>
      </c>
      <c r="E120" s="12">
        <f>'Career Batting'!G125</f>
        <v>9</v>
      </c>
      <c r="F120" s="12">
        <f>'Career Batting'!J125</f>
        <v>5</v>
      </c>
      <c r="G120" s="12">
        <f>'Career Batting'!K125</f>
        <v>0</v>
      </c>
      <c r="H120" s="12">
        <f>'Career Batting'!L125</f>
        <v>0</v>
      </c>
      <c r="I120" s="12">
        <f>'Career Batting'!M125</f>
        <v>1</v>
      </c>
      <c r="J120" s="12">
        <f>'Career Batting'!N125</f>
        <v>0</v>
      </c>
      <c r="K120" s="12">
        <f>'Career Batting'!O125</f>
        <v>0</v>
      </c>
      <c r="L120" s="12" t="str">
        <f>IF(ISBLANK('Career Batting'!P125), "", 'Career Batting'!P125)</f>
        <v/>
      </c>
      <c r="M120" t="b">
        <f>COUNTIF('Season - bat'!A:A,'Export  - batting'!A120)&gt;0</f>
        <v>0</v>
      </c>
    </row>
    <row r="121" spans="1:13" x14ac:dyDescent="0.25">
      <c r="A121" s="12" t="str">
        <f>'Career Batting'!C126</f>
        <v>Robert Keogh</v>
      </c>
      <c r="B121" s="12">
        <f>'Career Batting'!D126</f>
        <v>46</v>
      </c>
      <c r="C121" s="12">
        <f>'Career Batting'!E126</f>
        <v>43</v>
      </c>
      <c r="D121" s="12">
        <f>'Career Batting'!F126</f>
        <v>4</v>
      </c>
      <c r="E121" s="12">
        <f>'Career Batting'!G126</f>
        <v>337</v>
      </c>
      <c r="F121" s="12">
        <f>'Career Batting'!J126</f>
        <v>46</v>
      </c>
      <c r="G121" s="12">
        <f>'Career Batting'!K126</f>
        <v>0</v>
      </c>
      <c r="H121" s="12">
        <f>'Career Batting'!L126</f>
        <v>0</v>
      </c>
      <c r="I121" s="12">
        <f>'Career Batting'!M126</f>
        <v>10</v>
      </c>
      <c r="J121" s="12">
        <f>'Career Batting'!N126</f>
        <v>44</v>
      </c>
      <c r="K121" s="12">
        <f>'Career Batting'!O126</f>
        <v>0</v>
      </c>
      <c r="L121" s="12" t="str">
        <f>IF(ISBLANK('Career Batting'!P126), "", 'Career Batting'!P126)</f>
        <v/>
      </c>
      <c r="M121" t="b">
        <f>COUNTIF('Season - bat'!A:A,'Export  - batting'!A121)&gt;0</f>
        <v>1</v>
      </c>
    </row>
    <row r="122" spans="1:13" x14ac:dyDescent="0.25">
      <c r="A122" s="12" t="str">
        <f>'Career Batting'!C127</f>
        <v>Nasser Khan</v>
      </c>
      <c r="B122" s="12">
        <f>'Career Batting'!D127</f>
        <v>253</v>
      </c>
      <c r="C122" s="12">
        <f>'Career Batting'!E127</f>
        <v>243</v>
      </c>
      <c r="D122" s="12">
        <f>'Career Batting'!F127</f>
        <v>19</v>
      </c>
      <c r="E122" s="12">
        <f>'Career Batting'!G127</f>
        <v>4708</v>
      </c>
      <c r="F122" s="12">
        <f>'Career Batting'!J127</f>
        <v>83</v>
      </c>
      <c r="G122" s="12">
        <f>'Career Batting'!K127</f>
        <v>20</v>
      </c>
      <c r="H122" s="12">
        <f>'Career Batting'!L127</f>
        <v>0</v>
      </c>
      <c r="I122" s="12">
        <f>'Career Batting'!M127</f>
        <v>24</v>
      </c>
      <c r="J122" s="12">
        <f>'Career Batting'!N127</f>
        <v>118</v>
      </c>
      <c r="K122" s="12">
        <f>'Career Batting'!O127</f>
        <v>3</v>
      </c>
      <c r="L122" s="12" t="str">
        <f>IF(ISBLANK('Career Batting'!P127), "", 'Career Batting'!P127)</f>
        <v/>
      </c>
      <c r="M122" t="b">
        <f>COUNTIF('Season - bat'!A:A,'Export  - batting'!A122)&gt;0</f>
        <v>0</v>
      </c>
    </row>
    <row r="123" spans="1:13" x14ac:dyDescent="0.25">
      <c r="A123" s="12" t="str">
        <f>'Career Batting'!C128</f>
        <v>H Kibble</v>
      </c>
      <c r="B123" s="12">
        <f>'Career Batting'!D128</f>
        <v>1</v>
      </c>
      <c r="C123" s="12">
        <f>'Career Batting'!E128</f>
        <v>0</v>
      </c>
      <c r="D123" s="12">
        <f>'Career Batting'!F128</f>
        <v>0</v>
      </c>
      <c r="E123" s="12">
        <f>'Career Batting'!G128</f>
        <v>0</v>
      </c>
      <c r="F123" s="12">
        <f>'Career Batting'!J128</f>
        <v>0</v>
      </c>
      <c r="G123" s="12">
        <f>'Career Batting'!K128</f>
        <v>0</v>
      </c>
      <c r="H123" s="12">
        <f>'Career Batting'!L128</f>
        <v>0</v>
      </c>
      <c r="I123" s="12">
        <f>'Career Batting'!M128</f>
        <v>0</v>
      </c>
      <c r="J123" s="12">
        <f>'Career Batting'!N128</f>
        <v>0</v>
      </c>
      <c r="K123" s="12">
        <f>'Career Batting'!O128</f>
        <v>0</v>
      </c>
      <c r="L123" s="12" t="str">
        <f>IF(ISBLANK('Career Batting'!P128), "", 'Career Batting'!P128)</f>
        <v/>
      </c>
      <c r="M123" t="b">
        <f>COUNTIF('Season - bat'!A:A,'Export  - batting'!A123)&gt;0</f>
        <v>0</v>
      </c>
    </row>
    <row r="124" spans="1:13" x14ac:dyDescent="0.25">
      <c r="A124" s="12" t="str">
        <f>'Career Batting'!C129</f>
        <v>M King</v>
      </c>
      <c r="B124" s="12">
        <f>'Career Batting'!D129</f>
        <v>4</v>
      </c>
      <c r="C124" s="12">
        <f>'Career Batting'!E129</f>
        <v>2</v>
      </c>
      <c r="D124" s="12">
        <f>'Career Batting'!F129</f>
        <v>1</v>
      </c>
      <c r="E124" s="12">
        <f>'Career Batting'!G129</f>
        <v>0</v>
      </c>
      <c r="F124" s="12">
        <f>'Career Batting'!J129</f>
        <v>0</v>
      </c>
      <c r="G124" s="12">
        <f>'Career Batting'!K129</f>
        <v>0</v>
      </c>
      <c r="H124" s="12">
        <f>'Career Batting'!L129</f>
        <v>0</v>
      </c>
      <c r="I124" s="12">
        <f>'Career Batting'!M129</f>
        <v>1</v>
      </c>
      <c r="J124" s="12">
        <f>'Career Batting'!N129</f>
        <v>0</v>
      </c>
      <c r="K124" s="12">
        <f>'Career Batting'!O129</f>
        <v>0</v>
      </c>
      <c r="L124" s="12" t="str">
        <f>IF(ISBLANK('Career Batting'!P129), "", 'Career Batting'!P129)</f>
        <v/>
      </c>
      <c r="M124" t="b">
        <f>COUNTIF('Season - bat'!A:A,'Export  - batting'!A124)&gt;0</f>
        <v>0</v>
      </c>
    </row>
    <row r="125" spans="1:13" x14ac:dyDescent="0.25">
      <c r="A125" s="12" t="str">
        <f>'Career Batting'!C130</f>
        <v>D Kingston</v>
      </c>
      <c r="B125" s="12">
        <f>'Career Batting'!D130</f>
        <v>15</v>
      </c>
      <c r="C125" s="12">
        <f>'Career Batting'!E130</f>
        <v>11</v>
      </c>
      <c r="D125" s="12">
        <f>'Career Batting'!F130</f>
        <v>2</v>
      </c>
      <c r="E125" s="12">
        <f>'Career Batting'!G130</f>
        <v>56</v>
      </c>
      <c r="F125" s="12">
        <f>'Career Batting'!J130</f>
        <v>21</v>
      </c>
      <c r="G125" s="12">
        <f>'Career Batting'!K130</f>
        <v>0</v>
      </c>
      <c r="H125" s="12">
        <f>'Career Batting'!L130</f>
        <v>0</v>
      </c>
      <c r="I125" s="12">
        <f>'Career Batting'!M130</f>
        <v>4</v>
      </c>
      <c r="J125" s="12">
        <f>'Career Batting'!N130</f>
        <v>5</v>
      </c>
      <c r="K125" s="12">
        <f>'Career Batting'!O130</f>
        <v>0</v>
      </c>
      <c r="L125" s="12" t="str">
        <f>IF(ISBLANK('Career Batting'!P130), "", 'Career Batting'!P130)</f>
        <v/>
      </c>
      <c r="M125" t="b">
        <f>COUNTIF('Season - bat'!A:A,'Export  - batting'!A125)&gt;0</f>
        <v>0</v>
      </c>
    </row>
    <row r="126" spans="1:13" x14ac:dyDescent="0.25">
      <c r="A126" s="12" t="str">
        <f>'Career Batting'!C131</f>
        <v>J Kirwan</v>
      </c>
      <c r="B126" s="12">
        <f>'Career Batting'!D131</f>
        <v>1</v>
      </c>
      <c r="C126" s="12">
        <f>'Career Batting'!E131</f>
        <v>0</v>
      </c>
      <c r="D126" s="12">
        <f>'Career Batting'!F131</f>
        <v>0</v>
      </c>
      <c r="E126" s="12">
        <f>'Career Batting'!G131</f>
        <v>0</v>
      </c>
      <c r="F126" s="12">
        <f>'Career Batting'!J131</f>
        <v>0</v>
      </c>
      <c r="G126" s="12">
        <f>'Career Batting'!K131</f>
        <v>0</v>
      </c>
      <c r="H126" s="12">
        <f>'Career Batting'!L131</f>
        <v>0</v>
      </c>
      <c r="I126" s="12">
        <f>'Career Batting'!M131</f>
        <v>0</v>
      </c>
      <c r="J126" s="12">
        <f>'Career Batting'!N131</f>
        <v>0</v>
      </c>
      <c r="K126" s="12">
        <f>'Career Batting'!O131</f>
        <v>0</v>
      </c>
      <c r="L126" s="12" t="str">
        <f>IF(ISBLANK('Career Batting'!P131), "", 'Career Batting'!P131)</f>
        <v/>
      </c>
      <c r="M126" t="b">
        <f>COUNTIF('Season - bat'!A:A,'Export  - batting'!A126)&gt;0</f>
        <v>0</v>
      </c>
    </row>
    <row r="127" spans="1:13" x14ac:dyDescent="0.25">
      <c r="A127" s="12" t="str">
        <f>'Career Batting'!C132</f>
        <v>S Kripalani</v>
      </c>
      <c r="B127" s="12">
        <f>'Career Batting'!D132</f>
        <v>6</v>
      </c>
      <c r="C127" s="12">
        <f>'Career Batting'!E132</f>
        <v>6</v>
      </c>
      <c r="D127" s="12">
        <f>'Career Batting'!F132</f>
        <v>0</v>
      </c>
      <c r="E127" s="12">
        <f>'Career Batting'!G132</f>
        <v>24</v>
      </c>
      <c r="F127" s="12">
        <f>'Career Batting'!J132</f>
        <v>11</v>
      </c>
      <c r="G127" s="12">
        <f>'Career Batting'!K132</f>
        <v>0</v>
      </c>
      <c r="H127" s="12">
        <f>'Career Batting'!L132</f>
        <v>0</v>
      </c>
      <c r="I127" s="12">
        <f>'Career Batting'!M132</f>
        <v>0</v>
      </c>
      <c r="J127" s="12">
        <f>'Career Batting'!N132</f>
        <v>0</v>
      </c>
      <c r="K127" s="12">
        <f>'Career Batting'!O132</f>
        <v>0</v>
      </c>
      <c r="L127" s="12" t="str">
        <f>IF(ISBLANK('Career Batting'!P132), "", 'Career Batting'!P132)</f>
        <v/>
      </c>
      <c r="M127" t="b">
        <f>COUNTIF('Season - bat'!A:A,'Export  - batting'!A127)&gt;0</f>
        <v>0</v>
      </c>
    </row>
    <row r="128" spans="1:13" x14ac:dyDescent="0.25">
      <c r="A128" s="12" t="str">
        <f>'Career Batting'!C133</f>
        <v>Bala Krishna</v>
      </c>
      <c r="B128" s="12">
        <f>'Career Batting'!D133</f>
        <v>12</v>
      </c>
      <c r="C128" s="12">
        <f>'Career Batting'!E133</f>
        <v>9</v>
      </c>
      <c r="D128" s="12">
        <f>'Career Batting'!F133</f>
        <v>2</v>
      </c>
      <c r="E128" s="12">
        <f>'Career Batting'!G133</f>
        <v>103</v>
      </c>
      <c r="F128" s="12">
        <f>'Career Batting'!J133</f>
        <v>35</v>
      </c>
      <c r="G128" s="12">
        <f>'Career Batting'!K133</f>
        <v>0</v>
      </c>
      <c r="H128" s="12">
        <f>'Career Batting'!L133</f>
        <v>0</v>
      </c>
      <c r="I128" s="12">
        <f>'Career Batting'!M133</f>
        <v>0</v>
      </c>
      <c r="J128" s="12">
        <f>'Career Batting'!N133</f>
        <v>9</v>
      </c>
      <c r="K128" s="12">
        <f>'Career Batting'!O133</f>
        <v>3</v>
      </c>
      <c r="L128" s="12">
        <f>IF(ISBLANK('Career Batting'!P133), "", 'Career Batting'!P133)</f>
        <v>151</v>
      </c>
      <c r="M128" t="b">
        <f>COUNTIF('Season - bat'!A:A,'Export  - batting'!A128)&gt;0</f>
        <v>0</v>
      </c>
    </row>
    <row r="129" spans="1:13" x14ac:dyDescent="0.25">
      <c r="A129" s="12" t="str">
        <f>'Career Batting'!C134</f>
        <v>Arvind Kumar</v>
      </c>
      <c r="B129" s="12">
        <f>'Career Batting'!D134</f>
        <v>140</v>
      </c>
      <c r="C129" s="12">
        <f>'Career Batting'!E134</f>
        <v>125</v>
      </c>
      <c r="D129" s="12">
        <f>'Career Batting'!F134</f>
        <v>30</v>
      </c>
      <c r="E129" s="12">
        <f>'Career Batting'!G134</f>
        <v>1599</v>
      </c>
      <c r="F129" s="12">
        <f>'Career Batting'!J134</f>
        <v>85</v>
      </c>
      <c r="G129" s="12">
        <f>'Career Batting'!K134</f>
        <v>3</v>
      </c>
      <c r="H129" s="12">
        <f>'Career Batting'!L134</f>
        <v>0</v>
      </c>
      <c r="I129" s="12">
        <f>'Career Batting'!M134</f>
        <v>9</v>
      </c>
      <c r="J129" s="12">
        <f>'Career Batting'!N134</f>
        <v>74</v>
      </c>
      <c r="K129" s="12">
        <f>'Career Batting'!O134</f>
        <v>1</v>
      </c>
      <c r="L129" s="12" t="str">
        <f>IF(ISBLANK('Career Batting'!P134), "", 'Career Batting'!P134)</f>
        <v/>
      </c>
      <c r="M129" t="b">
        <f>COUNTIF('Season - bat'!A:A,'Export  - batting'!A129)&gt;0</f>
        <v>0</v>
      </c>
    </row>
    <row r="130" spans="1:13" x14ac:dyDescent="0.25">
      <c r="A130" s="12" t="str">
        <f>'Career Batting'!C135</f>
        <v>M Lachmann</v>
      </c>
      <c r="B130" s="12">
        <f>'Career Batting'!D135</f>
        <v>14</v>
      </c>
      <c r="C130" s="12">
        <f>'Career Batting'!E135</f>
        <v>14</v>
      </c>
      <c r="D130" s="12">
        <f>'Career Batting'!F135</f>
        <v>1</v>
      </c>
      <c r="E130" s="12">
        <f>'Career Batting'!G135</f>
        <v>162</v>
      </c>
      <c r="F130" s="12">
        <f>'Career Batting'!J135</f>
        <v>36</v>
      </c>
      <c r="G130" s="12">
        <f>'Career Batting'!K135</f>
        <v>0</v>
      </c>
      <c r="H130" s="12">
        <f>'Career Batting'!L135</f>
        <v>0</v>
      </c>
      <c r="I130" s="12">
        <f>'Career Batting'!M135</f>
        <v>3</v>
      </c>
      <c r="J130" s="12">
        <f>'Career Batting'!N135</f>
        <v>3</v>
      </c>
      <c r="K130" s="12">
        <f>'Career Batting'!O135</f>
        <v>0</v>
      </c>
      <c r="L130" s="12" t="str">
        <f>IF(ISBLANK('Career Batting'!P135), "", 'Career Batting'!P135)</f>
        <v/>
      </c>
      <c r="M130" t="b">
        <f>COUNTIF('Season - bat'!A:A,'Export  - batting'!A130)&gt;0</f>
        <v>0</v>
      </c>
    </row>
    <row r="131" spans="1:13" x14ac:dyDescent="0.25">
      <c r="A131" s="12" t="str">
        <f>'Career Batting'!C136</f>
        <v>Paul Lane</v>
      </c>
      <c r="B131" s="12">
        <f>'Career Batting'!D136</f>
        <v>76</v>
      </c>
      <c r="C131" s="12">
        <f>'Career Batting'!E136</f>
        <v>71</v>
      </c>
      <c r="D131" s="12">
        <f>'Career Batting'!F136</f>
        <v>8</v>
      </c>
      <c r="E131" s="12">
        <f>'Career Batting'!G136</f>
        <v>742</v>
      </c>
      <c r="F131" s="12">
        <f>'Career Batting'!J136</f>
        <v>72</v>
      </c>
      <c r="G131" s="12">
        <f>'Career Batting'!K136</f>
        <v>2</v>
      </c>
      <c r="H131" s="12">
        <f>'Career Batting'!L136</f>
        <v>0</v>
      </c>
      <c r="I131" s="12">
        <f>'Career Batting'!M136</f>
        <v>0</v>
      </c>
      <c r="J131" s="12">
        <f>'Career Batting'!N136</f>
        <v>62</v>
      </c>
      <c r="K131" s="12">
        <f>'Career Batting'!O136</f>
        <v>0</v>
      </c>
      <c r="L131" s="12" t="str">
        <f>IF(ISBLANK('Career Batting'!P136), "", 'Career Batting'!P136)</f>
        <v/>
      </c>
      <c r="M131" t="b">
        <f>COUNTIF('Season - bat'!A:A,'Export  - batting'!A131)&gt;0</f>
        <v>0</v>
      </c>
    </row>
    <row r="132" spans="1:13" x14ac:dyDescent="0.25">
      <c r="A132" s="12" t="str">
        <f>'Career Batting'!C137</f>
        <v>G Le Grange</v>
      </c>
      <c r="B132" s="12">
        <f>'Career Batting'!D137</f>
        <v>40</v>
      </c>
      <c r="C132" s="12">
        <f>'Career Batting'!E137</f>
        <v>36</v>
      </c>
      <c r="D132" s="12">
        <f>'Career Batting'!F137</f>
        <v>6</v>
      </c>
      <c r="E132" s="12">
        <f>'Career Batting'!G137</f>
        <v>673</v>
      </c>
      <c r="F132" s="12">
        <f>'Career Batting'!J137</f>
        <v>53</v>
      </c>
      <c r="G132" s="12">
        <f>'Career Batting'!K137</f>
        <v>2</v>
      </c>
      <c r="H132" s="12">
        <f>'Career Batting'!L137</f>
        <v>0</v>
      </c>
      <c r="I132" s="12">
        <f>'Career Batting'!M137</f>
        <v>3</v>
      </c>
      <c r="J132" s="12">
        <f>'Career Batting'!N137</f>
        <v>73</v>
      </c>
      <c r="K132" s="12">
        <f>'Career Batting'!O137</f>
        <v>2</v>
      </c>
      <c r="L132" s="12" t="str">
        <f>IF(ISBLANK('Career Batting'!P137), "", 'Career Batting'!P137)</f>
        <v/>
      </c>
      <c r="M132" t="b">
        <f>COUNTIF('Season - bat'!A:A,'Export  - batting'!A132)&gt;0</f>
        <v>0</v>
      </c>
    </row>
    <row r="133" spans="1:13" x14ac:dyDescent="0.25">
      <c r="A133" s="12" t="str">
        <f>'Career Batting'!C138</f>
        <v>Piran Legg</v>
      </c>
      <c r="B133" s="12">
        <f>'Career Batting'!D138</f>
        <v>1</v>
      </c>
      <c r="C133" s="12">
        <f>'Career Batting'!E138</f>
        <v>1</v>
      </c>
      <c r="D133" s="12">
        <f>'Career Batting'!F138</f>
        <v>1</v>
      </c>
      <c r="E133" s="12">
        <f>'Career Batting'!G138</f>
        <v>17</v>
      </c>
      <c r="F133" s="12" t="str">
        <f>'Career Batting'!J138</f>
        <v>17*</v>
      </c>
      <c r="G133" s="12">
        <f>'Career Batting'!K138</f>
        <v>0</v>
      </c>
      <c r="H133" s="12">
        <f>'Career Batting'!L138</f>
        <v>0</v>
      </c>
      <c r="I133" s="12">
        <f>'Career Batting'!M138</f>
        <v>0</v>
      </c>
      <c r="J133" s="12">
        <f>'Career Batting'!N138</f>
        <v>2</v>
      </c>
      <c r="K133" s="12">
        <f>'Career Batting'!O138</f>
        <v>0</v>
      </c>
      <c r="L133" s="12">
        <f>IF(ISBLANK('Career Batting'!P138), "", 'Career Batting'!P138)</f>
        <v>13</v>
      </c>
      <c r="M133" t="b">
        <f>COUNTIF('Season - bat'!A:A,'Export  - batting'!A133)&gt;0</f>
        <v>1</v>
      </c>
    </row>
    <row r="134" spans="1:13" x14ac:dyDescent="0.25">
      <c r="A134" s="12" t="str">
        <f>'Career Batting'!C139</f>
        <v>J Lewen</v>
      </c>
      <c r="B134" s="12">
        <f>'Career Batting'!D139</f>
        <v>2</v>
      </c>
      <c r="C134" s="12">
        <f>'Career Batting'!E139</f>
        <v>2</v>
      </c>
      <c r="D134" s="12">
        <f>'Career Batting'!F139</f>
        <v>0</v>
      </c>
      <c r="E134" s="12">
        <f>'Career Batting'!G139</f>
        <v>0</v>
      </c>
      <c r="F134" s="12">
        <f>'Career Batting'!J139</f>
        <v>0</v>
      </c>
      <c r="G134" s="12">
        <f>'Career Batting'!K139</f>
        <v>0</v>
      </c>
      <c r="H134" s="12">
        <f>'Career Batting'!L139</f>
        <v>0</v>
      </c>
      <c r="I134" s="12">
        <f>'Career Batting'!M139</f>
        <v>2</v>
      </c>
      <c r="J134" s="12">
        <f>'Career Batting'!N139</f>
        <v>0</v>
      </c>
      <c r="K134" s="12">
        <f>'Career Batting'!O139</f>
        <v>0</v>
      </c>
      <c r="L134" s="12" t="str">
        <f>IF(ISBLANK('Career Batting'!P139), "", 'Career Batting'!P139)</f>
        <v/>
      </c>
      <c r="M134" t="b">
        <f>COUNTIF('Season - bat'!A:A,'Export  - batting'!A134)&gt;0</f>
        <v>0</v>
      </c>
    </row>
    <row r="135" spans="1:13" x14ac:dyDescent="0.25">
      <c r="A135" s="12" t="str">
        <f>'Career Batting'!C140</f>
        <v>H Lewis</v>
      </c>
      <c r="B135" s="12">
        <f>'Career Batting'!D140</f>
        <v>16</v>
      </c>
      <c r="C135" s="12">
        <f>'Career Batting'!E140</f>
        <v>16</v>
      </c>
      <c r="D135" s="12">
        <f>'Career Batting'!F140</f>
        <v>2</v>
      </c>
      <c r="E135" s="12">
        <f>'Career Batting'!G140</f>
        <v>130</v>
      </c>
      <c r="F135" s="12">
        <f>'Career Batting'!J140</f>
        <v>36</v>
      </c>
      <c r="G135" s="12">
        <f>'Career Batting'!K140</f>
        <v>0</v>
      </c>
      <c r="H135" s="12">
        <f>'Career Batting'!L140</f>
        <v>0</v>
      </c>
      <c r="I135" s="12">
        <f>'Career Batting'!M140</f>
        <v>3</v>
      </c>
      <c r="J135" s="12">
        <f>'Career Batting'!N140</f>
        <v>19</v>
      </c>
      <c r="K135" s="12">
        <f>'Career Batting'!O140</f>
        <v>0</v>
      </c>
      <c r="L135" s="12" t="str">
        <f>IF(ISBLANK('Career Batting'!P140), "", 'Career Batting'!P140)</f>
        <v/>
      </c>
      <c r="M135" t="b">
        <f>COUNTIF('Season - bat'!A:A,'Export  - batting'!A135)&gt;0</f>
        <v>0</v>
      </c>
    </row>
    <row r="136" spans="1:13" x14ac:dyDescent="0.25">
      <c r="A136" s="12" t="str">
        <f>'Career Batting'!C141</f>
        <v>Chris Lilford</v>
      </c>
      <c r="B136" s="12">
        <f>'Career Batting'!D141</f>
        <v>19</v>
      </c>
      <c r="C136" s="12">
        <f>'Career Batting'!E141</f>
        <v>14</v>
      </c>
      <c r="D136" s="12">
        <f>'Career Batting'!F141</f>
        <v>5</v>
      </c>
      <c r="E136" s="12">
        <f>'Career Batting'!G141</f>
        <v>223</v>
      </c>
      <c r="F136" s="12" t="str">
        <f>'Career Batting'!J141</f>
        <v>43*</v>
      </c>
      <c r="G136" s="12">
        <f>'Career Batting'!K141</f>
        <v>0</v>
      </c>
      <c r="H136" s="12">
        <f>'Career Batting'!L141</f>
        <v>0</v>
      </c>
      <c r="I136" s="12">
        <f>'Career Batting'!M141</f>
        <v>3</v>
      </c>
      <c r="J136" s="12">
        <f>'Career Batting'!N141</f>
        <v>30</v>
      </c>
      <c r="K136" s="12">
        <f>'Career Batting'!O141</f>
        <v>1</v>
      </c>
      <c r="L136" s="12">
        <f>IF(ISBLANK('Career Batting'!P141), "", 'Career Batting'!P141)</f>
        <v>251</v>
      </c>
      <c r="M136" t="b">
        <f>COUNTIF('Season - bat'!A:A,'Export  - batting'!A136)&gt;0</f>
        <v>1</v>
      </c>
    </row>
    <row r="137" spans="1:13" x14ac:dyDescent="0.25">
      <c r="A137" s="12" t="str">
        <f>'Career Batting'!C142</f>
        <v>J Lloyd</v>
      </c>
      <c r="B137" s="12">
        <f>'Career Batting'!D142</f>
        <v>20</v>
      </c>
      <c r="C137" s="12">
        <f>'Career Batting'!E142</f>
        <v>19</v>
      </c>
      <c r="D137" s="12">
        <f>'Career Batting'!F142</f>
        <v>1</v>
      </c>
      <c r="E137" s="12">
        <f>'Career Batting'!G142</f>
        <v>72</v>
      </c>
      <c r="F137" s="12">
        <f>'Career Batting'!J142</f>
        <v>11</v>
      </c>
      <c r="G137" s="12">
        <f>'Career Batting'!K142</f>
        <v>0</v>
      </c>
      <c r="H137" s="12">
        <f>'Career Batting'!L142</f>
        <v>0</v>
      </c>
      <c r="I137" s="12">
        <f>'Career Batting'!M142</f>
        <v>5</v>
      </c>
      <c r="J137" s="12">
        <f>'Career Batting'!N142</f>
        <v>5</v>
      </c>
      <c r="K137" s="12">
        <f>'Career Batting'!O142</f>
        <v>1</v>
      </c>
      <c r="L137" s="12" t="str">
        <f>IF(ISBLANK('Career Batting'!P142), "", 'Career Batting'!P142)</f>
        <v/>
      </c>
      <c r="M137" t="b">
        <f>COUNTIF('Season - bat'!A:A,'Export  - batting'!A137)&gt;0</f>
        <v>0</v>
      </c>
    </row>
    <row r="138" spans="1:13" x14ac:dyDescent="0.25">
      <c r="A138" s="12" t="str">
        <f>'Career Batting'!C143</f>
        <v>Tom Lockhart</v>
      </c>
      <c r="B138" s="12">
        <f>'Career Batting'!D143</f>
        <v>130</v>
      </c>
      <c r="C138" s="12">
        <f>'Career Batting'!E143</f>
        <v>119</v>
      </c>
      <c r="D138" s="12">
        <f>'Career Batting'!F143</f>
        <v>14</v>
      </c>
      <c r="E138" s="12">
        <f>'Career Batting'!G143</f>
        <v>1643</v>
      </c>
      <c r="F138" s="12">
        <f>'Career Batting'!J143</f>
        <v>79</v>
      </c>
      <c r="G138" s="12">
        <f>'Career Batting'!K143</f>
        <v>2</v>
      </c>
      <c r="H138" s="12">
        <f>'Career Batting'!L143</f>
        <v>0</v>
      </c>
      <c r="I138" s="12">
        <f>'Career Batting'!M143</f>
        <v>13</v>
      </c>
      <c r="J138" s="12">
        <f>'Career Batting'!N143</f>
        <v>195</v>
      </c>
      <c r="K138" s="12">
        <f>'Career Batting'!O143</f>
        <v>18</v>
      </c>
      <c r="L138" s="12" t="str">
        <f>IF(ISBLANK('Career Batting'!P143), "", 'Career Batting'!P143)</f>
        <v/>
      </c>
      <c r="M138" t="b">
        <f>COUNTIF('Season - bat'!A:A,'Export  - batting'!A138)&gt;0</f>
        <v>1</v>
      </c>
    </row>
    <row r="139" spans="1:13" x14ac:dyDescent="0.25">
      <c r="A139" s="12" t="str">
        <f>'Career Batting'!C144</f>
        <v>Tom Lonnen</v>
      </c>
      <c r="B139" s="12">
        <f>'Career Batting'!D144</f>
        <v>363</v>
      </c>
      <c r="C139" s="12">
        <f>'Career Batting'!E144</f>
        <v>280</v>
      </c>
      <c r="D139" s="12">
        <f>'Career Batting'!F144</f>
        <v>87</v>
      </c>
      <c r="E139" s="12">
        <f>'Career Batting'!G144</f>
        <v>4215</v>
      </c>
      <c r="F139" s="12">
        <f>'Career Batting'!J144</f>
        <v>106</v>
      </c>
      <c r="G139" s="12">
        <f>'Career Batting'!K144</f>
        <v>13</v>
      </c>
      <c r="H139" s="12">
        <f>'Career Batting'!L144</f>
        <v>2</v>
      </c>
      <c r="I139" s="12">
        <f>'Career Batting'!M144</f>
        <v>35</v>
      </c>
      <c r="J139" s="12">
        <f>'Career Batting'!N144</f>
        <v>356</v>
      </c>
      <c r="K139" s="12">
        <f>'Career Batting'!O144</f>
        <v>81</v>
      </c>
      <c r="L139" s="12" t="str">
        <f>IF(ISBLANK('Career Batting'!P144), "", 'Career Batting'!P144)</f>
        <v/>
      </c>
      <c r="M139" t="b">
        <f>COUNTIF('Season - bat'!A:A,'Export  - batting'!A139)&gt;0</f>
        <v>1</v>
      </c>
    </row>
    <row r="140" spans="1:13" x14ac:dyDescent="0.25">
      <c r="A140" s="12" t="str">
        <f>'Career Batting'!C145</f>
        <v>Ross Lonsdale</v>
      </c>
      <c r="B140" s="12">
        <f>'Career Batting'!D145</f>
        <v>9</v>
      </c>
      <c r="C140" s="12">
        <f>'Career Batting'!E145</f>
        <v>3</v>
      </c>
      <c r="D140" s="12">
        <f>'Career Batting'!F145</f>
        <v>1</v>
      </c>
      <c r="E140" s="12">
        <f>'Career Batting'!G145</f>
        <v>28</v>
      </c>
      <c r="F140" s="12">
        <f>'Career Batting'!J145</f>
        <v>27</v>
      </c>
      <c r="G140" s="12">
        <f>'Career Batting'!K145</f>
        <v>0</v>
      </c>
      <c r="H140" s="12">
        <f>'Career Batting'!L145</f>
        <v>0</v>
      </c>
      <c r="I140" s="12">
        <f>'Career Batting'!M145</f>
        <v>1</v>
      </c>
      <c r="J140" s="12">
        <f>'Career Batting'!N145</f>
        <v>3</v>
      </c>
      <c r="K140" s="12">
        <f>'Career Batting'!O145</f>
        <v>0</v>
      </c>
      <c r="L140" s="12">
        <f>IF(ISBLANK('Career Batting'!P145), "", 'Career Batting'!P145)</f>
        <v>56</v>
      </c>
      <c r="M140" t="b">
        <f>COUNTIF('Season - bat'!A:A,'Export  - batting'!A140)&gt;0</f>
        <v>1</v>
      </c>
    </row>
    <row r="141" spans="1:13" x14ac:dyDescent="0.25">
      <c r="A141" s="12" t="str">
        <f>'Career Batting'!C146</f>
        <v>D Machine</v>
      </c>
      <c r="B141" s="12">
        <f>'Career Batting'!D146</f>
        <v>1</v>
      </c>
      <c r="C141" s="12">
        <f>'Career Batting'!E146</f>
        <v>1</v>
      </c>
      <c r="D141" s="12">
        <f>'Career Batting'!F146</f>
        <v>1</v>
      </c>
      <c r="E141" s="12">
        <f>'Career Batting'!G146</f>
        <v>0</v>
      </c>
      <c r="F141" s="12" t="str">
        <f>'Career Batting'!J146</f>
        <v>0*</v>
      </c>
      <c r="G141" s="12">
        <f>'Career Batting'!K146</f>
        <v>0</v>
      </c>
      <c r="H141" s="12">
        <f>'Career Batting'!L146</f>
        <v>0</v>
      </c>
      <c r="I141" s="12">
        <f>'Career Batting'!M146</f>
        <v>0</v>
      </c>
      <c r="J141" s="12">
        <f>'Career Batting'!N146</f>
        <v>0</v>
      </c>
      <c r="K141" s="12">
        <f>'Career Batting'!O146</f>
        <v>0</v>
      </c>
      <c r="L141" s="12" t="str">
        <f>IF(ISBLANK('Career Batting'!P146), "", 'Career Batting'!P146)</f>
        <v/>
      </c>
      <c r="M141" t="b">
        <f>COUNTIF('Season - bat'!A:A,'Export  - batting'!A141)&gt;0</f>
        <v>0</v>
      </c>
    </row>
    <row r="142" spans="1:13" x14ac:dyDescent="0.25">
      <c r="A142" s="12" t="str">
        <f>'Career Batting'!C147</f>
        <v>Christian Maclaren</v>
      </c>
      <c r="B142" s="12">
        <f>'Career Batting'!D147</f>
        <v>3</v>
      </c>
      <c r="C142" s="12">
        <f>'Career Batting'!E147</f>
        <v>2</v>
      </c>
      <c r="D142" s="12">
        <f>'Career Batting'!F147</f>
        <v>0</v>
      </c>
      <c r="E142" s="12">
        <f>'Career Batting'!G147</f>
        <v>42</v>
      </c>
      <c r="F142" s="12">
        <f>'Career Batting'!J147</f>
        <v>28</v>
      </c>
      <c r="G142" s="12">
        <f>'Career Batting'!K147</f>
        <v>0</v>
      </c>
      <c r="H142" s="12">
        <f>'Career Batting'!L147</f>
        <v>0</v>
      </c>
      <c r="I142" s="12">
        <f>'Career Batting'!M147</f>
        <v>0</v>
      </c>
      <c r="J142" s="12">
        <f>'Career Batting'!N147</f>
        <v>2</v>
      </c>
      <c r="K142" s="12">
        <f>'Career Batting'!O147</f>
        <v>7</v>
      </c>
      <c r="L142" s="12" t="str">
        <f>IF(ISBLANK('Career Batting'!P147), "", 'Career Batting'!P147)</f>
        <v/>
      </c>
      <c r="M142" t="b">
        <f>COUNTIF('Season - bat'!A:A,'Export  - batting'!A142)&gt;0</f>
        <v>0</v>
      </c>
    </row>
    <row r="143" spans="1:13" x14ac:dyDescent="0.25">
      <c r="A143" s="12" t="str">
        <f>'Career Batting'!C148</f>
        <v>N Macrides</v>
      </c>
      <c r="B143" s="12">
        <f>'Career Batting'!D148</f>
        <v>3</v>
      </c>
      <c r="C143" s="12">
        <f>'Career Batting'!E148</f>
        <v>3</v>
      </c>
      <c r="D143" s="12">
        <f>'Career Batting'!F148</f>
        <v>0</v>
      </c>
      <c r="E143" s="12">
        <f>'Career Batting'!G148</f>
        <v>30</v>
      </c>
      <c r="F143" s="12">
        <f>'Career Batting'!J148</f>
        <v>25</v>
      </c>
      <c r="G143" s="12">
        <f>'Career Batting'!K148</f>
        <v>0</v>
      </c>
      <c r="H143" s="12">
        <f>'Career Batting'!L148</f>
        <v>0</v>
      </c>
      <c r="I143" s="12">
        <f>'Career Batting'!M148</f>
        <v>1</v>
      </c>
      <c r="J143" s="12">
        <f>'Career Batting'!N148</f>
        <v>3</v>
      </c>
      <c r="K143" s="12">
        <f>'Career Batting'!O148</f>
        <v>2</v>
      </c>
      <c r="L143" s="12" t="str">
        <f>IF(ISBLANK('Career Batting'!P148), "", 'Career Batting'!P148)</f>
        <v/>
      </c>
      <c r="M143" t="b">
        <f>COUNTIF('Season - bat'!A:A,'Export  - batting'!A143)&gt;0</f>
        <v>0</v>
      </c>
    </row>
    <row r="144" spans="1:13" x14ac:dyDescent="0.25">
      <c r="A144" s="12" t="str">
        <f>'Career Batting'!C149</f>
        <v>R Madabushi</v>
      </c>
      <c r="B144" s="12">
        <f>'Career Batting'!D149</f>
        <v>27</v>
      </c>
      <c r="C144" s="12">
        <f>'Career Batting'!E149</f>
        <v>25</v>
      </c>
      <c r="D144" s="12">
        <f>'Career Batting'!F149</f>
        <v>2</v>
      </c>
      <c r="E144" s="12">
        <f>'Career Batting'!G149</f>
        <v>175</v>
      </c>
      <c r="F144" s="12">
        <f>'Career Batting'!J149</f>
        <v>27</v>
      </c>
      <c r="G144" s="12">
        <f>'Career Batting'!K149</f>
        <v>0</v>
      </c>
      <c r="H144" s="12">
        <f>'Career Batting'!L149</f>
        <v>0</v>
      </c>
      <c r="I144" s="12">
        <f>'Career Batting'!M149</f>
        <v>4</v>
      </c>
      <c r="J144" s="12">
        <f>'Career Batting'!N149</f>
        <v>22</v>
      </c>
      <c r="K144" s="12">
        <f>'Career Batting'!O149</f>
        <v>0</v>
      </c>
      <c r="L144" s="12" t="str">
        <f>IF(ISBLANK('Career Batting'!P149), "", 'Career Batting'!P149)</f>
        <v/>
      </c>
      <c r="M144" t="b">
        <f>COUNTIF('Season - bat'!A:A,'Export  - batting'!A144)&gt;0</f>
        <v>0</v>
      </c>
    </row>
    <row r="145" spans="1:13" x14ac:dyDescent="0.25">
      <c r="A145" s="12" t="str">
        <f>'Career Batting'!C150</f>
        <v>Harry Madley</v>
      </c>
      <c r="B145" s="12">
        <f>'Career Batting'!D150</f>
        <v>4</v>
      </c>
      <c r="C145" s="12">
        <f>'Career Batting'!E150</f>
        <v>2</v>
      </c>
      <c r="D145" s="12">
        <f>'Career Batting'!F150</f>
        <v>1</v>
      </c>
      <c r="E145" s="12">
        <f>'Career Batting'!G150</f>
        <v>10</v>
      </c>
      <c r="F145" s="12">
        <f>'Career Batting'!J150</f>
        <v>10</v>
      </c>
      <c r="G145" s="12">
        <f>'Career Batting'!K150</f>
        <v>0</v>
      </c>
      <c r="H145" s="12">
        <f>'Career Batting'!L150</f>
        <v>0</v>
      </c>
      <c r="I145" s="12">
        <f>'Career Batting'!M150</f>
        <v>1</v>
      </c>
      <c r="J145" s="12">
        <f>'Career Batting'!N150</f>
        <v>1</v>
      </c>
      <c r="K145" s="12">
        <f>'Career Batting'!O150</f>
        <v>0</v>
      </c>
      <c r="L145" s="12" t="str">
        <f>IF(ISBLANK('Career Batting'!P150), "", 'Career Batting'!P150)</f>
        <v/>
      </c>
      <c r="M145" t="b">
        <f>COUNTIF('Season - bat'!A:A,'Export  - batting'!A145)&gt;0</f>
        <v>0</v>
      </c>
    </row>
    <row r="146" spans="1:13" x14ac:dyDescent="0.25">
      <c r="A146" s="12" t="str">
        <f>'Career Batting'!C151</f>
        <v>M Magill</v>
      </c>
      <c r="B146" s="12">
        <f>'Career Batting'!D151</f>
        <v>33</v>
      </c>
      <c r="C146" s="12">
        <f>'Career Batting'!E151</f>
        <v>26</v>
      </c>
      <c r="D146" s="12">
        <f>'Career Batting'!F151</f>
        <v>6</v>
      </c>
      <c r="E146" s="12">
        <f>'Career Batting'!G151</f>
        <v>140</v>
      </c>
      <c r="F146" s="12">
        <f>'Career Batting'!J151</f>
        <v>28</v>
      </c>
      <c r="G146" s="12">
        <f>'Career Batting'!K151</f>
        <v>0</v>
      </c>
      <c r="H146" s="12">
        <f>'Career Batting'!L151</f>
        <v>0</v>
      </c>
      <c r="I146" s="12">
        <f>'Career Batting'!M151</f>
        <v>7</v>
      </c>
      <c r="J146" s="12">
        <f>'Career Batting'!N151</f>
        <v>8</v>
      </c>
      <c r="K146" s="12">
        <f>'Career Batting'!O151</f>
        <v>0</v>
      </c>
      <c r="L146" s="12" t="str">
        <f>IF(ISBLANK('Career Batting'!P151), "", 'Career Batting'!P151)</f>
        <v/>
      </c>
      <c r="M146" t="b">
        <f>COUNTIF('Season - bat'!A:A,'Export  - batting'!A146)&gt;0</f>
        <v>0</v>
      </c>
    </row>
    <row r="147" spans="1:13" x14ac:dyDescent="0.25">
      <c r="A147" s="12" t="str">
        <f>'Career Batting'!C152</f>
        <v>C Maharaj</v>
      </c>
      <c r="B147" s="12">
        <f>'Career Batting'!D152</f>
        <v>6</v>
      </c>
      <c r="C147" s="12">
        <f>'Career Batting'!E152</f>
        <v>6</v>
      </c>
      <c r="D147" s="12">
        <f>'Career Batting'!F152</f>
        <v>0</v>
      </c>
      <c r="E147" s="12">
        <f>'Career Batting'!G152</f>
        <v>33</v>
      </c>
      <c r="F147" s="12">
        <f>'Career Batting'!J152</f>
        <v>22</v>
      </c>
      <c r="G147" s="12">
        <f>'Career Batting'!K152</f>
        <v>0</v>
      </c>
      <c r="H147" s="12">
        <f>'Career Batting'!L152</f>
        <v>0</v>
      </c>
      <c r="I147" s="12">
        <f>'Career Batting'!M152</f>
        <v>3</v>
      </c>
      <c r="J147" s="12">
        <f>'Career Batting'!N152</f>
        <v>2</v>
      </c>
      <c r="K147" s="12">
        <f>'Career Batting'!O152</f>
        <v>0</v>
      </c>
      <c r="L147" s="12" t="str">
        <f>IF(ISBLANK('Career Batting'!P152), "", 'Career Batting'!P152)</f>
        <v/>
      </c>
      <c r="M147" t="b">
        <f>COUNTIF('Season - bat'!A:A,'Export  - batting'!A147)&gt;0</f>
        <v>0</v>
      </c>
    </row>
    <row r="148" spans="1:13" x14ac:dyDescent="0.25">
      <c r="A148" s="12" t="str">
        <f>'Career Batting'!C153</f>
        <v>B Marshall</v>
      </c>
      <c r="B148" s="12">
        <f>'Career Batting'!D153</f>
        <v>10</v>
      </c>
      <c r="C148" s="12">
        <f>'Career Batting'!E153</f>
        <v>8</v>
      </c>
      <c r="D148" s="12">
        <f>'Career Batting'!F153</f>
        <v>2</v>
      </c>
      <c r="E148" s="12">
        <f>'Career Batting'!G153</f>
        <v>21</v>
      </c>
      <c r="F148" s="12">
        <f>'Career Batting'!J153</f>
        <v>12</v>
      </c>
      <c r="G148" s="12">
        <f>'Career Batting'!K153</f>
        <v>0</v>
      </c>
      <c r="H148" s="12">
        <f>'Career Batting'!L153</f>
        <v>0</v>
      </c>
      <c r="I148" s="12">
        <f>'Career Batting'!M153</f>
        <v>3</v>
      </c>
      <c r="J148" s="12">
        <f>'Career Batting'!N153</f>
        <v>1</v>
      </c>
      <c r="K148" s="12">
        <f>'Career Batting'!O153</f>
        <v>0</v>
      </c>
      <c r="L148" s="12" t="str">
        <f>IF(ISBLANK('Career Batting'!P153), "", 'Career Batting'!P153)</f>
        <v/>
      </c>
      <c r="M148" t="b">
        <f>COUNTIF('Season - bat'!A:A,'Export  - batting'!A148)&gt;0</f>
        <v>0</v>
      </c>
    </row>
    <row r="149" spans="1:13" x14ac:dyDescent="0.25">
      <c r="A149" s="12" t="str">
        <f>'Career Batting'!C154</f>
        <v>K McEvoy</v>
      </c>
      <c r="B149" s="12">
        <f>'Career Batting'!D154</f>
        <v>33</v>
      </c>
      <c r="C149" s="12">
        <f>'Career Batting'!E154</f>
        <v>32</v>
      </c>
      <c r="D149" s="12">
        <f>'Career Batting'!F154</f>
        <v>6</v>
      </c>
      <c r="E149" s="12">
        <f>'Career Batting'!G154</f>
        <v>263</v>
      </c>
      <c r="F149" s="12">
        <f>'Career Batting'!J154</f>
        <v>23</v>
      </c>
      <c r="G149" s="12">
        <f>'Career Batting'!K154</f>
        <v>0</v>
      </c>
      <c r="H149" s="12">
        <f>'Career Batting'!L154</f>
        <v>0</v>
      </c>
      <c r="I149" s="12">
        <f>'Career Batting'!M154</f>
        <v>3</v>
      </c>
      <c r="J149" s="12">
        <f>'Career Batting'!N154</f>
        <v>28</v>
      </c>
      <c r="K149" s="12">
        <f>'Career Batting'!O154</f>
        <v>0</v>
      </c>
      <c r="L149" s="12" t="str">
        <f>IF(ISBLANK('Career Batting'!P154), "", 'Career Batting'!P154)</f>
        <v/>
      </c>
      <c r="M149" t="b">
        <f>COUNTIF('Season - bat'!A:A,'Export  - batting'!A149)&gt;0</f>
        <v>0</v>
      </c>
    </row>
    <row r="150" spans="1:13" x14ac:dyDescent="0.25">
      <c r="A150" s="12" t="str">
        <f>'Career Batting'!C155</f>
        <v>B McGhee</v>
      </c>
      <c r="B150" s="12">
        <f>'Career Batting'!D155</f>
        <v>6</v>
      </c>
      <c r="C150" s="12">
        <f>'Career Batting'!E155</f>
        <v>6</v>
      </c>
      <c r="D150" s="12">
        <f>'Career Batting'!F155</f>
        <v>0</v>
      </c>
      <c r="E150" s="12">
        <f>'Career Batting'!G155</f>
        <v>156</v>
      </c>
      <c r="F150" s="12">
        <f>'Career Batting'!J155</f>
        <v>63</v>
      </c>
      <c r="G150" s="12">
        <f>'Career Batting'!K155</f>
        <v>1</v>
      </c>
      <c r="H150" s="12">
        <f>'Career Batting'!L155</f>
        <v>0</v>
      </c>
      <c r="I150" s="12">
        <f>'Career Batting'!M155</f>
        <v>2</v>
      </c>
      <c r="J150" s="12">
        <f>'Career Batting'!N155</f>
        <v>18</v>
      </c>
      <c r="K150" s="12">
        <f>'Career Batting'!O155</f>
        <v>6</v>
      </c>
      <c r="L150" s="12" t="str">
        <f>IF(ISBLANK('Career Batting'!P155), "", 'Career Batting'!P155)</f>
        <v/>
      </c>
      <c r="M150" t="b">
        <f>COUNTIF('Season - bat'!A:A,'Export  - batting'!A150)&gt;0</f>
        <v>0</v>
      </c>
    </row>
    <row r="151" spans="1:13" x14ac:dyDescent="0.25">
      <c r="A151" s="12" t="str">
        <f>'Career Batting'!C156</f>
        <v>R McHarg</v>
      </c>
      <c r="B151" s="12">
        <f>'Career Batting'!D156</f>
        <v>28</v>
      </c>
      <c r="C151" s="12">
        <f>'Career Batting'!E156</f>
        <v>24</v>
      </c>
      <c r="D151" s="12">
        <f>'Career Batting'!F156</f>
        <v>3</v>
      </c>
      <c r="E151" s="12">
        <f>'Career Batting'!G156</f>
        <v>431</v>
      </c>
      <c r="F151" s="12">
        <f>'Career Batting'!J156</f>
        <v>90</v>
      </c>
      <c r="G151" s="12">
        <f>'Career Batting'!K156</f>
        <v>3</v>
      </c>
      <c r="H151" s="12">
        <f>'Career Batting'!L156</f>
        <v>0</v>
      </c>
      <c r="I151" s="12">
        <f>'Career Batting'!M156</f>
        <v>2</v>
      </c>
      <c r="J151" s="12">
        <f>'Career Batting'!N156</f>
        <v>35</v>
      </c>
      <c r="K151" s="12">
        <f>'Career Batting'!O156</f>
        <v>3</v>
      </c>
      <c r="L151" s="12" t="str">
        <f>IF(ISBLANK('Career Batting'!P156), "", 'Career Batting'!P156)</f>
        <v/>
      </c>
      <c r="M151" t="b">
        <f>COUNTIF('Season - bat'!A:A,'Export  - batting'!A151)&gt;0</f>
        <v>0</v>
      </c>
    </row>
    <row r="152" spans="1:13" x14ac:dyDescent="0.25">
      <c r="A152" s="12" t="str">
        <f>'Career Batting'!C157</f>
        <v>J McHugh</v>
      </c>
      <c r="B152" s="12">
        <f>'Career Batting'!D157</f>
        <v>2</v>
      </c>
      <c r="C152" s="12">
        <f>'Career Batting'!E157</f>
        <v>2</v>
      </c>
      <c r="D152" s="12">
        <f>'Career Batting'!F157</f>
        <v>0</v>
      </c>
      <c r="E152" s="12">
        <f>'Career Batting'!G157</f>
        <v>28</v>
      </c>
      <c r="F152" s="12">
        <f>'Career Batting'!J157</f>
        <v>19</v>
      </c>
      <c r="G152" s="12">
        <f>'Career Batting'!K157</f>
        <v>0</v>
      </c>
      <c r="H152" s="12">
        <f>'Career Batting'!L157</f>
        <v>0</v>
      </c>
      <c r="I152" s="12">
        <f>'Career Batting'!M157</f>
        <v>0</v>
      </c>
      <c r="J152" s="12">
        <f>'Career Batting'!N157</f>
        <v>3</v>
      </c>
      <c r="K152" s="12">
        <f>'Career Batting'!O157</f>
        <v>0</v>
      </c>
      <c r="L152" s="12" t="str">
        <f>IF(ISBLANK('Career Batting'!P157), "", 'Career Batting'!P157)</f>
        <v/>
      </c>
      <c r="M152" t="b">
        <f>COUNTIF('Season - bat'!A:A,'Export  - batting'!A152)&gt;0</f>
        <v>0</v>
      </c>
    </row>
    <row r="153" spans="1:13" x14ac:dyDescent="0.25">
      <c r="A153" s="12" t="str">
        <f>'Career Batting'!C158</f>
        <v>C McNee</v>
      </c>
      <c r="B153" s="12">
        <f>'Career Batting'!D158</f>
        <v>37</v>
      </c>
      <c r="C153" s="12">
        <f>'Career Batting'!E158</f>
        <v>34</v>
      </c>
      <c r="D153" s="12">
        <f>'Career Batting'!F158</f>
        <v>2</v>
      </c>
      <c r="E153" s="12">
        <f>'Career Batting'!G158</f>
        <v>503</v>
      </c>
      <c r="F153" s="12">
        <f>'Career Batting'!J158</f>
        <v>62</v>
      </c>
      <c r="G153" s="12">
        <f>'Career Batting'!K158</f>
        <v>2</v>
      </c>
      <c r="H153" s="12">
        <f>'Career Batting'!L158</f>
        <v>0</v>
      </c>
      <c r="I153" s="12">
        <f>'Career Batting'!M158</f>
        <v>7</v>
      </c>
      <c r="J153" s="12">
        <f>'Career Batting'!N158</f>
        <v>48</v>
      </c>
      <c r="K153" s="12">
        <f>'Career Batting'!O158</f>
        <v>6</v>
      </c>
      <c r="L153" s="12" t="str">
        <f>IF(ISBLANK('Career Batting'!P158), "", 'Career Batting'!P158)</f>
        <v/>
      </c>
      <c r="M153" t="b">
        <f>COUNTIF('Season - bat'!A:A,'Export  - batting'!A153)&gt;0</f>
        <v>0</v>
      </c>
    </row>
    <row r="154" spans="1:13" x14ac:dyDescent="0.25">
      <c r="A154" s="12" t="str">
        <f>'Career Batting'!C159</f>
        <v>J Meade</v>
      </c>
      <c r="B154" s="12">
        <f>'Career Batting'!D159</f>
        <v>92</v>
      </c>
      <c r="C154" s="12">
        <f>'Career Batting'!E159</f>
        <v>77</v>
      </c>
      <c r="D154" s="12">
        <f>'Career Batting'!F159</f>
        <v>9</v>
      </c>
      <c r="E154" s="12">
        <f>'Career Batting'!G159</f>
        <v>498</v>
      </c>
      <c r="F154" s="12">
        <f>'Career Batting'!J159</f>
        <v>48</v>
      </c>
      <c r="G154" s="12">
        <f>'Career Batting'!K159</f>
        <v>0</v>
      </c>
      <c r="H154" s="12">
        <f>'Career Batting'!L159</f>
        <v>0</v>
      </c>
      <c r="I154" s="12">
        <f>'Career Batting'!M159</f>
        <v>15</v>
      </c>
      <c r="J154" s="12">
        <f>'Career Batting'!N159</f>
        <v>0</v>
      </c>
      <c r="K154" s="12">
        <f>'Career Batting'!O159</f>
        <v>0</v>
      </c>
      <c r="L154" s="12" t="str">
        <f>IF(ISBLANK('Career Batting'!P159), "", 'Career Batting'!P159)</f>
        <v/>
      </c>
      <c r="M154" t="b">
        <f>COUNTIF('Season - bat'!A:A,'Export  - batting'!A154)&gt;0</f>
        <v>0</v>
      </c>
    </row>
    <row r="155" spans="1:13" x14ac:dyDescent="0.25">
      <c r="A155" s="12" t="str">
        <f>'Career Batting'!C160</f>
        <v>Dan Meek</v>
      </c>
      <c r="B155" s="12">
        <f>'Career Batting'!D160</f>
        <v>1</v>
      </c>
      <c r="C155" s="12">
        <f>'Career Batting'!E160</f>
        <v>1</v>
      </c>
      <c r="D155" s="12">
        <f>'Career Batting'!F160</f>
        <v>0</v>
      </c>
      <c r="E155" s="12">
        <f>'Career Batting'!G160</f>
        <v>23</v>
      </c>
      <c r="F155" s="12">
        <f>'Career Batting'!J160</f>
        <v>23</v>
      </c>
      <c r="G155" s="12">
        <f>'Career Batting'!K160</f>
        <v>0</v>
      </c>
      <c r="H155" s="12">
        <f>'Career Batting'!L160</f>
        <v>0</v>
      </c>
      <c r="I155" s="12">
        <f>'Career Batting'!M160</f>
        <v>0</v>
      </c>
      <c r="J155" s="12">
        <f>'Career Batting'!N160</f>
        <v>5</v>
      </c>
      <c r="K155" s="12">
        <f>'Career Batting'!O160</f>
        <v>0</v>
      </c>
      <c r="L155" s="12">
        <f>IF(ISBLANK('Career Batting'!P160), "", 'Career Batting'!P160)</f>
        <v>24</v>
      </c>
      <c r="M155" t="b">
        <f>COUNTIF('Season - bat'!A:A,'Export  - batting'!A155)&gt;0</f>
        <v>0</v>
      </c>
    </row>
    <row r="156" spans="1:13" x14ac:dyDescent="0.25">
      <c r="A156" s="12" t="str">
        <f>'Career Batting'!C161</f>
        <v>Freddie Mills</v>
      </c>
      <c r="B156" s="12">
        <f>'Career Batting'!D161</f>
        <v>82</v>
      </c>
      <c r="C156" s="12">
        <f>'Career Batting'!E161</f>
        <v>73</v>
      </c>
      <c r="D156" s="12">
        <f>'Career Batting'!F161</f>
        <v>11</v>
      </c>
      <c r="E156" s="12">
        <f>'Career Batting'!G161</f>
        <v>1772</v>
      </c>
      <c r="F156" s="12">
        <f>'Career Batting'!J161</f>
        <v>132</v>
      </c>
      <c r="G156" s="12">
        <f>'Career Batting'!K161</f>
        <v>10</v>
      </c>
      <c r="H156" s="12">
        <f>'Career Batting'!L161</f>
        <v>2</v>
      </c>
      <c r="I156" s="12">
        <f>'Career Batting'!M161</f>
        <v>13</v>
      </c>
      <c r="J156" s="12">
        <f>'Career Batting'!N161</f>
        <v>160</v>
      </c>
      <c r="K156" s="12">
        <f>'Career Batting'!O161</f>
        <v>47</v>
      </c>
      <c r="L156" s="12" t="str">
        <f>IF(ISBLANK('Career Batting'!P161), "", 'Career Batting'!P161)</f>
        <v/>
      </c>
      <c r="M156" t="b">
        <f>COUNTIF('Season - bat'!A:A,'Export  - batting'!A156)&gt;0</f>
        <v>1</v>
      </c>
    </row>
    <row r="157" spans="1:13" x14ac:dyDescent="0.25">
      <c r="A157" s="12" t="str">
        <f>'Career Batting'!C162</f>
        <v>M Mittal</v>
      </c>
      <c r="B157" s="12">
        <f>'Career Batting'!D162</f>
        <v>10</v>
      </c>
      <c r="C157" s="12">
        <f>'Career Batting'!E162</f>
        <v>10</v>
      </c>
      <c r="D157" s="12">
        <f>'Career Batting'!F162</f>
        <v>1</v>
      </c>
      <c r="E157" s="12">
        <f>'Career Batting'!G162</f>
        <v>38</v>
      </c>
      <c r="F157" s="12">
        <f>'Career Batting'!J162</f>
        <v>11</v>
      </c>
      <c r="G157" s="12">
        <f>'Career Batting'!K162</f>
        <v>0</v>
      </c>
      <c r="H157" s="12">
        <f>'Career Batting'!L162</f>
        <v>0</v>
      </c>
      <c r="I157" s="12">
        <f>'Career Batting'!M162</f>
        <v>3</v>
      </c>
      <c r="J157" s="12">
        <f>'Career Batting'!N162</f>
        <v>2</v>
      </c>
      <c r="K157" s="12">
        <f>'Career Batting'!O162</f>
        <v>0</v>
      </c>
      <c r="L157" s="12" t="str">
        <f>IF(ISBLANK('Career Batting'!P162), "", 'Career Batting'!P162)</f>
        <v/>
      </c>
      <c r="M157" t="b">
        <f>COUNTIF('Season - bat'!A:A,'Export  - batting'!A157)&gt;0</f>
        <v>0</v>
      </c>
    </row>
    <row r="158" spans="1:13" x14ac:dyDescent="0.25">
      <c r="A158" s="12" t="str">
        <f>'Career Batting'!C163</f>
        <v>Aruran Morgan</v>
      </c>
      <c r="B158" s="12">
        <f>'Career Batting'!D163</f>
        <v>33</v>
      </c>
      <c r="C158" s="12">
        <f>'Career Batting'!E163</f>
        <v>23</v>
      </c>
      <c r="D158" s="12">
        <f>'Career Batting'!F163</f>
        <v>5</v>
      </c>
      <c r="E158" s="12">
        <f>'Career Batting'!G163</f>
        <v>247</v>
      </c>
      <c r="F158" s="12">
        <f>'Career Batting'!J163</f>
        <v>41</v>
      </c>
      <c r="G158" s="12">
        <f>'Career Batting'!K163</f>
        <v>0</v>
      </c>
      <c r="H158" s="12">
        <f>'Career Batting'!L163</f>
        <v>0</v>
      </c>
      <c r="I158" s="12">
        <f>'Career Batting'!M163</f>
        <v>4</v>
      </c>
      <c r="J158" s="12">
        <f>'Career Batting'!N163</f>
        <v>16</v>
      </c>
      <c r="K158" s="12">
        <f>'Career Batting'!O163</f>
        <v>1</v>
      </c>
      <c r="L158" s="12" t="str">
        <f>IF(ISBLANK('Career Batting'!P163), "", 'Career Batting'!P163)</f>
        <v/>
      </c>
      <c r="M158" t="b">
        <f>COUNTIF('Season - bat'!A:A,'Export  - batting'!A158)&gt;0</f>
        <v>0</v>
      </c>
    </row>
    <row r="159" spans="1:13" x14ac:dyDescent="0.25">
      <c r="A159" s="12" t="str">
        <f>'Career Batting'!C164</f>
        <v>J Murphy</v>
      </c>
      <c r="B159" s="12">
        <f>'Career Batting'!D164</f>
        <v>3</v>
      </c>
      <c r="C159" s="12">
        <f>'Career Batting'!E164</f>
        <v>2</v>
      </c>
      <c r="D159" s="12">
        <f>'Career Batting'!F164</f>
        <v>0</v>
      </c>
      <c r="E159" s="12">
        <f>'Career Batting'!G164</f>
        <v>78</v>
      </c>
      <c r="F159" s="12">
        <f>'Career Batting'!J164</f>
        <v>61</v>
      </c>
      <c r="G159" s="12">
        <f>'Career Batting'!K164</f>
        <v>1</v>
      </c>
      <c r="H159" s="12">
        <f>'Career Batting'!L164</f>
        <v>0</v>
      </c>
      <c r="I159" s="12">
        <f>'Career Batting'!M164</f>
        <v>0</v>
      </c>
      <c r="J159" s="12">
        <f>'Career Batting'!N164</f>
        <v>10</v>
      </c>
      <c r="K159" s="12">
        <f>'Career Batting'!O164</f>
        <v>0</v>
      </c>
      <c r="L159" s="12" t="str">
        <f>IF(ISBLANK('Career Batting'!P164), "", 'Career Batting'!P164)</f>
        <v/>
      </c>
      <c r="M159" t="b">
        <f>COUNTIF('Season - bat'!A:A,'Export  - batting'!A159)&gt;0</f>
        <v>0</v>
      </c>
    </row>
    <row r="160" spans="1:13" x14ac:dyDescent="0.25">
      <c r="A160" s="12" t="str">
        <f>'Career Batting'!C165</f>
        <v>N Murphy</v>
      </c>
      <c r="B160" s="12">
        <f>'Career Batting'!D165</f>
        <v>4</v>
      </c>
      <c r="C160" s="12">
        <f>'Career Batting'!E165</f>
        <v>4</v>
      </c>
      <c r="D160" s="12">
        <f>'Career Batting'!F165</f>
        <v>1</v>
      </c>
      <c r="E160" s="12">
        <f>'Career Batting'!G165</f>
        <v>33</v>
      </c>
      <c r="F160" s="12">
        <f>'Career Batting'!J165</f>
        <v>26</v>
      </c>
      <c r="G160" s="12">
        <f>'Career Batting'!K165</f>
        <v>0</v>
      </c>
      <c r="H160" s="12">
        <f>'Career Batting'!L165</f>
        <v>0</v>
      </c>
      <c r="I160" s="12">
        <f>'Career Batting'!M165</f>
        <v>0</v>
      </c>
      <c r="J160" s="12">
        <f>'Career Batting'!N165</f>
        <v>0</v>
      </c>
      <c r="K160" s="12">
        <f>'Career Batting'!O165</f>
        <v>0</v>
      </c>
      <c r="L160" s="12" t="str">
        <f>IF(ISBLANK('Career Batting'!P165), "", 'Career Batting'!P165)</f>
        <v/>
      </c>
      <c r="M160" t="b">
        <f>COUNTIF('Season - bat'!A:A,'Export  - batting'!A160)&gt;0</f>
        <v>0</v>
      </c>
    </row>
    <row r="161" spans="1:13" x14ac:dyDescent="0.25">
      <c r="A161" s="12" t="str">
        <f>'Career Batting'!C166</f>
        <v>D Murray</v>
      </c>
      <c r="B161" s="12">
        <f>'Career Batting'!D166</f>
        <v>14</v>
      </c>
      <c r="C161" s="12">
        <f>'Career Batting'!E166</f>
        <v>14</v>
      </c>
      <c r="D161" s="12">
        <f>'Career Batting'!F166</f>
        <v>0</v>
      </c>
      <c r="E161" s="12">
        <f>'Career Batting'!G166</f>
        <v>177</v>
      </c>
      <c r="F161" s="12">
        <f>'Career Batting'!J166</f>
        <v>54</v>
      </c>
      <c r="G161" s="12">
        <f>'Career Batting'!K166</f>
        <v>1</v>
      </c>
      <c r="H161" s="12">
        <f>'Career Batting'!L166</f>
        <v>0</v>
      </c>
      <c r="I161" s="12">
        <f>'Career Batting'!M166</f>
        <v>1</v>
      </c>
      <c r="J161" s="12">
        <f>'Career Batting'!N166</f>
        <v>21</v>
      </c>
      <c r="K161" s="12">
        <f>'Career Batting'!O166</f>
        <v>0</v>
      </c>
      <c r="L161" s="12" t="str">
        <f>IF(ISBLANK('Career Batting'!P166), "", 'Career Batting'!P166)</f>
        <v/>
      </c>
      <c r="M161" t="b">
        <f>COUNTIF('Season - bat'!A:A,'Export  - batting'!A161)&gt;0</f>
        <v>0</v>
      </c>
    </row>
    <row r="162" spans="1:13" x14ac:dyDescent="0.25">
      <c r="A162" s="12" t="str">
        <f>'Career Batting'!C167</f>
        <v>R Nair</v>
      </c>
      <c r="B162" s="12">
        <f>'Career Batting'!D167</f>
        <v>2</v>
      </c>
      <c r="C162" s="12">
        <f>'Career Batting'!E167</f>
        <v>2</v>
      </c>
      <c r="D162" s="12">
        <f>'Career Batting'!F167</f>
        <v>1</v>
      </c>
      <c r="E162" s="12">
        <f>'Career Batting'!G167</f>
        <v>8</v>
      </c>
      <c r="F162" s="12">
        <f>'Career Batting'!J167</f>
        <v>8</v>
      </c>
      <c r="G162" s="12">
        <f>'Career Batting'!K167</f>
        <v>0</v>
      </c>
      <c r="H162" s="12">
        <f>'Career Batting'!L167</f>
        <v>0</v>
      </c>
      <c r="I162" s="12">
        <f>'Career Batting'!M167</f>
        <v>1</v>
      </c>
      <c r="J162" s="12">
        <f>'Career Batting'!N167</f>
        <v>1</v>
      </c>
      <c r="K162" s="12">
        <f>'Career Batting'!O167</f>
        <v>0</v>
      </c>
      <c r="L162" s="12">
        <f>IF(ISBLANK('Career Batting'!P167), "", 'Career Batting'!P167)</f>
        <v>16</v>
      </c>
      <c r="M162" t="b">
        <f>COUNTIF('Season - bat'!A:A,'Export  - batting'!A162)&gt;0</f>
        <v>0</v>
      </c>
    </row>
    <row r="163" spans="1:13" x14ac:dyDescent="0.25">
      <c r="A163" s="12" t="str">
        <f>'Career Batting'!C168</f>
        <v>K Nasir</v>
      </c>
      <c r="B163" s="12">
        <f>'Career Batting'!D168</f>
        <v>1</v>
      </c>
      <c r="C163" s="12">
        <f>'Career Batting'!E168</f>
        <v>0</v>
      </c>
      <c r="D163" s="12">
        <f>'Career Batting'!F168</f>
        <v>0</v>
      </c>
      <c r="E163" s="12">
        <f>'Career Batting'!G168</f>
        <v>0</v>
      </c>
      <c r="F163" s="12">
        <f>'Career Batting'!J168</f>
        <v>0</v>
      </c>
      <c r="G163" s="12">
        <f>'Career Batting'!K168</f>
        <v>0</v>
      </c>
      <c r="H163" s="12">
        <f>'Career Batting'!L168</f>
        <v>0</v>
      </c>
      <c r="I163" s="12">
        <f>'Career Batting'!M168</f>
        <v>0</v>
      </c>
      <c r="J163" s="12">
        <f>'Career Batting'!N168</f>
        <v>0</v>
      </c>
      <c r="K163" s="12">
        <f>'Career Batting'!O168</f>
        <v>0</v>
      </c>
      <c r="L163" s="12" t="str">
        <f>IF(ISBLANK('Career Batting'!P168), "", 'Career Batting'!P168)</f>
        <v/>
      </c>
      <c r="M163" t="b">
        <f>COUNTIF('Season - bat'!A:A,'Export  - batting'!A163)&gt;0</f>
        <v>0</v>
      </c>
    </row>
    <row r="164" spans="1:13" x14ac:dyDescent="0.25">
      <c r="A164" s="12" t="str">
        <f>'Career Batting'!C169</f>
        <v>R Nataraju</v>
      </c>
      <c r="B164" s="12">
        <f>'Career Batting'!D169</f>
        <v>21</v>
      </c>
      <c r="C164" s="12">
        <f>'Career Batting'!E169</f>
        <v>18</v>
      </c>
      <c r="D164" s="12">
        <f>'Career Batting'!F169</f>
        <v>7</v>
      </c>
      <c r="E164" s="12">
        <f>'Career Batting'!G169</f>
        <v>74</v>
      </c>
      <c r="F164" s="12">
        <f>'Career Batting'!J169</f>
        <v>14</v>
      </c>
      <c r="G164" s="12">
        <f>'Career Batting'!K169</f>
        <v>0</v>
      </c>
      <c r="H164" s="12">
        <f>'Career Batting'!L169</f>
        <v>0</v>
      </c>
      <c r="I164" s="12">
        <f>'Career Batting'!M169</f>
        <v>6</v>
      </c>
      <c r="J164" s="12">
        <f>'Career Batting'!N169</f>
        <v>8</v>
      </c>
      <c r="K164" s="12">
        <f>'Career Batting'!O169</f>
        <v>2</v>
      </c>
      <c r="L164" s="12" t="str">
        <f>IF(ISBLANK('Career Batting'!P169), "", 'Career Batting'!P169)</f>
        <v/>
      </c>
      <c r="M164" t="b">
        <f>COUNTIF('Season - bat'!A:A,'Export  - batting'!A164)&gt;0</f>
        <v>0</v>
      </c>
    </row>
    <row r="165" spans="1:13" x14ac:dyDescent="0.25">
      <c r="A165" s="12" t="str">
        <f>'Career Batting'!C170</f>
        <v>A Nicholls</v>
      </c>
      <c r="B165" s="12">
        <f>'Career Batting'!D170</f>
        <v>1</v>
      </c>
      <c r="C165" s="12">
        <f>'Career Batting'!E170</f>
        <v>1</v>
      </c>
      <c r="D165" s="12">
        <f>'Career Batting'!F170</f>
        <v>0</v>
      </c>
      <c r="E165" s="12">
        <f>'Career Batting'!G170</f>
        <v>2</v>
      </c>
      <c r="F165" s="12">
        <f>'Career Batting'!J170</f>
        <v>2</v>
      </c>
      <c r="G165" s="12">
        <f>'Career Batting'!K170</f>
        <v>0</v>
      </c>
      <c r="H165" s="12">
        <f>'Career Batting'!L170</f>
        <v>0</v>
      </c>
      <c r="I165" s="12">
        <f>'Career Batting'!M170</f>
        <v>0</v>
      </c>
      <c r="J165" s="12">
        <f>'Career Batting'!N170</f>
        <v>0</v>
      </c>
      <c r="K165" s="12">
        <f>'Career Batting'!O170</f>
        <v>0</v>
      </c>
      <c r="L165" s="12" t="str">
        <f>IF(ISBLANK('Career Batting'!P170), "", 'Career Batting'!P170)</f>
        <v/>
      </c>
      <c r="M165" t="b">
        <f>COUNTIF('Season - bat'!A:A,'Export  - batting'!A165)&gt;0</f>
        <v>0</v>
      </c>
    </row>
    <row r="166" spans="1:13" x14ac:dyDescent="0.25">
      <c r="A166" s="12" t="str">
        <f>'Career Batting'!C171</f>
        <v>B Nicholls</v>
      </c>
      <c r="B166" s="12">
        <f>'Career Batting'!D171</f>
        <v>16</v>
      </c>
      <c r="C166" s="12">
        <f>'Career Batting'!E171</f>
        <v>15</v>
      </c>
      <c r="D166" s="12">
        <f>'Career Batting'!F171</f>
        <v>0</v>
      </c>
      <c r="E166" s="12">
        <f>'Career Batting'!G171</f>
        <v>63</v>
      </c>
      <c r="F166" s="12">
        <f>'Career Batting'!J171</f>
        <v>16</v>
      </c>
      <c r="G166" s="12">
        <f>'Career Batting'!K171</f>
        <v>0</v>
      </c>
      <c r="H166" s="12">
        <f>'Career Batting'!L171</f>
        <v>0</v>
      </c>
      <c r="I166" s="12">
        <f>'Career Batting'!M171</f>
        <v>7</v>
      </c>
      <c r="J166" s="12">
        <f>'Career Batting'!N171</f>
        <v>8</v>
      </c>
      <c r="K166" s="12">
        <f>'Career Batting'!O171</f>
        <v>0</v>
      </c>
      <c r="L166" s="12" t="str">
        <f>IF(ISBLANK('Career Batting'!P171), "", 'Career Batting'!P171)</f>
        <v/>
      </c>
      <c r="M166" t="b">
        <f>COUNTIF('Season - bat'!A:A,'Export  - batting'!A166)&gt;0</f>
        <v>0</v>
      </c>
    </row>
    <row r="167" spans="1:13" x14ac:dyDescent="0.25">
      <c r="A167" s="12" t="str">
        <f>'Career Batting'!C172</f>
        <v>J O'Hara</v>
      </c>
      <c r="B167" s="12">
        <f>'Career Batting'!D172</f>
        <v>17</v>
      </c>
      <c r="C167" s="12">
        <f>'Career Batting'!E172</f>
        <v>15</v>
      </c>
      <c r="D167" s="12">
        <f>'Career Batting'!F172</f>
        <v>2</v>
      </c>
      <c r="E167" s="12">
        <f>'Career Batting'!G172</f>
        <v>58</v>
      </c>
      <c r="F167" s="12">
        <f>'Career Batting'!J172</f>
        <v>13</v>
      </c>
      <c r="G167" s="12">
        <f>'Career Batting'!K172</f>
        <v>0</v>
      </c>
      <c r="H167" s="12">
        <f>'Career Batting'!L172</f>
        <v>0</v>
      </c>
      <c r="I167" s="12">
        <f>'Career Batting'!M172</f>
        <v>4</v>
      </c>
      <c r="J167" s="12">
        <f>'Career Batting'!N172</f>
        <v>5</v>
      </c>
      <c r="K167" s="12">
        <f>'Career Batting'!O172</f>
        <v>0</v>
      </c>
      <c r="L167" s="12" t="str">
        <f>IF(ISBLANK('Career Batting'!P172), "", 'Career Batting'!P172)</f>
        <v/>
      </c>
      <c r="M167" t="b">
        <f>COUNTIF('Season - bat'!A:A,'Export  - batting'!A167)&gt;0</f>
        <v>0</v>
      </c>
    </row>
    <row r="168" spans="1:13" x14ac:dyDescent="0.25">
      <c r="A168" s="12" t="str">
        <f>'Career Batting'!C173</f>
        <v>T Orr</v>
      </c>
      <c r="B168" s="12">
        <f>'Career Batting'!D173</f>
        <v>33</v>
      </c>
      <c r="C168" s="12">
        <f>'Career Batting'!E173</f>
        <v>22</v>
      </c>
      <c r="D168" s="12">
        <f>'Career Batting'!F173</f>
        <v>5</v>
      </c>
      <c r="E168" s="12">
        <f>'Career Batting'!G173</f>
        <v>138</v>
      </c>
      <c r="F168" s="12">
        <f>'Career Batting'!J173</f>
        <v>16</v>
      </c>
      <c r="G168" s="12">
        <f>'Career Batting'!K173</f>
        <v>0</v>
      </c>
      <c r="H168" s="12">
        <f>'Career Batting'!L173</f>
        <v>0</v>
      </c>
      <c r="I168" s="12">
        <f>'Career Batting'!M173</f>
        <v>4</v>
      </c>
      <c r="J168" s="12">
        <f>'Career Batting'!N173</f>
        <v>10</v>
      </c>
      <c r="K168" s="12">
        <f>'Career Batting'!O173</f>
        <v>0</v>
      </c>
      <c r="L168" s="12" t="str">
        <f>IF(ISBLANK('Career Batting'!P173), "", 'Career Batting'!P173)</f>
        <v/>
      </c>
      <c r="M168" t="b">
        <f>COUNTIF('Season - bat'!A:A,'Export  - batting'!A168)&gt;0</f>
        <v>0</v>
      </c>
    </row>
    <row r="169" spans="1:13" x14ac:dyDescent="0.25">
      <c r="A169" s="12" t="str">
        <f>'Career Batting'!C174</f>
        <v>Zain O'Sullivan</v>
      </c>
      <c r="B169" s="12">
        <f>'Career Batting'!D174</f>
        <v>1</v>
      </c>
      <c r="C169" s="12">
        <f>'Career Batting'!E174</f>
        <v>1</v>
      </c>
      <c r="D169" s="12">
        <f>'Career Batting'!F174</f>
        <v>0</v>
      </c>
      <c r="E169" s="12">
        <f>'Career Batting'!G174</f>
        <v>2</v>
      </c>
      <c r="F169" s="12">
        <f>'Career Batting'!J174</f>
        <v>2</v>
      </c>
      <c r="G169" s="12">
        <f>'Career Batting'!K174</f>
        <v>0</v>
      </c>
      <c r="H169" s="12">
        <f>'Career Batting'!L174</f>
        <v>0</v>
      </c>
      <c r="I169" s="12">
        <f>'Career Batting'!M174</f>
        <v>0</v>
      </c>
      <c r="J169" s="12">
        <f>'Career Batting'!N174</f>
        <v>0</v>
      </c>
      <c r="K169" s="12">
        <f>'Career Batting'!O174</f>
        <v>0</v>
      </c>
      <c r="L169" s="12" t="str">
        <f>IF(ISBLANK('Career Batting'!P174), "", 'Career Batting'!P174)</f>
        <v/>
      </c>
      <c r="M169" t="b">
        <f>COUNTIF('Season - bat'!A:A,'Export  - batting'!A169)&gt;0</f>
        <v>0</v>
      </c>
    </row>
    <row r="170" spans="1:13" x14ac:dyDescent="0.25">
      <c r="A170" s="12" t="str">
        <f>'Career Batting'!C175</f>
        <v>Chris Ovens</v>
      </c>
      <c r="B170" s="12">
        <f>'Career Batting'!D175</f>
        <v>33</v>
      </c>
      <c r="C170" s="12">
        <f>'Career Batting'!E175</f>
        <v>31</v>
      </c>
      <c r="D170" s="12">
        <f>'Career Batting'!F175</f>
        <v>3</v>
      </c>
      <c r="E170" s="12">
        <f>'Career Batting'!G175</f>
        <v>676</v>
      </c>
      <c r="F170" s="12">
        <f>'Career Batting'!J175</f>
        <v>69</v>
      </c>
      <c r="G170" s="12">
        <f>'Career Batting'!K175</f>
        <v>2</v>
      </c>
      <c r="H170" s="12">
        <f>'Career Batting'!L175</f>
        <v>0</v>
      </c>
      <c r="I170" s="12">
        <f>'Career Batting'!M175</f>
        <v>1</v>
      </c>
      <c r="J170" s="12">
        <f>'Career Batting'!N175</f>
        <v>81</v>
      </c>
      <c r="K170" s="12">
        <f>'Career Batting'!O175</f>
        <v>10</v>
      </c>
      <c r="L170" s="12">
        <f>IF(ISBLANK('Career Batting'!P175), "", 'Career Batting'!P175)</f>
        <v>727</v>
      </c>
      <c r="M170" t="b">
        <f>COUNTIF('Season - bat'!A:A,'Export  - batting'!A170)&gt;0</f>
        <v>1</v>
      </c>
    </row>
    <row r="171" spans="1:13" x14ac:dyDescent="0.25">
      <c r="A171" s="12" t="str">
        <f>'Career Batting'!C176</f>
        <v>M Owen</v>
      </c>
      <c r="B171" s="12">
        <f>'Career Batting'!D176</f>
        <v>6</v>
      </c>
      <c r="C171" s="12">
        <f>'Career Batting'!E176</f>
        <v>6</v>
      </c>
      <c r="D171" s="12">
        <f>'Career Batting'!F176</f>
        <v>0</v>
      </c>
      <c r="E171" s="12">
        <f>'Career Batting'!G176</f>
        <v>60</v>
      </c>
      <c r="F171" s="12">
        <f>'Career Batting'!J176</f>
        <v>19</v>
      </c>
      <c r="G171" s="12">
        <f>'Career Batting'!K176</f>
        <v>0</v>
      </c>
      <c r="H171" s="12">
        <f>'Career Batting'!L176</f>
        <v>0</v>
      </c>
      <c r="I171" s="12">
        <f>'Career Batting'!M176</f>
        <v>0</v>
      </c>
      <c r="J171" s="12">
        <f>'Career Batting'!N176</f>
        <v>6</v>
      </c>
      <c r="K171" s="12">
        <f>'Career Batting'!O176</f>
        <v>0</v>
      </c>
      <c r="L171" s="12" t="str">
        <f>IF(ISBLANK('Career Batting'!P176), "", 'Career Batting'!P176)</f>
        <v/>
      </c>
      <c r="M171" t="b">
        <f>COUNTIF('Season - bat'!A:A,'Export  - batting'!A171)&gt;0</f>
        <v>0</v>
      </c>
    </row>
    <row r="172" spans="1:13" x14ac:dyDescent="0.25">
      <c r="A172" s="12" t="str">
        <f>'Career Batting'!C177</f>
        <v>T Oxenham</v>
      </c>
      <c r="B172" s="12">
        <f>'Career Batting'!D177</f>
        <v>1</v>
      </c>
      <c r="C172" s="12">
        <f>'Career Batting'!E177</f>
        <v>0</v>
      </c>
      <c r="D172" s="12">
        <f>'Career Batting'!F177</f>
        <v>0</v>
      </c>
      <c r="E172" s="12">
        <f>'Career Batting'!G177</f>
        <v>0</v>
      </c>
      <c r="F172" s="12">
        <f>'Career Batting'!J177</f>
        <v>0</v>
      </c>
      <c r="G172" s="12">
        <f>'Career Batting'!K177</f>
        <v>0</v>
      </c>
      <c r="H172" s="12">
        <f>'Career Batting'!L177</f>
        <v>0</v>
      </c>
      <c r="I172" s="12">
        <f>'Career Batting'!M177</f>
        <v>0</v>
      </c>
      <c r="J172" s="12">
        <f>'Career Batting'!N177</f>
        <v>0</v>
      </c>
      <c r="K172" s="12">
        <f>'Career Batting'!O177</f>
        <v>0</v>
      </c>
      <c r="L172" s="12" t="str">
        <f>IF(ISBLANK('Career Batting'!P177), "", 'Career Batting'!P177)</f>
        <v/>
      </c>
      <c r="M172" t="b">
        <f>COUNTIF('Season - bat'!A:A,'Export  - batting'!A172)&gt;0</f>
        <v>0</v>
      </c>
    </row>
    <row r="173" spans="1:13" x14ac:dyDescent="0.25">
      <c r="A173" s="12" t="str">
        <f>'Career Batting'!C178</f>
        <v>N Palmer</v>
      </c>
      <c r="B173" s="12">
        <f>'Career Batting'!D178</f>
        <v>10</v>
      </c>
      <c r="C173" s="12">
        <f>'Career Batting'!E178</f>
        <v>5</v>
      </c>
      <c r="D173" s="12">
        <f>'Career Batting'!F178</f>
        <v>3</v>
      </c>
      <c r="E173" s="12">
        <f>'Career Batting'!G178</f>
        <v>22</v>
      </c>
      <c r="F173" s="12">
        <f>'Career Batting'!J178</f>
        <v>14</v>
      </c>
      <c r="G173" s="12">
        <f>'Career Batting'!K178</f>
        <v>0</v>
      </c>
      <c r="H173" s="12">
        <f>'Career Batting'!L178</f>
        <v>0</v>
      </c>
      <c r="I173" s="12">
        <f>'Career Batting'!M178</f>
        <v>0</v>
      </c>
      <c r="J173" s="12">
        <f>'Career Batting'!N178</f>
        <v>1</v>
      </c>
      <c r="K173" s="12">
        <f>'Career Batting'!O178</f>
        <v>0</v>
      </c>
      <c r="L173" s="12" t="str">
        <f>IF(ISBLANK('Career Batting'!P178), "", 'Career Batting'!P178)</f>
        <v/>
      </c>
      <c r="M173" t="b">
        <f>COUNTIF('Season - bat'!A:A,'Export  - batting'!A173)&gt;0</f>
        <v>0</v>
      </c>
    </row>
    <row r="174" spans="1:13" x14ac:dyDescent="0.25">
      <c r="A174" s="12" t="str">
        <f>'Career Batting'!C179</f>
        <v>S Pande</v>
      </c>
      <c r="B174" s="12">
        <f>'Career Batting'!D179</f>
        <v>1</v>
      </c>
      <c r="C174" s="12">
        <f>'Career Batting'!E179</f>
        <v>1</v>
      </c>
      <c r="D174" s="12">
        <f>'Career Batting'!F179</f>
        <v>0</v>
      </c>
      <c r="E174" s="12">
        <f>'Career Batting'!G179</f>
        <v>4</v>
      </c>
      <c r="F174" s="12">
        <f>'Career Batting'!J179</f>
        <v>4</v>
      </c>
      <c r="G174" s="12">
        <f>'Career Batting'!K179</f>
        <v>0</v>
      </c>
      <c r="H174" s="12">
        <f>'Career Batting'!L179</f>
        <v>0</v>
      </c>
      <c r="I174" s="12">
        <f>'Career Batting'!M179</f>
        <v>0</v>
      </c>
      <c r="J174" s="12">
        <f>'Career Batting'!N179</f>
        <v>0</v>
      </c>
      <c r="K174" s="12">
        <f>'Career Batting'!O179</f>
        <v>0</v>
      </c>
      <c r="L174" s="12" t="str">
        <f>IF(ISBLANK('Career Batting'!P179), "", 'Career Batting'!P179)</f>
        <v/>
      </c>
      <c r="M174" t="b">
        <f>COUNTIF('Season - bat'!A:A,'Export  - batting'!A174)&gt;0</f>
        <v>0</v>
      </c>
    </row>
    <row r="175" spans="1:13" x14ac:dyDescent="0.25">
      <c r="A175" s="12" t="str">
        <f>'Career Batting'!C180</f>
        <v>R Paramo</v>
      </c>
      <c r="B175" s="12">
        <f>'Career Batting'!D180</f>
        <v>15</v>
      </c>
      <c r="C175" s="12">
        <f>'Career Batting'!E180</f>
        <v>10</v>
      </c>
      <c r="D175" s="12">
        <f>'Career Batting'!F180</f>
        <v>0</v>
      </c>
      <c r="E175" s="12">
        <f>'Career Batting'!G180</f>
        <v>10</v>
      </c>
      <c r="F175" s="12">
        <f>'Career Batting'!J180</f>
        <v>4</v>
      </c>
      <c r="G175" s="12">
        <f>'Career Batting'!K180</f>
        <v>0</v>
      </c>
      <c r="H175" s="12">
        <f>'Career Batting'!L180</f>
        <v>0</v>
      </c>
      <c r="I175" s="12">
        <f>'Career Batting'!M180</f>
        <v>5</v>
      </c>
      <c r="J175" s="12">
        <f>'Career Batting'!N180</f>
        <v>0</v>
      </c>
      <c r="K175" s="12">
        <f>'Career Batting'!O180</f>
        <v>0</v>
      </c>
      <c r="L175" s="12" t="str">
        <f>IF(ISBLANK('Career Batting'!P180), "", 'Career Batting'!P180)</f>
        <v/>
      </c>
      <c r="M175" t="b">
        <f>COUNTIF('Season - bat'!A:A,'Export  - batting'!A175)&gt;0</f>
        <v>0</v>
      </c>
    </row>
    <row r="176" spans="1:13" x14ac:dyDescent="0.25">
      <c r="A176" s="12" t="str">
        <f>'Career Batting'!C181</f>
        <v>Leon Parks</v>
      </c>
      <c r="B176" s="12">
        <f>'Career Batting'!D181</f>
        <v>273</v>
      </c>
      <c r="C176" s="12">
        <f>'Career Batting'!E181</f>
        <v>262</v>
      </c>
      <c r="D176" s="12">
        <f>'Career Batting'!F181</f>
        <v>17</v>
      </c>
      <c r="E176" s="12">
        <f>'Career Batting'!G181</f>
        <v>4193</v>
      </c>
      <c r="F176" s="12">
        <f>'Career Batting'!J181</f>
        <v>103</v>
      </c>
      <c r="G176" s="12">
        <f>'Career Batting'!K181</f>
        <v>14</v>
      </c>
      <c r="H176" s="12">
        <f>'Career Batting'!L181</f>
        <v>2</v>
      </c>
      <c r="I176" s="12">
        <f>'Career Batting'!M181</f>
        <v>25</v>
      </c>
      <c r="J176" s="12">
        <f>'Career Batting'!N181</f>
        <v>308</v>
      </c>
      <c r="K176" s="12">
        <f>'Career Batting'!O181</f>
        <v>12</v>
      </c>
      <c r="L176" s="12" t="str">
        <f>IF(ISBLANK('Career Batting'!P181), "", 'Career Batting'!P181)</f>
        <v/>
      </c>
      <c r="M176" t="b">
        <f>COUNTIF('Season - bat'!A:A,'Export  - batting'!A176)&gt;0</f>
        <v>1</v>
      </c>
    </row>
    <row r="177" spans="1:13" x14ac:dyDescent="0.25">
      <c r="A177" s="12" t="str">
        <f>'Career Batting'!C182</f>
        <v>H Parnell</v>
      </c>
      <c r="B177" s="12">
        <f>'Career Batting'!D182</f>
        <v>16</v>
      </c>
      <c r="C177" s="12">
        <f>'Career Batting'!E182</f>
        <v>11</v>
      </c>
      <c r="D177" s="12">
        <f>'Career Batting'!F182</f>
        <v>4</v>
      </c>
      <c r="E177" s="12">
        <f>'Career Batting'!G182</f>
        <v>75</v>
      </c>
      <c r="F177" s="12">
        <f>'Career Batting'!J182</f>
        <v>24</v>
      </c>
      <c r="G177" s="12">
        <f>'Career Batting'!K182</f>
        <v>0</v>
      </c>
      <c r="H177" s="12">
        <f>'Career Batting'!L182</f>
        <v>0</v>
      </c>
      <c r="I177" s="12">
        <f>'Career Batting'!M182</f>
        <v>1</v>
      </c>
      <c r="J177" s="12">
        <f>'Career Batting'!N182</f>
        <v>4</v>
      </c>
      <c r="K177" s="12">
        <f>'Career Batting'!O182</f>
        <v>0</v>
      </c>
      <c r="L177" s="12" t="str">
        <f>IF(ISBLANK('Career Batting'!P182), "", 'Career Batting'!P182)</f>
        <v/>
      </c>
      <c r="M177" t="b">
        <f>COUNTIF('Season - bat'!A:A,'Export  - batting'!A177)&gt;0</f>
        <v>0</v>
      </c>
    </row>
    <row r="178" spans="1:13" x14ac:dyDescent="0.25">
      <c r="A178" s="12" t="str">
        <f>'Career Batting'!C183</f>
        <v>N Paropkari</v>
      </c>
      <c r="B178" s="12">
        <f>'Career Batting'!D183</f>
        <v>2</v>
      </c>
      <c r="C178" s="12">
        <f>'Career Batting'!E183</f>
        <v>2</v>
      </c>
      <c r="D178" s="12">
        <f>'Career Batting'!F183</f>
        <v>1</v>
      </c>
      <c r="E178" s="12">
        <f>'Career Batting'!G183</f>
        <v>76</v>
      </c>
      <c r="F178" s="12" t="str">
        <f>'Career Batting'!J183</f>
        <v>69*</v>
      </c>
      <c r="G178" s="12">
        <f>'Career Batting'!K183</f>
        <v>1</v>
      </c>
      <c r="H178" s="12">
        <f>'Career Batting'!L183</f>
        <v>0</v>
      </c>
      <c r="I178" s="12">
        <f>'Career Batting'!M183</f>
        <v>0</v>
      </c>
      <c r="J178" s="12">
        <f>'Career Batting'!N183</f>
        <v>10</v>
      </c>
      <c r="K178" s="12">
        <f>'Career Batting'!O183</f>
        <v>0</v>
      </c>
      <c r="L178" s="12">
        <f>IF(ISBLANK('Career Batting'!P183), "", 'Career Batting'!P183)</f>
        <v>91</v>
      </c>
      <c r="M178" t="b">
        <f>COUNTIF('Season - bat'!A:A,'Export  - batting'!A178)&gt;0</f>
        <v>0</v>
      </c>
    </row>
    <row r="179" spans="1:13" x14ac:dyDescent="0.25">
      <c r="A179" s="12" t="str">
        <f>'Career Batting'!C184</f>
        <v>L Patel</v>
      </c>
      <c r="B179" s="12">
        <f>'Career Batting'!D184</f>
        <v>90</v>
      </c>
      <c r="C179" s="12">
        <f>'Career Batting'!E184</f>
        <v>87</v>
      </c>
      <c r="D179" s="12">
        <f>'Career Batting'!F184</f>
        <v>8</v>
      </c>
      <c r="E179" s="12">
        <f>'Career Batting'!G184</f>
        <v>1606</v>
      </c>
      <c r="F179" s="12">
        <f>'Career Batting'!J184</f>
        <v>101</v>
      </c>
      <c r="G179" s="12">
        <f>'Career Batting'!K184</f>
        <v>6</v>
      </c>
      <c r="H179" s="12">
        <f>'Career Batting'!L184</f>
        <v>2</v>
      </c>
      <c r="I179" s="12">
        <f>'Career Batting'!M184</f>
        <v>9</v>
      </c>
      <c r="J179" s="12">
        <f>'Career Batting'!N184</f>
        <v>129</v>
      </c>
      <c r="K179" s="12">
        <f>'Career Batting'!O184</f>
        <v>5</v>
      </c>
      <c r="L179" s="12" t="str">
        <f>IF(ISBLANK('Career Batting'!P184), "", 'Career Batting'!P184)</f>
        <v/>
      </c>
      <c r="M179" t="b">
        <f>COUNTIF('Season - bat'!A:A,'Export  - batting'!A179)&gt;0</f>
        <v>0</v>
      </c>
    </row>
    <row r="180" spans="1:13" x14ac:dyDescent="0.25">
      <c r="A180" s="12" t="str">
        <f>'Career Batting'!C185</f>
        <v>N Patel</v>
      </c>
      <c r="B180" s="12">
        <f>'Career Batting'!D185</f>
        <v>1</v>
      </c>
      <c r="C180" s="12">
        <f>'Career Batting'!E185</f>
        <v>0</v>
      </c>
      <c r="D180" s="12">
        <f>'Career Batting'!F185</f>
        <v>0</v>
      </c>
      <c r="E180" s="12">
        <f>'Career Batting'!G185</f>
        <v>0</v>
      </c>
      <c r="F180" s="12">
        <f>'Career Batting'!J185</f>
        <v>0</v>
      </c>
      <c r="G180" s="12">
        <f>'Career Batting'!K185</f>
        <v>0</v>
      </c>
      <c r="H180" s="12">
        <f>'Career Batting'!L185</f>
        <v>0</v>
      </c>
      <c r="I180" s="12">
        <f>'Career Batting'!M185</f>
        <v>0</v>
      </c>
      <c r="J180" s="12">
        <f>'Career Batting'!N185</f>
        <v>0</v>
      </c>
      <c r="K180" s="12">
        <f>'Career Batting'!O185</f>
        <v>0</v>
      </c>
      <c r="L180" s="12" t="str">
        <f>IF(ISBLANK('Career Batting'!P185), "", 'Career Batting'!P185)</f>
        <v/>
      </c>
      <c r="M180" t="b">
        <f>COUNTIF('Season - bat'!A:A,'Export  - batting'!A180)&gt;0</f>
        <v>0</v>
      </c>
    </row>
    <row r="181" spans="1:13" x14ac:dyDescent="0.25">
      <c r="A181" s="12" t="str">
        <f>'Career Batting'!C186</f>
        <v>S Patel</v>
      </c>
      <c r="B181" s="12">
        <f>'Career Batting'!D186</f>
        <v>2</v>
      </c>
      <c r="C181" s="12">
        <f>'Career Batting'!E186</f>
        <v>1</v>
      </c>
      <c r="D181" s="12">
        <f>'Career Batting'!F186</f>
        <v>0</v>
      </c>
      <c r="E181" s="12">
        <f>'Career Batting'!G186</f>
        <v>2</v>
      </c>
      <c r="F181" s="12">
        <f>'Career Batting'!J186</f>
        <v>2</v>
      </c>
      <c r="G181" s="12">
        <f>'Career Batting'!K186</f>
        <v>0</v>
      </c>
      <c r="H181" s="12">
        <f>'Career Batting'!L186</f>
        <v>0</v>
      </c>
      <c r="I181" s="12">
        <f>'Career Batting'!M186</f>
        <v>0</v>
      </c>
      <c r="J181" s="12">
        <f>'Career Batting'!N186</f>
        <v>0</v>
      </c>
      <c r="K181" s="12">
        <f>'Career Batting'!O186</f>
        <v>0</v>
      </c>
      <c r="L181" s="12" t="str">
        <f>IF(ISBLANK('Career Batting'!P186), "", 'Career Batting'!P186)</f>
        <v/>
      </c>
      <c r="M181" t="b">
        <f>COUNTIF('Season - bat'!A:A,'Export  - batting'!A181)&gt;0</f>
        <v>0</v>
      </c>
    </row>
    <row r="182" spans="1:13" x14ac:dyDescent="0.25">
      <c r="A182" s="12" t="str">
        <f>'Career Batting'!C187</f>
        <v>Ashish Paul</v>
      </c>
      <c r="B182" s="12">
        <f>'Career Batting'!D187</f>
        <v>115</v>
      </c>
      <c r="C182" s="12">
        <f>'Career Batting'!E187</f>
        <v>77</v>
      </c>
      <c r="D182" s="12">
        <f>'Career Batting'!F187</f>
        <v>24</v>
      </c>
      <c r="E182" s="12">
        <f>'Career Batting'!G187</f>
        <v>763</v>
      </c>
      <c r="F182" s="12">
        <f>'Career Batting'!J187</f>
        <v>59</v>
      </c>
      <c r="G182" s="12">
        <f>'Career Batting'!K187</f>
        <v>2</v>
      </c>
      <c r="H182" s="12">
        <f>'Career Batting'!L187</f>
        <v>0</v>
      </c>
      <c r="I182" s="12">
        <f>'Career Batting'!M187</f>
        <v>9</v>
      </c>
      <c r="J182" s="12">
        <f>'Career Batting'!N187</f>
        <v>61</v>
      </c>
      <c r="K182" s="12">
        <f>'Career Batting'!O187</f>
        <v>1</v>
      </c>
      <c r="L182" s="12" t="str">
        <f>IF(ISBLANK('Career Batting'!P187), "", 'Career Batting'!P187)</f>
        <v/>
      </c>
      <c r="M182" t="b">
        <f>COUNTIF('Season - bat'!A:A,'Export  - batting'!A182)&gt;0</f>
        <v>1</v>
      </c>
    </row>
    <row r="183" spans="1:13" x14ac:dyDescent="0.25">
      <c r="A183" s="12" t="str">
        <f>'Career Batting'!C188</f>
        <v>C Penton</v>
      </c>
      <c r="B183" s="12">
        <f>'Career Batting'!D188</f>
        <v>1</v>
      </c>
      <c r="C183" s="12">
        <f>'Career Batting'!E188</f>
        <v>0</v>
      </c>
      <c r="D183" s="12">
        <f>'Career Batting'!F188</f>
        <v>0</v>
      </c>
      <c r="E183" s="12">
        <f>'Career Batting'!G188</f>
        <v>0</v>
      </c>
      <c r="F183" s="12">
        <f>'Career Batting'!J188</f>
        <v>0</v>
      </c>
      <c r="G183" s="12">
        <f>'Career Batting'!K188</f>
        <v>0</v>
      </c>
      <c r="H183" s="12">
        <f>'Career Batting'!L188</f>
        <v>0</v>
      </c>
      <c r="I183" s="12">
        <f>'Career Batting'!M188</f>
        <v>0</v>
      </c>
      <c r="J183" s="12">
        <f>'Career Batting'!N188</f>
        <v>0</v>
      </c>
      <c r="K183" s="12">
        <f>'Career Batting'!O188</f>
        <v>0</v>
      </c>
      <c r="L183" s="12" t="str">
        <f>IF(ISBLANK('Career Batting'!P188), "", 'Career Batting'!P188)</f>
        <v/>
      </c>
      <c r="M183" t="b">
        <f>COUNTIF('Season - bat'!A:A,'Export  - batting'!A183)&gt;0</f>
        <v>0</v>
      </c>
    </row>
    <row r="184" spans="1:13" x14ac:dyDescent="0.25">
      <c r="A184" s="12" t="str">
        <f>'Career Batting'!C189</f>
        <v>E Perry</v>
      </c>
      <c r="B184" s="12">
        <f>'Career Batting'!D189</f>
        <v>11</v>
      </c>
      <c r="C184" s="12">
        <f>'Career Batting'!E189</f>
        <v>10</v>
      </c>
      <c r="D184" s="12">
        <f>'Career Batting'!F189</f>
        <v>0</v>
      </c>
      <c r="E184" s="12">
        <f>'Career Batting'!G189</f>
        <v>126</v>
      </c>
      <c r="F184" s="12">
        <f>'Career Batting'!J189</f>
        <v>50</v>
      </c>
      <c r="G184" s="12">
        <f>'Career Batting'!K189</f>
        <v>1</v>
      </c>
      <c r="H184" s="12">
        <f>'Career Batting'!L189</f>
        <v>0</v>
      </c>
      <c r="I184" s="12">
        <f>'Career Batting'!M189</f>
        <v>4</v>
      </c>
      <c r="J184" s="12">
        <f>'Career Batting'!N189</f>
        <v>14</v>
      </c>
      <c r="K184" s="12">
        <f>'Career Batting'!O189</f>
        <v>3</v>
      </c>
      <c r="L184" s="12" t="str">
        <f>IF(ISBLANK('Career Batting'!P189), "", 'Career Batting'!P189)</f>
        <v/>
      </c>
      <c r="M184" t="b">
        <f>COUNTIF('Season - bat'!A:A,'Export  - batting'!A184)&gt;0</f>
        <v>0</v>
      </c>
    </row>
    <row r="185" spans="1:13" x14ac:dyDescent="0.25">
      <c r="A185" s="12" t="str">
        <f>'Career Batting'!C190</f>
        <v>P Peters</v>
      </c>
      <c r="B185" s="12">
        <f>'Career Batting'!D190</f>
        <v>170</v>
      </c>
      <c r="C185" s="12">
        <f>'Career Batting'!E190</f>
        <v>138</v>
      </c>
      <c r="D185" s="12">
        <f>'Career Batting'!F190</f>
        <v>17</v>
      </c>
      <c r="E185" s="12">
        <f>'Career Batting'!G190</f>
        <v>1660</v>
      </c>
      <c r="F185" s="12">
        <f>'Career Batting'!J190</f>
        <v>88</v>
      </c>
      <c r="G185" s="12">
        <f>'Career Batting'!K190</f>
        <v>4</v>
      </c>
      <c r="H185" s="12">
        <f>'Career Batting'!L190</f>
        <v>0</v>
      </c>
      <c r="I185" s="12">
        <f>'Career Batting'!M190</f>
        <v>20</v>
      </c>
      <c r="J185" s="12">
        <f>'Career Batting'!N190</f>
        <v>9</v>
      </c>
      <c r="K185" s="12">
        <f>'Career Batting'!O190</f>
        <v>0</v>
      </c>
      <c r="L185" s="12" t="str">
        <f>IF(ISBLANK('Career Batting'!P190), "", 'Career Batting'!P190)</f>
        <v/>
      </c>
      <c r="M185" t="b">
        <f>COUNTIF('Season - bat'!A:A,'Export  - batting'!A185)&gt;0</f>
        <v>0</v>
      </c>
    </row>
    <row r="186" spans="1:13" x14ac:dyDescent="0.25">
      <c r="A186" s="12" t="str">
        <f>'Career Batting'!C191</f>
        <v>R Phillips</v>
      </c>
      <c r="B186" s="12">
        <f>'Career Batting'!D191</f>
        <v>41</v>
      </c>
      <c r="C186" s="12">
        <f>'Career Batting'!E191</f>
        <v>30</v>
      </c>
      <c r="D186" s="12">
        <f>'Career Batting'!F191</f>
        <v>5</v>
      </c>
      <c r="E186" s="12">
        <f>'Career Batting'!G191</f>
        <v>214</v>
      </c>
      <c r="F186" s="12">
        <f>'Career Batting'!J191</f>
        <v>32</v>
      </c>
      <c r="G186" s="12">
        <f>'Career Batting'!K191</f>
        <v>0</v>
      </c>
      <c r="H186" s="12">
        <f>'Career Batting'!L191</f>
        <v>0</v>
      </c>
      <c r="I186" s="12">
        <f>'Career Batting'!M191</f>
        <v>7</v>
      </c>
      <c r="J186" s="12">
        <f>'Career Batting'!N191</f>
        <v>26</v>
      </c>
      <c r="K186" s="12">
        <f>'Career Batting'!O191</f>
        <v>2</v>
      </c>
      <c r="L186" s="12" t="str">
        <f>IF(ISBLANK('Career Batting'!P191), "", 'Career Batting'!P191)</f>
        <v/>
      </c>
      <c r="M186" t="b">
        <f>COUNTIF('Season - bat'!A:A,'Export  - batting'!A186)&gt;0</f>
        <v>0</v>
      </c>
    </row>
    <row r="187" spans="1:13" x14ac:dyDescent="0.25">
      <c r="A187" s="12" t="str">
        <f>'Career Batting'!C192</f>
        <v>D Pinnock</v>
      </c>
      <c r="B187" s="12">
        <f>'Career Batting'!D192</f>
        <v>1</v>
      </c>
      <c r="C187" s="12">
        <f>'Career Batting'!E192</f>
        <v>1</v>
      </c>
      <c r="D187" s="12">
        <f>'Career Batting'!F192</f>
        <v>0</v>
      </c>
      <c r="E187" s="12">
        <f>'Career Batting'!G192</f>
        <v>0</v>
      </c>
      <c r="F187" s="12">
        <f>'Career Batting'!J192</f>
        <v>0</v>
      </c>
      <c r="G187" s="12">
        <f>'Career Batting'!K192</f>
        <v>0</v>
      </c>
      <c r="H187" s="12">
        <f>'Career Batting'!L192</f>
        <v>0</v>
      </c>
      <c r="I187" s="12">
        <f>'Career Batting'!M192</f>
        <v>1</v>
      </c>
      <c r="J187" s="12">
        <f>'Career Batting'!N192</f>
        <v>0</v>
      </c>
      <c r="K187" s="12">
        <f>'Career Batting'!O192</f>
        <v>0</v>
      </c>
      <c r="L187" s="12" t="str">
        <f>IF(ISBLANK('Career Batting'!P192), "", 'Career Batting'!P192)</f>
        <v/>
      </c>
      <c r="M187" t="b">
        <f>COUNTIF('Season - bat'!A:A,'Export  - batting'!A187)&gt;0</f>
        <v>0</v>
      </c>
    </row>
    <row r="188" spans="1:13" x14ac:dyDescent="0.25">
      <c r="A188" s="12" t="str">
        <f>'Career Batting'!C193</f>
        <v>Ed Pizii</v>
      </c>
      <c r="B188" s="12">
        <f>'Career Batting'!D193</f>
        <v>3</v>
      </c>
      <c r="C188" s="12">
        <f>'Career Batting'!E193</f>
        <v>3</v>
      </c>
      <c r="D188" s="12">
        <f>'Career Batting'!F193</f>
        <v>1</v>
      </c>
      <c r="E188" s="12">
        <f>'Career Batting'!G193</f>
        <v>2</v>
      </c>
      <c r="F188" s="12" t="str">
        <f>'Career Batting'!J193</f>
        <v>2*</v>
      </c>
      <c r="G188" s="12">
        <f>'Career Batting'!K193</f>
        <v>0</v>
      </c>
      <c r="H188" s="12">
        <f>'Career Batting'!L193</f>
        <v>0</v>
      </c>
      <c r="I188" s="12">
        <f>'Career Batting'!M193</f>
        <v>2</v>
      </c>
      <c r="J188" s="12">
        <f>'Career Batting'!N193</f>
        <v>0</v>
      </c>
      <c r="K188" s="12">
        <f>'Career Batting'!O193</f>
        <v>0</v>
      </c>
      <c r="L188" s="12">
        <f>IF(ISBLANK('Career Batting'!P193), "", 'Career Batting'!P193)</f>
        <v>20</v>
      </c>
      <c r="M188" t="b">
        <f>COUNTIF('Season - bat'!A:A,'Export  - batting'!A188)&gt;0</f>
        <v>0</v>
      </c>
    </row>
    <row r="189" spans="1:13" x14ac:dyDescent="0.25">
      <c r="A189" s="12" t="str">
        <f>'Career Batting'!C194</f>
        <v>C Ponnaganti</v>
      </c>
      <c r="B189" s="12">
        <f>'Career Batting'!D194</f>
        <v>17</v>
      </c>
      <c r="C189" s="12">
        <f>'Career Batting'!E194</f>
        <v>14</v>
      </c>
      <c r="D189" s="12">
        <f>'Career Batting'!F194</f>
        <v>3</v>
      </c>
      <c r="E189" s="12">
        <f>'Career Batting'!G194</f>
        <v>150</v>
      </c>
      <c r="F189" s="12">
        <f>'Career Batting'!J194</f>
        <v>30</v>
      </c>
      <c r="G189" s="12">
        <f>'Career Batting'!K194</f>
        <v>0</v>
      </c>
      <c r="H189" s="12">
        <f>'Career Batting'!L194</f>
        <v>0</v>
      </c>
      <c r="I189" s="12">
        <f>'Career Batting'!M194</f>
        <v>1</v>
      </c>
      <c r="J189" s="12">
        <f>'Career Batting'!N194</f>
        <v>11</v>
      </c>
      <c r="K189" s="12">
        <f>'Career Batting'!O194</f>
        <v>3</v>
      </c>
      <c r="L189" s="12" t="str">
        <f>IF(ISBLANK('Career Batting'!P194), "", 'Career Batting'!P194)</f>
        <v/>
      </c>
      <c r="M189" t="b">
        <f>COUNTIF('Season - bat'!A:A,'Export  - batting'!A189)&gt;0</f>
        <v>0</v>
      </c>
    </row>
    <row r="190" spans="1:13" x14ac:dyDescent="0.25">
      <c r="A190" s="12" t="str">
        <f>'Career Batting'!C195</f>
        <v>S Poole</v>
      </c>
      <c r="B190" s="12">
        <f>'Career Batting'!D195</f>
        <v>2</v>
      </c>
      <c r="C190" s="12">
        <f>'Career Batting'!E195</f>
        <v>2</v>
      </c>
      <c r="D190" s="12">
        <f>'Career Batting'!F195</f>
        <v>0</v>
      </c>
      <c r="E190" s="12">
        <f>'Career Batting'!G195</f>
        <v>88</v>
      </c>
      <c r="F190" s="12">
        <f>'Career Batting'!J195</f>
        <v>70</v>
      </c>
      <c r="G190" s="12">
        <f>'Career Batting'!K195</f>
        <v>1</v>
      </c>
      <c r="H190" s="12">
        <f>'Career Batting'!L195</f>
        <v>0</v>
      </c>
      <c r="I190" s="12">
        <f>'Career Batting'!M195</f>
        <v>0</v>
      </c>
      <c r="J190" s="12">
        <f>'Career Batting'!N195</f>
        <v>10</v>
      </c>
      <c r="K190" s="12">
        <f>'Career Batting'!O195</f>
        <v>6</v>
      </c>
      <c r="L190" s="12" t="str">
        <f>IF(ISBLANK('Career Batting'!P195), "", 'Career Batting'!P195)</f>
        <v/>
      </c>
      <c r="M190" t="b">
        <f>COUNTIF('Season - bat'!A:A,'Export  - batting'!A190)&gt;0</f>
        <v>0</v>
      </c>
    </row>
    <row r="191" spans="1:13" x14ac:dyDescent="0.25">
      <c r="A191" s="12" t="str">
        <f>'Career Batting'!C196</f>
        <v>A Pratten</v>
      </c>
      <c r="B191" s="12">
        <f>'Career Batting'!D196</f>
        <v>1</v>
      </c>
      <c r="C191" s="12">
        <f>'Career Batting'!E196</f>
        <v>0</v>
      </c>
      <c r="D191" s="12">
        <f>'Career Batting'!F196</f>
        <v>0</v>
      </c>
      <c r="E191" s="12">
        <f>'Career Batting'!G196</f>
        <v>0</v>
      </c>
      <c r="F191" s="12">
        <f>'Career Batting'!J196</f>
        <v>0</v>
      </c>
      <c r="G191" s="12">
        <f>'Career Batting'!K196</f>
        <v>0</v>
      </c>
      <c r="H191" s="12">
        <f>'Career Batting'!L196</f>
        <v>0</v>
      </c>
      <c r="I191" s="12">
        <f>'Career Batting'!M196</f>
        <v>0</v>
      </c>
      <c r="J191" s="12">
        <f>'Career Batting'!N196</f>
        <v>0</v>
      </c>
      <c r="K191" s="12">
        <f>'Career Batting'!O196</f>
        <v>0</v>
      </c>
      <c r="L191" s="12" t="str">
        <f>IF(ISBLANK('Career Batting'!P196), "", 'Career Batting'!P196)</f>
        <v/>
      </c>
      <c r="M191" t="b">
        <f>COUNTIF('Season - bat'!A:A,'Export  - batting'!A191)&gt;0</f>
        <v>0</v>
      </c>
    </row>
    <row r="192" spans="1:13" x14ac:dyDescent="0.25">
      <c r="A192" s="12" t="str">
        <f>'Career Batting'!C197</f>
        <v>Ajit Prasad</v>
      </c>
      <c r="B192" s="12">
        <f>'Career Batting'!D197</f>
        <v>18</v>
      </c>
      <c r="C192" s="12">
        <f>'Career Batting'!E197</f>
        <v>9</v>
      </c>
      <c r="D192" s="12">
        <f>'Career Batting'!F197</f>
        <v>4</v>
      </c>
      <c r="E192" s="12">
        <f>'Career Batting'!G197</f>
        <v>75</v>
      </c>
      <c r="F192" s="12" t="str">
        <f>'Career Batting'!J197</f>
        <v>22*</v>
      </c>
      <c r="G192" s="12">
        <f>'Career Batting'!K197</f>
        <v>0</v>
      </c>
      <c r="H192" s="12">
        <f>'Career Batting'!L197</f>
        <v>0</v>
      </c>
      <c r="I192" s="12">
        <f>'Career Batting'!M197</f>
        <v>0</v>
      </c>
      <c r="J192" s="12">
        <f>'Career Batting'!N197</f>
        <v>6</v>
      </c>
      <c r="K192" s="12">
        <f>'Career Batting'!O197</f>
        <v>0</v>
      </c>
      <c r="L192" s="12">
        <f>IF(ISBLANK('Career Batting'!P197), "", 'Career Batting'!P197)</f>
        <v>116</v>
      </c>
      <c r="M192" t="b">
        <f>COUNTIF('Season - bat'!A:A,'Export  - batting'!A192)&gt;0</f>
        <v>0</v>
      </c>
    </row>
    <row r="193" spans="1:13" x14ac:dyDescent="0.25">
      <c r="A193" s="12" t="str">
        <f>'Career Batting'!C198</f>
        <v>Duray Pretorius</v>
      </c>
      <c r="B193" s="12">
        <f>'Career Batting'!D198</f>
        <v>63</v>
      </c>
      <c r="C193" s="12">
        <f>'Career Batting'!E198</f>
        <v>50</v>
      </c>
      <c r="D193" s="12">
        <f>'Career Batting'!F198</f>
        <v>15</v>
      </c>
      <c r="E193" s="12">
        <f>'Career Batting'!G198</f>
        <v>1073</v>
      </c>
      <c r="F193" s="12">
        <f>'Career Batting'!J198</f>
        <v>92</v>
      </c>
      <c r="G193" s="12">
        <f>'Career Batting'!K198</f>
        <v>8</v>
      </c>
      <c r="H193" s="12">
        <f>'Career Batting'!L198</f>
        <v>0</v>
      </c>
      <c r="I193" s="12">
        <f>'Career Batting'!M198</f>
        <v>4</v>
      </c>
      <c r="J193" s="12">
        <f>'Career Batting'!N198</f>
        <v>132</v>
      </c>
      <c r="K193" s="12">
        <f>'Career Batting'!O198</f>
        <v>25</v>
      </c>
      <c r="L193" s="12" t="str">
        <f>IF(ISBLANK('Career Batting'!P198), "", 'Career Batting'!P198)</f>
        <v/>
      </c>
      <c r="M193" t="b">
        <f>COUNTIF('Season - bat'!A:A,'Export  - batting'!A193)&gt;0</f>
        <v>1</v>
      </c>
    </row>
    <row r="194" spans="1:13" x14ac:dyDescent="0.25">
      <c r="A194" s="12" t="str">
        <f>'Career Batting'!C199</f>
        <v>T Pring</v>
      </c>
      <c r="B194" s="12">
        <f>'Career Batting'!D199</f>
        <v>78</v>
      </c>
      <c r="C194" s="12">
        <f>'Career Batting'!E199</f>
        <v>65</v>
      </c>
      <c r="D194" s="12">
        <f>'Career Batting'!F199</f>
        <v>7</v>
      </c>
      <c r="E194" s="12">
        <f>'Career Batting'!G199</f>
        <v>958</v>
      </c>
      <c r="F194" s="12">
        <f>'Career Batting'!J199</f>
        <v>72</v>
      </c>
      <c r="G194" s="12">
        <f>'Career Batting'!K199</f>
        <v>6</v>
      </c>
      <c r="H194" s="12">
        <f>'Career Batting'!L199</f>
        <v>0</v>
      </c>
      <c r="I194" s="12">
        <f>'Career Batting'!M199</f>
        <v>10</v>
      </c>
      <c r="J194" s="12">
        <f>'Career Batting'!N199</f>
        <v>56</v>
      </c>
      <c r="K194" s="12">
        <f>'Career Batting'!O199</f>
        <v>15</v>
      </c>
      <c r="L194" s="12" t="str">
        <f>IF(ISBLANK('Career Batting'!P199), "", 'Career Batting'!P199)</f>
        <v/>
      </c>
      <c r="M194" t="b">
        <f>COUNTIF('Season - bat'!A:A,'Export  - batting'!A194)&gt;0</f>
        <v>0</v>
      </c>
    </row>
    <row r="195" spans="1:13" x14ac:dyDescent="0.25">
      <c r="A195" s="12" t="str">
        <f>'Career Batting'!C200</f>
        <v>S Raghavan</v>
      </c>
      <c r="B195" s="12">
        <f>'Career Batting'!D200</f>
        <v>13</v>
      </c>
      <c r="C195" s="12">
        <f>'Career Batting'!E200</f>
        <v>12</v>
      </c>
      <c r="D195" s="12">
        <f>'Career Batting'!F200</f>
        <v>2</v>
      </c>
      <c r="E195" s="12">
        <f>'Career Batting'!G200</f>
        <v>311</v>
      </c>
      <c r="F195" s="12">
        <f>'Career Batting'!J200</f>
        <v>65</v>
      </c>
      <c r="G195" s="12">
        <f>'Career Batting'!K200</f>
        <v>1</v>
      </c>
      <c r="H195" s="12">
        <f>'Career Batting'!L200</f>
        <v>0</v>
      </c>
      <c r="I195" s="12">
        <f>'Career Batting'!M200</f>
        <v>0</v>
      </c>
      <c r="J195" s="12">
        <f>'Career Batting'!N200</f>
        <v>26</v>
      </c>
      <c r="K195" s="12">
        <f>'Career Batting'!O200</f>
        <v>2</v>
      </c>
      <c r="L195" s="12" t="str">
        <f>IF(ISBLANK('Career Batting'!P200), "", 'Career Batting'!P200)</f>
        <v/>
      </c>
      <c r="M195" t="b">
        <f>COUNTIF('Season - bat'!A:A,'Export  - batting'!A195)&gt;0</f>
        <v>0</v>
      </c>
    </row>
    <row r="196" spans="1:13" x14ac:dyDescent="0.25">
      <c r="A196" s="12" t="str">
        <f>'Career Batting'!C201</f>
        <v>V Raman</v>
      </c>
      <c r="B196" s="12">
        <f>'Career Batting'!D201</f>
        <v>15</v>
      </c>
      <c r="C196" s="12">
        <f>'Career Batting'!E201</f>
        <v>14</v>
      </c>
      <c r="D196" s="12">
        <f>'Career Batting'!F201</f>
        <v>1</v>
      </c>
      <c r="E196" s="12">
        <f>'Career Batting'!G201</f>
        <v>494</v>
      </c>
      <c r="F196" s="12">
        <f>'Career Batting'!J201</f>
        <v>117</v>
      </c>
      <c r="G196" s="12">
        <f>'Career Batting'!K201</f>
        <v>3</v>
      </c>
      <c r="H196" s="12">
        <f>'Career Batting'!L201</f>
        <v>1</v>
      </c>
      <c r="I196" s="12">
        <f>'Career Batting'!M201</f>
        <v>0</v>
      </c>
      <c r="J196" s="12">
        <f>'Career Batting'!N201</f>
        <v>44</v>
      </c>
      <c r="K196" s="12">
        <f>'Career Batting'!O201</f>
        <v>5</v>
      </c>
      <c r="L196" s="12" t="str">
        <f>IF(ISBLANK('Career Batting'!P201), "", 'Career Batting'!P201)</f>
        <v/>
      </c>
      <c r="M196" t="b">
        <f>COUNTIF('Season - bat'!A:A,'Export  - batting'!A196)&gt;0</f>
        <v>0</v>
      </c>
    </row>
    <row r="197" spans="1:13" x14ac:dyDescent="0.25">
      <c r="A197" s="12" t="str">
        <f>'Career Batting'!C202</f>
        <v>? Ranjan</v>
      </c>
      <c r="B197" s="12">
        <f>'Career Batting'!D202</f>
        <v>1</v>
      </c>
      <c r="C197" s="12">
        <f>'Career Batting'!E202</f>
        <v>1</v>
      </c>
      <c r="D197" s="12">
        <f>'Career Batting'!F202</f>
        <v>0</v>
      </c>
      <c r="E197" s="12">
        <f>'Career Batting'!G202</f>
        <v>13</v>
      </c>
      <c r="F197" s="12">
        <f>'Career Batting'!J202</f>
        <v>13</v>
      </c>
      <c r="G197" s="12">
        <f>'Career Batting'!K202</f>
        <v>0</v>
      </c>
      <c r="H197" s="12">
        <f>'Career Batting'!L202</f>
        <v>0</v>
      </c>
      <c r="I197" s="12">
        <f>'Career Batting'!M202</f>
        <v>0</v>
      </c>
      <c r="J197" s="12">
        <f>'Career Batting'!N202</f>
        <v>0</v>
      </c>
      <c r="K197" s="12">
        <f>'Career Batting'!O202</f>
        <v>0</v>
      </c>
      <c r="L197" s="12" t="str">
        <f>IF(ISBLANK('Career Batting'!P202), "", 'Career Batting'!P202)</f>
        <v/>
      </c>
      <c r="M197" t="b">
        <f>COUNTIF('Season - bat'!A:A,'Export  - batting'!A197)&gt;0</f>
        <v>0</v>
      </c>
    </row>
    <row r="198" spans="1:13" x14ac:dyDescent="0.25">
      <c r="A198" s="12" t="str">
        <f>'Career Batting'!C203</f>
        <v>N Rashid</v>
      </c>
      <c r="B198" s="12">
        <f>'Career Batting'!D203</f>
        <v>67</v>
      </c>
      <c r="C198" s="12">
        <f>'Career Batting'!E203</f>
        <v>63</v>
      </c>
      <c r="D198" s="12">
        <f>'Career Batting'!F203</f>
        <v>14</v>
      </c>
      <c r="E198" s="12">
        <f>'Career Batting'!G203</f>
        <v>1991</v>
      </c>
      <c r="F198" s="12">
        <f>'Career Batting'!J203</f>
        <v>127</v>
      </c>
      <c r="G198" s="12">
        <f>'Career Batting'!K203</f>
        <v>11</v>
      </c>
      <c r="H198" s="12">
        <f>'Career Batting'!L203</f>
        <v>4</v>
      </c>
      <c r="I198" s="12">
        <f>'Career Batting'!M203</f>
        <v>3</v>
      </c>
      <c r="J198" s="12">
        <f>'Career Batting'!N203</f>
        <v>32</v>
      </c>
      <c r="K198" s="12">
        <f>'Career Batting'!O203</f>
        <v>4</v>
      </c>
      <c r="L198" s="12" t="str">
        <f>IF(ISBLANK('Career Batting'!P203), "", 'Career Batting'!P203)</f>
        <v/>
      </c>
      <c r="M198" t="b">
        <f>COUNTIF('Season - bat'!A:A,'Export  - batting'!A198)&gt;0</f>
        <v>0</v>
      </c>
    </row>
    <row r="199" spans="1:13" x14ac:dyDescent="0.25">
      <c r="A199" s="12" t="str">
        <f>'Career Batting'!C204</f>
        <v>A Ratyna</v>
      </c>
      <c r="B199" s="12">
        <f>'Career Batting'!D204</f>
        <v>43</v>
      </c>
      <c r="C199" s="12">
        <f>'Career Batting'!E204</f>
        <v>39</v>
      </c>
      <c r="D199" s="12">
        <f>'Career Batting'!F204</f>
        <v>10</v>
      </c>
      <c r="E199" s="12">
        <f>'Career Batting'!G204</f>
        <v>418</v>
      </c>
      <c r="F199" s="12">
        <f>'Career Batting'!J204</f>
        <v>53</v>
      </c>
      <c r="G199" s="12">
        <f>'Career Batting'!K204</f>
        <v>1</v>
      </c>
      <c r="H199" s="12">
        <f>'Career Batting'!L204</f>
        <v>0</v>
      </c>
      <c r="I199" s="12">
        <f>'Career Batting'!M204</f>
        <v>5</v>
      </c>
      <c r="J199" s="12">
        <f>'Career Batting'!N204</f>
        <v>42</v>
      </c>
      <c r="K199" s="12">
        <f>'Career Batting'!O204</f>
        <v>3</v>
      </c>
      <c r="L199" s="12" t="str">
        <f>IF(ISBLANK('Career Batting'!P204), "", 'Career Batting'!P204)</f>
        <v/>
      </c>
      <c r="M199" t="b">
        <f>COUNTIF('Season - bat'!A:A,'Export  - batting'!A199)&gt;0</f>
        <v>0</v>
      </c>
    </row>
    <row r="200" spans="1:13" x14ac:dyDescent="0.25">
      <c r="A200" s="12" t="str">
        <f>'Career Batting'!C205</f>
        <v>A Reed</v>
      </c>
      <c r="B200" s="12">
        <f>'Career Batting'!D205</f>
        <v>50</v>
      </c>
      <c r="C200" s="12">
        <f>'Career Batting'!E205</f>
        <v>46</v>
      </c>
      <c r="D200" s="12">
        <f>'Career Batting'!F205</f>
        <v>4</v>
      </c>
      <c r="E200" s="12">
        <f>'Career Batting'!G205</f>
        <v>238</v>
      </c>
      <c r="F200" s="12">
        <f>'Career Batting'!J205</f>
        <v>30</v>
      </c>
      <c r="G200" s="12">
        <f>'Career Batting'!K205</f>
        <v>0</v>
      </c>
      <c r="H200" s="12">
        <f>'Career Batting'!L205</f>
        <v>0</v>
      </c>
      <c r="I200" s="12">
        <f>'Career Batting'!M205</f>
        <v>18</v>
      </c>
      <c r="J200" s="12">
        <f>'Career Batting'!N205</f>
        <v>26</v>
      </c>
      <c r="K200" s="12">
        <f>'Career Batting'!O205</f>
        <v>1</v>
      </c>
      <c r="L200" s="12" t="str">
        <f>IF(ISBLANK('Career Batting'!P205), "", 'Career Batting'!P205)</f>
        <v/>
      </c>
      <c r="M200" t="b">
        <f>COUNTIF('Season - bat'!A:A,'Export  - batting'!A200)&gt;0</f>
        <v>0</v>
      </c>
    </row>
    <row r="201" spans="1:13" x14ac:dyDescent="0.25">
      <c r="A201" s="12" t="str">
        <f>'Career Batting'!C206</f>
        <v>E Reed</v>
      </c>
      <c r="B201" s="12">
        <f>'Career Batting'!D206</f>
        <v>5</v>
      </c>
      <c r="C201" s="12">
        <f>'Career Batting'!E206</f>
        <v>4</v>
      </c>
      <c r="D201" s="12">
        <f>'Career Batting'!F206</f>
        <v>0</v>
      </c>
      <c r="E201" s="12">
        <f>'Career Batting'!G206</f>
        <v>15</v>
      </c>
      <c r="F201" s="12">
        <f>'Career Batting'!J206</f>
        <v>10</v>
      </c>
      <c r="G201" s="12">
        <f>'Career Batting'!K206</f>
        <v>0</v>
      </c>
      <c r="H201" s="12">
        <f>'Career Batting'!L206</f>
        <v>0</v>
      </c>
      <c r="I201" s="12">
        <f>'Career Batting'!M206</f>
        <v>1</v>
      </c>
      <c r="J201" s="12">
        <f>'Career Batting'!N206</f>
        <v>1</v>
      </c>
      <c r="K201" s="12">
        <f>'Career Batting'!O206</f>
        <v>0</v>
      </c>
      <c r="L201" s="12" t="str">
        <f>IF(ISBLANK('Career Batting'!P206), "", 'Career Batting'!P206)</f>
        <v/>
      </c>
      <c r="M201" t="b">
        <f>COUNTIF('Season - bat'!A:A,'Export  - batting'!A201)&gt;0</f>
        <v>0</v>
      </c>
    </row>
    <row r="202" spans="1:13" x14ac:dyDescent="0.25">
      <c r="A202" s="12" t="str">
        <f>'Career Batting'!C207</f>
        <v>M Rees</v>
      </c>
      <c r="B202" s="12">
        <f>'Career Batting'!D207</f>
        <v>44</v>
      </c>
      <c r="C202" s="12">
        <f>'Career Batting'!E207</f>
        <v>39</v>
      </c>
      <c r="D202" s="12">
        <f>'Career Batting'!F207</f>
        <v>0</v>
      </c>
      <c r="E202" s="12">
        <f>'Career Batting'!G207</f>
        <v>123</v>
      </c>
      <c r="F202" s="12">
        <f>'Career Batting'!J207</f>
        <v>16</v>
      </c>
      <c r="G202" s="12">
        <f>'Career Batting'!K207</f>
        <v>0</v>
      </c>
      <c r="H202" s="12">
        <f>'Career Batting'!L207</f>
        <v>0</v>
      </c>
      <c r="I202" s="12">
        <f>'Career Batting'!M207</f>
        <v>10</v>
      </c>
      <c r="J202" s="12">
        <f>'Career Batting'!N207</f>
        <v>9</v>
      </c>
      <c r="K202" s="12">
        <f>'Career Batting'!O207</f>
        <v>1</v>
      </c>
      <c r="L202" s="12" t="str">
        <f>IF(ISBLANK('Career Batting'!P207), "", 'Career Batting'!P207)</f>
        <v/>
      </c>
      <c r="M202" t="b">
        <f>COUNTIF('Season - bat'!A:A,'Export  - batting'!A202)&gt;0</f>
        <v>1</v>
      </c>
    </row>
    <row r="203" spans="1:13" x14ac:dyDescent="0.25">
      <c r="A203" s="12" t="str">
        <f>'Career Batting'!C208</f>
        <v>I Reham</v>
      </c>
      <c r="B203" s="12">
        <f>'Career Batting'!D208</f>
        <v>1</v>
      </c>
      <c r="C203" s="12">
        <f>'Career Batting'!E208</f>
        <v>0</v>
      </c>
      <c r="D203" s="12">
        <f>'Career Batting'!F208</f>
        <v>0</v>
      </c>
      <c r="E203" s="12">
        <f>'Career Batting'!G208</f>
        <v>0</v>
      </c>
      <c r="F203" s="12">
        <f>'Career Batting'!J208</f>
        <v>0</v>
      </c>
      <c r="G203" s="12">
        <f>'Career Batting'!K208</f>
        <v>0</v>
      </c>
      <c r="H203" s="12">
        <f>'Career Batting'!L208</f>
        <v>0</v>
      </c>
      <c r="I203" s="12">
        <f>'Career Batting'!M208</f>
        <v>0</v>
      </c>
      <c r="J203" s="12">
        <f>'Career Batting'!N208</f>
        <v>0</v>
      </c>
      <c r="K203" s="12">
        <f>'Career Batting'!O208</f>
        <v>0</v>
      </c>
      <c r="L203" s="12" t="str">
        <f>IF(ISBLANK('Career Batting'!P208), "", 'Career Batting'!P208)</f>
        <v/>
      </c>
      <c r="M203" t="b">
        <f>COUNTIF('Season - bat'!A:A,'Export  - batting'!A203)&gt;0</f>
        <v>0</v>
      </c>
    </row>
    <row r="204" spans="1:13" x14ac:dyDescent="0.25">
      <c r="A204" s="12" t="str">
        <f>'Career Batting'!C209</f>
        <v>R Richardson</v>
      </c>
      <c r="B204" s="12">
        <f>'Career Batting'!D209</f>
        <v>30</v>
      </c>
      <c r="C204" s="12">
        <f>'Career Batting'!E209</f>
        <v>27</v>
      </c>
      <c r="D204" s="12">
        <f>'Career Batting'!F209</f>
        <v>1</v>
      </c>
      <c r="E204" s="12">
        <f>'Career Batting'!G209</f>
        <v>584</v>
      </c>
      <c r="F204" s="12">
        <f>'Career Batting'!J209</f>
        <v>69</v>
      </c>
      <c r="G204" s="12">
        <f>'Career Batting'!K209</f>
        <v>2</v>
      </c>
      <c r="H204" s="12">
        <f>'Career Batting'!L209</f>
        <v>0</v>
      </c>
      <c r="I204" s="12">
        <f>'Career Batting'!M209</f>
        <v>4</v>
      </c>
      <c r="J204" s="12">
        <f>'Career Batting'!N209</f>
        <v>71</v>
      </c>
      <c r="K204" s="12">
        <f>'Career Batting'!O209</f>
        <v>8</v>
      </c>
      <c r="L204" s="12" t="str">
        <f>IF(ISBLANK('Career Batting'!P209), "", 'Career Batting'!P209)</f>
        <v/>
      </c>
      <c r="M204" t="b">
        <f>COUNTIF('Season - bat'!A:A,'Export  - batting'!A204)&gt;0</f>
        <v>0</v>
      </c>
    </row>
    <row r="205" spans="1:13" x14ac:dyDescent="0.25">
      <c r="A205" s="12" t="str">
        <f>'Career Batting'!C210</f>
        <v>Matt Ridgway</v>
      </c>
      <c r="B205" s="12">
        <f>'Career Batting'!D210</f>
        <v>265</v>
      </c>
      <c r="C205" s="12">
        <f>'Career Batting'!E210</f>
        <v>228</v>
      </c>
      <c r="D205" s="12">
        <f>'Career Batting'!F210</f>
        <v>41</v>
      </c>
      <c r="E205" s="12">
        <f>'Career Batting'!G210</f>
        <v>4208</v>
      </c>
      <c r="F205" s="12">
        <f>'Career Batting'!J210</f>
        <v>123</v>
      </c>
      <c r="G205" s="12">
        <f>'Career Batting'!K210</f>
        <v>17</v>
      </c>
      <c r="H205" s="12">
        <f>'Career Batting'!L210</f>
        <v>3</v>
      </c>
      <c r="I205" s="12">
        <f>'Career Batting'!M210</f>
        <v>21</v>
      </c>
      <c r="J205" s="12">
        <f>'Career Batting'!N210</f>
        <v>320</v>
      </c>
      <c r="K205" s="12">
        <f>'Career Batting'!O210</f>
        <v>68</v>
      </c>
      <c r="L205" s="12" t="str">
        <f>IF(ISBLANK('Career Batting'!P210), "", 'Career Batting'!P210)</f>
        <v/>
      </c>
      <c r="M205" t="b">
        <f>COUNTIF('Season - bat'!A:A,'Export  - batting'!A205)&gt;0</f>
        <v>0</v>
      </c>
    </row>
    <row r="206" spans="1:13" x14ac:dyDescent="0.25">
      <c r="A206" s="12" t="str">
        <f>'Career Batting'!C211</f>
        <v>Nick Ridgway</v>
      </c>
      <c r="B206" s="12">
        <f>'Career Batting'!D211</f>
        <v>271</v>
      </c>
      <c r="C206" s="12">
        <f>'Career Batting'!E211</f>
        <v>255</v>
      </c>
      <c r="D206" s="12">
        <f>'Career Batting'!F211</f>
        <v>18</v>
      </c>
      <c r="E206" s="12">
        <f>'Career Batting'!G211</f>
        <v>4226</v>
      </c>
      <c r="F206" s="12">
        <f>'Career Batting'!J211</f>
        <v>79</v>
      </c>
      <c r="G206" s="12">
        <f>'Career Batting'!K211</f>
        <v>17</v>
      </c>
      <c r="H206" s="12">
        <f>'Career Batting'!L211</f>
        <v>0</v>
      </c>
      <c r="I206" s="12">
        <f>'Career Batting'!M211</f>
        <v>42</v>
      </c>
      <c r="J206" s="12">
        <f>'Career Batting'!N211</f>
        <v>365</v>
      </c>
      <c r="K206" s="12">
        <f>'Career Batting'!O211</f>
        <v>30</v>
      </c>
      <c r="L206" s="12" t="str">
        <f>IF(ISBLANK('Career Batting'!P211), "", 'Career Batting'!P211)</f>
        <v/>
      </c>
      <c r="M206" t="b">
        <f>COUNTIF('Season - bat'!A:A,'Export  - batting'!A206)&gt;0</f>
        <v>1</v>
      </c>
    </row>
    <row r="207" spans="1:13" x14ac:dyDescent="0.25">
      <c r="A207" s="12" t="str">
        <f>'Career Batting'!C212</f>
        <v>D Riley</v>
      </c>
      <c r="B207" s="12">
        <f>'Career Batting'!D212</f>
        <v>3</v>
      </c>
      <c r="C207" s="12">
        <f>'Career Batting'!E212</f>
        <v>3</v>
      </c>
      <c r="D207" s="12">
        <f>'Career Batting'!F212</f>
        <v>0</v>
      </c>
      <c r="E207" s="12">
        <f>'Career Batting'!G212</f>
        <v>32</v>
      </c>
      <c r="F207" s="12">
        <f>'Career Batting'!J212</f>
        <v>18</v>
      </c>
      <c r="G207" s="12">
        <f>'Career Batting'!K212</f>
        <v>0</v>
      </c>
      <c r="H207" s="12">
        <f>'Career Batting'!L212</f>
        <v>0</v>
      </c>
      <c r="I207" s="12">
        <f>'Career Batting'!M212</f>
        <v>1</v>
      </c>
      <c r="J207" s="12">
        <f>'Career Batting'!N212</f>
        <v>2</v>
      </c>
      <c r="K207" s="12">
        <f>'Career Batting'!O212</f>
        <v>0</v>
      </c>
      <c r="L207" s="12" t="str">
        <f>IF(ISBLANK('Career Batting'!P212), "", 'Career Batting'!P212)</f>
        <v/>
      </c>
      <c r="M207" t="b">
        <f>COUNTIF('Season - bat'!A:A,'Export  - batting'!A207)&gt;0</f>
        <v>0</v>
      </c>
    </row>
    <row r="208" spans="1:13" x14ac:dyDescent="0.25">
      <c r="A208" s="12" t="str">
        <f>'Career Batting'!C213</f>
        <v>Dave Risley</v>
      </c>
      <c r="B208" s="12">
        <f>'Career Batting'!D213</f>
        <v>7</v>
      </c>
      <c r="C208" s="12">
        <f>'Career Batting'!E213</f>
        <v>7</v>
      </c>
      <c r="D208" s="12">
        <f>'Career Batting'!F213</f>
        <v>2</v>
      </c>
      <c r="E208" s="12">
        <f>'Career Batting'!G213</f>
        <v>129</v>
      </c>
      <c r="F208" s="12">
        <f>'Career Batting'!J213</f>
        <v>78</v>
      </c>
      <c r="G208" s="12">
        <f>'Career Batting'!K213</f>
        <v>1</v>
      </c>
      <c r="H208" s="12">
        <f>'Career Batting'!L213</f>
        <v>0</v>
      </c>
      <c r="I208" s="12">
        <f>'Career Batting'!M213</f>
        <v>1</v>
      </c>
      <c r="J208" s="12">
        <f>'Career Batting'!N213</f>
        <v>15</v>
      </c>
      <c r="K208" s="12">
        <f>'Career Batting'!O213</f>
        <v>2</v>
      </c>
      <c r="L208" s="12">
        <f>IF(ISBLANK('Career Batting'!P213), "", 'Career Batting'!P213)</f>
        <v>173</v>
      </c>
      <c r="M208" t="b">
        <f>COUNTIF('Season - bat'!A:A,'Export  - batting'!A208)&gt;0</f>
        <v>1</v>
      </c>
    </row>
    <row r="209" spans="1:13" x14ac:dyDescent="0.25">
      <c r="A209" s="12" t="str">
        <f>'Career Batting'!C214</f>
        <v>Nick Risley</v>
      </c>
      <c r="B209" s="12">
        <f>'Career Batting'!D214</f>
        <v>1</v>
      </c>
      <c r="C209" s="12">
        <f>'Career Batting'!E214</f>
        <v>1</v>
      </c>
      <c r="D209" s="12">
        <f>'Career Batting'!F214</f>
        <v>1</v>
      </c>
      <c r="E209" s="12">
        <f>'Career Batting'!G214</f>
        <v>20</v>
      </c>
      <c r="F209" s="12" t="str">
        <f>'Career Batting'!J214</f>
        <v>20*</v>
      </c>
      <c r="G209" s="12">
        <f>'Career Batting'!K214</f>
        <v>0</v>
      </c>
      <c r="H209" s="12">
        <f>'Career Batting'!L214</f>
        <v>0</v>
      </c>
      <c r="I209" s="12">
        <f>'Career Batting'!M214</f>
        <v>0</v>
      </c>
      <c r="J209" s="12">
        <f>'Career Batting'!N214</f>
        <v>2</v>
      </c>
      <c r="K209" s="12">
        <f>'Career Batting'!O214</f>
        <v>0</v>
      </c>
      <c r="L209" s="12">
        <f>IF(ISBLANK('Career Batting'!P214), "", 'Career Batting'!P214)</f>
        <v>25</v>
      </c>
      <c r="M209" t="b">
        <f>COUNTIF('Season - bat'!A:A,'Export  - batting'!A209)&gt;0</f>
        <v>0</v>
      </c>
    </row>
    <row r="210" spans="1:13" x14ac:dyDescent="0.25">
      <c r="A210" s="12" t="str">
        <f>'Career Batting'!C215</f>
        <v>R Ronald</v>
      </c>
      <c r="B210" s="12">
        <f>'Career Batting'!D215</f>
        <v>1</v>
      </c>
      <c r="C210" s="12">
        <f>'Career Batting'!E215</f>
        <v>1</v>
      </c>
      <c r="D210" s="12">
        <f>'Career Batting'!F215</f>
        <v>0</v>
      </c>
      <c r="E210" s="12">
        <f>'Career Batting'!G215</f>
        <v>0</v>
      </c>
      <c r="F210" s="12">
        <f>'Career Batting'!J215</f>
        <v>0</v>
      </c>
      <c r="G210" s="12">
        <f>'Career Batting'!K215</f>
        <v>0</v>
      </c>
      <c r="H210" s="12">
        <f>'Career Batting'!L215</f>
        <v>0</v>
      </c>
      <c r="I210" s="12">
        <f>'Career Batting'!M215</f>
        <v>1</v>
      </c>
      <c r="J210" s="12">
        <f>'Career Batting'!N215</f>
        <v>0</v>
      </c>
      <c r="K210" s="12">
        <f>'Career Batting'!O215</f>
        <v>0</v>
      </c>
      <c r="L210" s="12" t="str">
        <f>IF(ISBLANK('Career Batting'!P215), "", 'Career Batting'!P215)</f>
        <v/>
      </c>
      <c r="M210" t="b">
        <f>COUNTIF('Season - bat'!A:A,'Export  - batting'!A210)&gt;0</f>
        <v>0</v>
      </c>
    </row>
    <row r="211" spans="1:13" x14ac:dyDescent="0.25">
      <c r="A211" s="12" t="str">
        <f>'Career Batting'!C216</f>
        <v>Humphrey Rose</v>
      </c>
      <c r="B211" s="12">
        <f>'Career Batting'!D216</f>
        <v>2</v>
      </c>
      <c r="C211" s="12">
        <f>'Career Batting'!E216</f>
        <v>1</v>
      </c>
      <c r="D211" s="12">
        <f>'Career Batting'!F216</f>
        <v>0</v>
      </c>
      <c r="E211" s="12">
        <f>'Career Batting'!G216</f>
        <v>15</v>
      </c>
      <c r="F211" s="12">
        <f>'Career Batting'!J216</f>
        <v>15</v>
      </c>
      <c r="G211" s="12">
        <f>'Career Batting'!K216</f>
        <v>0</v>
      </c>
      <c r="H211" s="12">
        <f>'Career Batting'!L216</f>
        <v>0</v>
      </c>
      <c r="I211" s="12">
        <f>'Career Batting'!M216</f>
        <v>0</v>
      </c>
      <c r="J211" s="12">
        <f>'Career Batting'!N216</f>
        <v>0</v>
      </c>
      <c r="K211" s="12">
        <f>'Career Batting'!O216</f>
        <v>0</v>
      </c>
      <c r="L211" s="12" t="str">
        <f>IF(ISBLANK('Career Batting'!P216), "", 'Career Batting'!P216)</f>
        <v/>
      </c>
      <c r="M211" t="b">
        <f>COUNTIF('Season - bat'!A:A,'Export  - batting'!A211)&gt;0</f>
        <v>0</v>
      </c>
    </row>
    <row r="212" spans="1:13" x14ac:dyDescent="0.25">
      <c r="A212" s="12" t="str">
        <f>'Career Batting'!C217</f>
        <v>Jon Ryves</v>
      </c>
      <c r="B212" s="12">
        <f>'Career Batting'!D217</f>
        <v>4</v>
      </c>
      <c r="C212" s="12">
        <f>'Career Batting'!E217</f>
        <v>3</v>
      </c>
      <c r="D212" s="12">
        <f>'Career Batting'!F217</f>
        <v>1</v>
      </c>
      <c r="E212" s="12">
        <f>'Career Batting'!G217</f>
        <v>25</v>
      </c>
      <c r="F212" s="12">
        <f>'Career Batting'!J217</f>
        <v>15</v>
      </c>
      <c r="G212" s="12">
        <f>'Career Batting'!K217</f>
        <v>0</v>
      </c>
      <c r="H212" s="12">
        <f>'Career Batting'!L217</f>
        <v>0</v>
      </c>
      <c r="I212" s="12">
        <f>'Career Batting'!M217</f>
        <v>0</v>
      </c>
      <c r="J212" s="12">
        <f>'Career Batting'!N217</f>
        <v>4</v>
      </c>
      <c r="K212" s="12">
        <f>'Career Batting'!O217</f>
        <v>0</v>
      </c>
      <c r="L212" s="12">
        <f>IF(ISBLANK('Career Batting'!P217), "", 'Career Batting'!P217)</f>
        <v>61</v>
      </c>
      <c r="M212" t="b">
        <f>COUNTIF('Season - bat'!A:A,'Export  - batting'!A212)&gt;0</f>
        <v>1</v>
      </c>
    </row>
    <row r="213" spans="1:13" x14ac:dyDescent="0.25">
      <c r="A213" s="12" t="str">
        <f>'Career Batting'!C218</f>
        <v>H Sayer</v>
      </c>
      <c r="B213" s="12">
        <f>'Career Batting'!D218</f>
        <v>1</v>
      </c>
      <c r="C213" s="12">
        <f>'Career Batting'!E218</f>
        <v>1</v>
      </c>
      <c r="D213" s="12">
        <f>'Career Batting'!F218</f>
        <v>0</v>
      </c>
      <c r="E213" s="12">
        <f>'Career Batting'!G218</f>
        <v>4</v>
      </c>
      <c r="F213" s="12">
        <f>'Career Batting'!J218</f>
        <v>4</v>
      </c>
      <c r="G213" s="12">
        <f>'Career Batting'!K218</f>
        <v>0</v>
      </c>
      <c r="H213" s="12">
        <f>'Career Batting'!L218</f>
        <v>0</v>
      </c>
      <c r="I213" s="12">
        <f>'Career Batting'!M218</f>
        <v>0</v>
      </c>
      <c r="J213" s="12">
        <f>'Career Batting'!N218</f>
        <v>0</v>
      </c>
      <c r="K213" s="12">
        <f>'Career Batting'!O218</f>
        <v>0</v>
      </c>
      <c r="L213" s="12" t="str">
        <f>IF(ISBLANK('Career Batting'!P218), "", 'Career Batting'!P218)</f>
        <v/>
      </c>
      <c r="M213" t="b">
        <f>COUNTIF('Season - bat'!A:A,'Export  - batting'!A213)&gt;0</f>
        <v>0</v>
      </c>
    </row>
    <row r="214" spans="1:13" x14ac:dyDescent="0.25">
      <c r="A214" s="12" t="str">
        <f>'Career Batting'!C219</f>
        <v>N Scott</v>
      </c>
      <c r="B214" s="12">
        <f>'Career Batting'!D219</f>
        <v>7</v>
      </c>
      <c r="C214" s="12">
        <f>'Career Batting'!E219</f>
        <v>6</v>
      </c>
      <c r="D214" s="12">
        <f>'Career Batting'!F219</f>
        <v>2</v>
      </c>
      <c r="E214" s="12">
        <f>'Career Batting'!G219</f>
        <v>22</v>
      </c>
      <c r="F214" s="12">
        <f>'Career Batting'!J219</f>
        <v>9</v>
      </c>
      <c r="G214" s="12">
        <f>'Career Batting'!K219</f>
        <v>0</v>
      </c>
      <c r="H214" s="12">
        <f>'Career Batting'!L219</f>
        <v>0</v>
      </c>
      <c r="I214" s="12">
        <f>'Career Batting'!M219</f>
        <v>2</v>
      </c>
      <c r="J214" s="12">
        <f>'Career Batting'!N219</f>
        <v>2</v>
      </c>
      <c r="K214" s="12">
        <f>'Career Batting'!O219</f>
        <v>0</v>
      </c>
      <c r="L214" s="12" t="str">
        <f>IF(ISBLANK('Career Batting'!P219), "", 'Career Batting'!P219)</f>
        <v/>
      </c>
      <c r="M214" t="b">
        <f>COUNTIF('Season - bat'!A:A,'Export  - batting'!A214)&gt;0</f>
        <v>0</v>
      </c>
    </row>
    <row r="215" spans="1:13" x14ac:dyDescent="0.25">
      <c r="A215" s="12" t="str">
        <f>'Career Batting'!C220</f>
        <v>W Seymour</v>
      </c>
      <c r="B215" s="12">
        <f>'Career Batting'!D220</f>
        <v>4</v>
      </c>
      <c r="C215" s="12">
        <f>'Career Batting'!E220</f>
        <v>2</v>
      </c>
      <c r="D215" s="12">
        <f>'Career Batting'!F220</f>
        <v>1</v>
      </c>
      <c r="E215" s="12">
        <f>'Career Batting'!G220</f>
        <v>7</v>
      </c>
      <c r="F215" s="12">
        <f>'Career Batting'!J220</f>
        <v>7</v>
      </c>
      <c r="G215" s="12">
        <f>'Career Batting'!K220</f>
        <v>0</v>
      </c>
      <c r="H215" s="12">
        <f>'Career Batting'!L220</f>
        <v>0</v>
      </c>
      <c r="I215" s="12">
        <f>'Career Batting'!M220</f>
        <v>1</v>
      </c>
      <c r="J215" s="12">
        <f>'Career Batting'!N220</f>
        <v>1</v>
      </c>
      <c r="K215" s="12">
        <f>'Career Batting'!O220</f>
        <v>0</v>
      </c>
      <c r="L215" s="12" t="str">
        <f>IF(ISBLANK('Career Batting'!P220), "", 'Career Batting'!P220)</f>
        <v/>
      </c>
      <c r="M215" t="b">
        <f>COUNTIF('Season - bat'!A:A,'Export  - batting'!A215)&gt;0</f>
        <v>0</v>
      </c>
    </row>
    <row r="216" spans="1:13" x14ac:dyDescent="0.25">
      <c r="A216" s="12" t="str">
        <f>'Career Batting'!C221</f>
        <v>T Sharif</v>
      </c>
      <c r="B216" s="12">
        <f>'Career Batting'!D221</f>
        <v>1</v>
      </c>
      <c r="C216" s="12">
        <f>'Career Batting'!E221</f>
        <v>1</v>
      </c>
      <c r="D216" s="12">
        <f>'Career Batting'!F221</f>
        <v>0</v>
      </c>
      <c r="E216" s="12">
        <f>'Career Batting'!G221</f>
        <v>1</v>
      </c>
      <c r="F216" s="12">
        <f>'Career Batting'!J221</f>
        <v>1</v>
      </c>
      <c r="G216" s="12">
        <f>'Career Batting'!K221</f>
        <v>0</v>
      </c>
      <c r="H216" s="12">
        <f>'Career Batting'!L221</f>
        <v>0</v>
      </c>
      <c r="I216" s="12">
        <f>'Career Batting'!M221</f>
        <v>0</v>
      </c>
      <c r="J216" s="12">
        <f>'Career Batting'!N221</f>
        <v>0</v>
      </c>
      <c r="K216" s="12">
        <f>'Career Batting'!O221</f>
        <v>0</v>
      </c>
      <c r="L216" s="12" t="str">
        <f>IF(ISBLANK('Career Batting'!P221), "", 'Career Batting'!P221)</f>
        <v/>
      </c>
      <c r="M216" t="b">
        <f>COUNTIF('Season - bat'!A:A,'Export  - batting'!A216)&gt;0</f>
        <v>0</v>
      </c>
    </row>
    <row r="217" spans="1:13" x14ac:dyDescent="0.25">
      <c r="A217" s="12" t="str">
        <f>'Career Batting'!C222</f>
        <v>S Shaz</v>
      </c>
      <c r="B217" s="12">
        <f>'Career Batting'!D222</f>
        <v>1</v>
      </c>
      <c r="C217" s="12">
        <f>'Career Batting'!E222</f>
        <v>1</v>
      </c>
      <c r="D217" s="12">
        <f>'Career Batting'!F222</f>
        <v>0</v>
      </c>
      <c r="E217" s="12">
        <f>'Career Batting'!G222</f>
        <v>0</v>
      </c>
      <c r="F217" s="12">
        <f>'Career Batting'!J222</f>
        <v>0</v>
      </c>
      <c r="G217" s="12">
        <f>'Career Batting'!K222</f>
        <v>0</v>
      </c>
      <c r="H217" s="12">
        <f>'Career Batting'!L222</f>
        <v>0</v>
      </c>
      <c r="I217" s="12">
        <f>'Career Batting'!M222</f>
        <v>1</v>
      </c>
      <c r="J217" s="12">
        <f>'Career Batting'!N222</f>
        <v>0</v>
      </c>
      <c r="K217" s="12">
        <f>'Career Batting'!O222</f>
        <v>0</v>
      </c>
      <c r="L217" s="12" t="str">
        <f>IF(ISBLANK('Career Batting'!P222), "", 'Career Batting'!P222)</f>
        <v/>
      </c>
      <c r="M217" t="b">
        <f>COUNTIF('Season - bat'!A:A,'Export  - batting'!A217)&gt;0</f>
        <v>0</v>
      </c>
    </row>
    <row r="218" spans="1:13" x14ac:dyDescent="0.25">
      <c r="A218" s="12" t="str">
        <f>'Career Batting'!C223</f>
        <v>E Shelley</v>
      </c>
      <c r="B218" s="12">
        <f>'Career Batting'!D223</f>
        <v>1</v>
      </c>
      <c r="C218" s="12">
        <f>'Career Batting'!E223</f>
        <v>1</v>
      </c>
      <c r="D218" s="12">
        <f>'Career Batting'!F223</f>
        <v>0</v>
      </c>
      <c r="E218" s="12">
        <f>'Career Batting'!G223</f>
        <v>2</v>
      </c>
      <c r="F218" s="12">
        <f>'Career Batting'!J223</f>
        <v>2</v>
      </c>
      <c r="G218" s="12">
        <f>'Career Batting'!K223</f>
        <v>0</v>
      </c>
      <c r="H218" s="12">
        <f>'Career Batting'!L223</f>
        <v>0</v>
      </c>
      <c r="I218" s="12">
        <f>'Career Batting'!M223</f>
        <v>0</v>
      </c>
      <c r="J218" s="12">
        <f>'Career Batting'!N223</f>
        <v>0</v>
      </c>
      <c r="K218" s="12">
        <f>'Career Batting'!O223</f>
        <v>0</v>
      </c>
      <c r="L218" s="12" t="str">
        <f>IF(ISBLANK('Career Batting'!P223), "", 'Career Batting'!P223)</f>
        <v/>
      </c>
      <c r="M218" t="b">
        <f>COUNTIF('Season - bat'!A:A,'Export  - batting'!A218)&gt;0</f>
        <v>0</v>
      </c>
    </row>
    <row r="219" spans="1:13" x14ac:dyDescent="0.25">
      <c r="A219" s="12" t="str">
        <f>'Career Batting'!C224</f>
        <v>R Siddu</v>
      </c>
      <c r="B219" s="12">
        <f>'Career Batting'!D224</f>
        <v>3</v>
      </c>
      <c r="C219" s="12">
        <f>'Career Batting'!E224</f>
        <v>3</v>
      </c>
      <c r="D219" s="12">
        <f>'Career Batting'!F224</f>
        <v>0</v>
      </c>
      <c r="E219" s="12">
        <f>'Career Batting'!G224</f>
        <v>15</v>
      </c>
      <c r="F219" s="12">
        <f>'Career Batting'!J224</f>
        <v>15</v>
      </c>
      <c r="G219" s="12">
        <f>'Career Batting'!K224</f>
        <v>0</v>
      </c>
      <c r="H219" s="12">
        <f>'Career Batting'!L224</f>
        <v>0</v>
      </c>
      <c r="I219" s="12">
        <f>'Career Batting'!M224</f>
        <v>2</v>
      </c>
      <c r="J219" s="12">
        <f>'Career Batting'!N224</f>
        <v>1</v>
      </c>
      <c r="K219" s="12">
        <f>'Career Batting'!O224</f>
        <v>1</v>
      </c>
      <c r="L219" s="12" t="str">
        <f>IF(ISBLANK('Career Batting'!P224), "", 'Career Batting'!P224)</f>
        <v/>
      </c>
      <c r="M219" t="b">
        <f>COUNTIF('Season - bat'!A:A,'Export  - batting'!A219)&gt;0</f>
        <v>0</v>
      </c>
    </row>
    <row r="220" spans="1:13" x14ac:dyDescent="0.25">
      <c r="A220" s="12" t="str">
        <f>'Career Batting'!C225</f>
        <v>R Simkins</v>
      </c>
      <c r="B220" s="12">
        <f>'Career Batting'!D225</f>
        <v>9</v>
      </c>
      <c r="C220" s="12">
        <f>'Career Batting'!E225</f>
        <v>9</v>
      </c>
      <c r="D220" s="12">
        <f>'Career Batting'!F225</f>
        <v>0</v>
      </c>
      <c r="E220" s="12">
        <f>'Career Batting'!G225</f>
        <v>144</v>
      </c>
      <c r="F220" s="12">
        <f>'Career Batting'!J225</f>
        <v>55</v>
      </c>
      <c r="G220" s="12">
        <f>'Career Batting'!K225</f>
        <v>1</v>
      </c>
      <c r="H220" s="12">
        <f>'Career Batting'!L225</f>
        <v>0</v>
      </c>
      <c r="I220" s="12">
        <f>'Career Batting'!M225</f>
        <v>2</v>
      </c>
      <c r="J220" s="12">
        <f>'Career Batting'!N225</f>
        <v>19</v>
      </c>
      <c r="K220" s="12">
        <f>'Career Batting'!O225</f>
        <v>8</v>
      </c>
      <c r="L220" s="12" t="str">
        <f>IF(ISBLANK('Career Batting'!P225), "", 'Career Batting'!P225)</f>
        <v/>
      </c>
      <c r="M220" t="b">
        <f>COUNTIF('Season - bat'!A:A,'Export  - batting'!A220)&gt;0</f>
        <v>0</v>
      </c>
    </row>
    <row r="221" spans="1:13" x14ac:dyDescent="0.25">
      <c r="A221" s="12" t="str">
        <f>'Career Batting'!C226</f>
        <v>W Skidelsky</v>
      </c>
      <c r="B221" s="12">
        <f>'Career Batting'!D226</f>
        <v>40</v>
      </c>
      <c r="C221" s="12">
        <f>'Career Batting'!E226</f>
        <v>38</v>
      </c>
      <c r="D221" s="12">
        <f>'Career Batting'!F226</f>
        <v>6</v>
      </c>
      <c r="E221" s="12">
        <f>'Career Batting'!G226</f>
        <v>1279</v>
      </c>
      <c r="F221" s="12">
        <f>'Career Batting'!J226</f>
        <v>108</v>
      </c>
      <c r="G221" s="12">
        <f>'Career Batting'!K226</f>
        <v>10</v>
      </c>
      <c r="H221" s="12">
        <f>'Career Batting'!L226</f>
        <v>1</v>
      </c>
      <c r="I221" s="12">
        <f>'Career Batting'!M226</f>
        <v>2</v>
      </c>
      <c r="J221" s="12">
        <f>'Career Batting'!N226</f>
        <v>48</v>
      </c>
      <c r="K221" s="12">
        <f>'Career Batting'!O226</f>
        <v>0</v>
      </c>
      <c r="L221" s="12" t="str">
        <f>IF(ISBLANK('Career Batting'!P226), "", 'Career Batting'!P226)</f>
        <v/>
      </c>
      <c r="M221" t="b">
        <f>COUNTIF('Season - bat'!A:A,'Export  - batting'!A221)&gt;0</f>
        <v>0</v>
      </c>
    </row>
    <row r="222" spans="1:13" x14ac:dyDescent="0.25">
      <c r="A222" s="12" t="str">
        <f>'Career Batting'!C227</f>
        <v>Will Smibert</v>
      </c>
      <c r="B222" s="12">
        <f>'Career Batting'!D227</f>
        <v>1</v>
      </c>
      <c r="C222" s="12">
        <f>'Career Batting'!E227</f>
        <v>1</v>
      </c>
      <c r="D222" s="12">
        <f>'Career Batting'!F227</f>
        <v>0</v>
      </c>
      <c r="E222" s="12">
        <f>'Career Batting'!G227</f>
        <v>95</v>
      </c>
      <c r="F222" s="12">
        <f>'Career Batting'!J227</f>
        <v>95</v>
      </c>
      <c r="G222" s="12">
        <f>'Career Batting'!K227</f>
        <v>1</v>
      </c>
      <c r="H222" s="12">
        <f>'Career Batting'!L227</f>
        <v>0</v>
      </c>
      <c r="I222" s="12">
        <f>'Career Batting'!M227</f>
        <v>0</v>
      </c>
      <c r="J222" s="12">
        <f>'Career Batting'!N227</f>
        <v>14</v>
      </c>
      <c r="K222" s="12">
        <f>'Career Batting'!O227</f>
        <v>5</v>
      </c>
      <c r="L222" s="12">
        <f>IF(ISBLANK('Career Batting'!P227), "", 'Career Batting'!P227)</f>
        <v>49</v>
      </c>
      <c r="M222" t="b">
        <f>COUNTIF('Season - bat'!A:A,'Export  - batting'!A222)&gt;0</f>
        <v>0</v>
      </c>
    </row>
    <row r="223" spans="1:13" x14ac:dyDescent="0.25">
      <c r="A223" s="12" t="str">
        <f>'Career Batting'!C228</f>
        <v>E Smith</v>
      </c>
      <c r="B223" s="12">
        <f>'Career Batting'!D228</f>
        <v>1</v>
      </c>
      <c r="C223" s="12">
        <f>'Career Batting'!E228</f>
        <v>0</v>
      </c>
      <c r="D223" s="12">
        <f>'Career Batting'!F228</f>
        <v>0</v>
      </c>
      <c r="E223" s="12">
        <f>'Career Batting'!G228</f>
        <v>0</v>
      </c>
      <c r="F223" s="12">
        <f>'Career Batting'!J228</f>
        <v>0</v>
      </c>
      <c r="G223" s="12">
        <f>'Career Batting'!K228</f>
        <v>0</v>
      </c>
      <c r="H223" s="12">
        <f>'Career Batting'!L228</f>
        <v>0</v>
      </c>
      <c r="I223" s="12">
        <f>'Career Batting'!M228</f>
        <v>0</v>
      </c>
      <c r="J223" s="12">
        <f>'Career Batting'!N228</f>
        <v>0</v>
      </c>
      <c r="K223" s="12">
        <f>'Career Batting'!O228</f>
        <v>0</v>
      </c>
      <c r="L223" s="12" t="str">
        <f>IF(ISBLANK('Career Batting'!P228), "", 'Career Batting'!P228)</f>
        <v/>
      </c>
      <c r="M223" t="b">
        <f>COUNTIF('Season - bat'!A:A,'Export  - batting'!A223)&gt;0</f>
        <v>0</v>
      </c>
    </row>
    <row r="224" spans="1:13" x14ac:dyDescent="0.25">
      <c r="A224" s="12" t="str">
        <f>'Career Batting'!C229</f>
        <v>P Smith</v>
      </c>
      <c r="B224" s="12">
        <f>'Career Batting'!D229</f>
        <v>9</v>
      </c>
      <c r="C224" s="12">
        <f>'Career Batting'!E229</f>
        <v>7</v>
      </c>
      <c r="D224" s="12">
        <f>'Career Batting'!F229</f>
        <v>0</v>
      </c>
      <c r="E224" s="12">
        <f>'Career Batting'!G229</f>
        <v>54</v>
      </c>
      <c r="F224" s="12">
        <f>'Career Batting'!J229</f>
        <v>19</v>
      </c>
      <c r="G224" s="12">
        <f>'Career Batting'!K229</f>
        <v>0</v>
      </c>
      <c r="H224" s="12">
        <f>'Career Batting'!L229</f>
        <v>0</v>
      </c>
      <c r="I224" s="12">
        <f>'Career Batting'!M229</f>
        <v>2</v>
      </c>
      <c r="J224" s="12">
        <f>'Career Batting'!N229</f>
        <v>2</v>
      </c>
      <c r="K224" s="12">
        <f>'Career Batting'!O229</f>
        <v>0</v>
      </c>
      <c r="L224" s="12" t="str">
        <f>IF(ISBLANK('Career Batting'!P229), "", 'Career Batting'!P229)</f>
        <v/>
      </c>
      <c r="M224" t="b">
        <f>COUNTIF('Season - bat'!A:A,'Export  - batting'!A224)&gt;0</f>
        <v>0</v>
      </c>
    </row>
    <row r="225" spans="1:13" x14ac:dyDescent="0.25">
      <c r="A225" s="12" t="str">
        <f>'Career Batting'!C230</f>
        <v>James Spence</v>
      </c>
      <c r="B225" s="12">
        <f>'Career Batting'!D230</f>
        <v>5</v>
      </c>
      <c r="C225" s="12">
        <f>'Career Batting'!E230</f>
        <v>5</v>
      </c>
      <c r="D225" s="12">
        <f>'Career Batting'!F230</f>
        <v>0</v>
      </c>
      <c r="E225" s="12">
        <f>'Career Batting'!G230</f>
        <v>207</v>
      </c>
      <c r="F225" s="12">
        <f>'Career Batting'!J230</f>
        <v>72</v>
      </c>
      <c r="G225" s="12">
        <f>'Career Batting'!K230</f>
        <v>1</v>
      </c>
      <c r="H225" s="12">
        <f>'Career Batting'!L230</f>
        <v>0</v>
      </c>
      <c r="I225" s="12">
        <f>'Career Batting'!M230</f>
        <v>0</v>
      </c>
      <c r="J225" s="12">
        <f>'Career Batting'!N230</f>
        <v>34</v>
      </c>
      <c r="K225" s="12">
        <f>'Career Batting'!O230</f>
        <v>2</v>
      </c>
      <c r="L225" s="12">
        <f>IF(ISBLANK('Career Batting'!P230), "", 'Career Batting'!P230)</f>
        <v>230</v>
      </c>
      <c r="M225" t="b">
        <f>COUNTIF('Season - bat'!A:A,'Export  - batting'!A225)&gt;0</f>
        <v>0</v>
      </c>
    </row>
    <row r="226" spans="1:13" x14ac:dyDescent="0.25">
      <c r="A226" s="12" t="str">
        <f>'Career Batting'!C231</f>
        <v>Matt Spencer</v>
      </c>
      <c r="B226" s="12">
        <f>'Career Batting'!D231</f>
        <v>8</v>
      </c>
      <c r="C226" s="12">
        <f>'Career Batting'!E231</f>
        <v>5</v>
      </c>
      <c r="D226" s="12">
        <f>'Career Batting'!F231</f>
        <v>0</v>
      </c>
      <c r="E226" s="12">
        <f>'Career Batting'!G231</f>
        <v>27</v>
      </c>
      <c r="F226" s="12">
        <f>'Career Batting'!J231</f>
        <v>12</v>
      </c>
      <c r="G226" s="12">
        <f>'Career Batting'!K231</f>
        <v>0</v>
      </c>
      <c r="H226" s="12">
        <f>'Career Batting'!L231</f>
        <v>0</v>
      </c>
      <c r="I226" s="12">
        <f>'Career Batting'!M231</f>
        <v>2</v>
      </c>
      <c r="J226" s="12">
        <f>'Career Batting'!N231</f>
        <v>4</v>
      </c>
      <c r="K226" s="12">
        <f>'Career Batting'!O231</f>
        <v>0</v>
      </c>
      <c r="L226" s="12">
        <f>IF(ISBLANK('Career Batting'!P231), "", 'Career Batting'!P231)</f>
        <v>56</v>
      </c>
      <c r="M226" t="b">
        <f>COUNTIF('Season - bat'!A:A,'Export  - batting'!A226)&gt;0</f>
        <v>1</v>
      </c>
    </row>
    <row r="227" spans="1:13" x14ac:dyDescent="0.25">
      <c r="A227" s="12" t="str">
        <f>'Career Batting'!C232</f>
        <v>R Srivastava</v>
      </c>
      <c r="B227" s="12">
        <f>'Career Batting'!D232</f>
        <v>84</v>
      </c>
      <c r="C227" s="12">
        <f>'Career Batting'!E232</f>
        <v>79</v>
      </c>
      <c r="D227" s="12">
        <f>'Career Batting'!F232</f>
        <v>4</v>
      </c>
      <c r="E227" s="12">
        <f>'Career Batting'!G232</f>
        <v>590</v>
      </c>
      <c r="F227" s="12">
        <f>'Career Batting'!J232</f>
        <v>39</v>
      </c>
      <c r="G227" s="12">
        <f>'Career Batting'!K232</f>
        <v>0</v>
      </c>
      <c r="H227" s="12">
        <f>'Career Batting'!L232</f>
        <v>0</v>
      </c>
      <c r="I227" s="12">
        <f>'Career Batting'!M232</f>
        <v>18</v>
      </c>
      <c r="J227" s="12">
        <f>'Career Batting'!N232</f>
        <v>45</v>
      </c>
      <c r="K227" s="12">
        <f>'Career Batting'!O232</f>
        <v>0</v>
      </c>
      <c r="L227" s="12" t="str">
        <f>IF(ISBLANK('Career Batting'!P232), "", 'Career Batting'!P232)</f>
        <v/>
      </c>
      <c r="M227" t="b">
        <f>COUNTIF('Season - bat'!A:A,'Export  - batting'!A227)&gt;0</f>
        <v>0</v>
      </c>
    </row>
    <row r="228" spans="1:13" x14ac:dyDescent="0.25">
      <c r="A228" s="12" t="str">
        <f>'Career Batting'!C233</f>
        <v>Nigel Stephenson</v>
      </c>
      <c r="B228" s="12">
        <f>'Career Batting'!D233</f>
        <v>77</v>
      </c>
      <c r="C228" s="12">
        <f>'Career Batting'!E233</f>
        <v>46</v>
      </c>
      <c r="D228" s="12">
        <f>'Career Batting'!F233</f>
        <v>14</v>
      </c>
      <c r="E228" s="12">
        <f>'Career Batting'!G233</f>
        <v>179</v>
      </c>
      <c r="F228" s="12">
        <f>'Career Batting'!J233</f>
        <v>22</v>
      </c>
      <c r="G228" s="12">
        <f>'Career Batting'!K233</f>
        <v>0</v>
      </c>
      <c r="H228" s="12">
        <f>'Career Batting'!L233</f>
        <v>0</v>
      </c>
      <c r="I228" s="12">
        <f>'Career Batting'!M233</f>
        <v>9</v>
      </c>
      <c r="J228" s="12">
        <f>'Career Batting'!N233</f>
        <v>16</v>
      </c>
      <c r="K228" s="12">
        <f>'Career Batting'!O233</f>
        <v>0</v>
      </c>
      <c r="L228" s="12" t="str">
        <f>IF(ISBLANK('Career Batting'!P233), "", 'Career Batting'!P233)</f>
        <v/>
      </c>
      <c r="M228" t="b">
        <f>COUNTIF('Season - bat'!A:A,'Export  - batting'!A228)&gt;0</f>
        <v>1</v>
      </c>
    </row>
    <row r="229" spans="1:13" x14ac:dyDescent="0.25">
      <c r="A229" s="12" t="str">
        <f>'Career Batting'!C234</f>
        <v>A Stewart</v>
      </c>
      <c r="B229" s="12">
        <f>'Career Batting'!D234</f>
        <v>3</v>
      </c>
      <c r="C229" s="12">
        <f>'Career Batting'!E234</f>
        <v>3</v>
      </c>
      <c r="D229" s="12">
        <f>'Career Batting'!F234</f>
        <v>1</v>
      </c>
      <c r="E229" s="12">
        <f>'Career Batting'!G234</f>
        <v>52</v>
      </c>
      <c r="F229" s="12">
        <f>'Career Batting'!J234</f>
        <v>52</v>
      </c>
      <c r="G229" s="12">
        <f>'Career Batting'!K234</f>
        <v>1</v>
      </c>
      <c r="H229" s="12">
        <f>'Career Batting'!L234</f>
        <v>0</v>
      </c>
      <c r="I229" s="12">
        <f>'Career Batting'!M234</f>
        <v>2</v>
      </c>
      <c r="J229" s="12">
        <f>'Career Batting'!N234</f>
        <v>0</v>
      </c>
      <c r="K229" s="12">
        <f>'Career Batting'!O234</f>
        <v>0</v>
      </c>
      <c r="L229" s="12" t="str">
        <f>IF(ISBLANK('Career Batting'!P234), "", 'Career Batting'!P234)</f>
        <v/>
      </c>
      <c r="M229" t="b">
        <f>COUNTIF('Season - bat'!A:A,'Export  - batting'!A229)&gt;0</f>
        <v>0</v>
      </c>
    </row>
    <row r="230" spans="1:13" x14ac:dyDescent="0.25">
      <c r="A230" s="12" t="str">
        <f>'Career Batting'!C235</f>
        <v>Ben Stinson</v>
      </c>
      <c r="B230" s="12">
        <f>'Career Batting'!D235</f>
        <v>4</v>
      </c>
      <c r="C230" s="12">
        <f>'Career Batting'!E235</f>
        <v>4</v>
      </c>
      <c r="D230" s="12">
        <f>'Career Batting'!F235</f>
        <v>1</v>
      </c>
      <c r="E230" s="12">
        <f>'Career Batting'!G235</f>
        <v>166</v>
      </c>
      <c r="F230" s="12">
        <f>'Career Batting'!J235</f>
        <v>62</v>
      </c>
      <c r="G230" s="12">
        <f>'Career Batting'!K235</f>
        <v>2</v>
      </c>
      <c r="H230" s="12">
        <f>'Career Batting'!L235</f>
        <v>0</v>
      </c>
      <c r="I230" s="12">
        <f>'Career Batting'!M235</f>
        <v>0</v>
      </c>
      <c r="J230" s="12">
        <f>'Career Batting'!N235</f>
        <v>4</v>
      </c>
      <c r="K230" s="12">
        <f>'Career Batting'!O235</f>
        <v>0</v>
      </c>
      <c r="L230" s="12" t="str">
        <f>IF(ISBLANK('Career Batting'!P235), "", 'Career Batting'!P235)</f>
        <v/>
      </c>
      <c r="M230" t="b">
        <f>COUNTIF('Season - bat'!A:A,'Export  - batting'!A230)&gt;0</f>
        <v>0</v>
      </c>
    </row>
    <row r="231" spans="1:13" x14ac:dyDescent="0.25">
      <c r="A231" s="12" t="str">
        <f>'Career Batting'!C236</f>
        <v>M Strachan</v>
      </c>
      <c r="B231" s="12">
        <f>'Career Batting'!D236</f>
        <v>32</v>
      </c>
      <c r="C231" s="12">
        <f>'Career Batting'!E236</f>
        <v>32</v>
      </c>
      <c r="D231" s="12">
        <f>'Career Batting'!F236</f>
        <v>2</v>
      </c>
      <c r="E231" s="12">
        <f>'Career Batting'!G236</f>
        <v>540</v>
      </c>
      <c r="F231" s="12">
        <f>'Career Batting'!J236</f>
        <v>73</v>
      </c>
      <c r="G231" s="12">
        <f>'Career Batting'!K236</f>
        <v>1</v>
      </c>
      <c r="H231" s="12">
        <f>'Career Batting'!L236</f>
        <v>0</v>
      </c>
      <c r="I231" s="12">
        <f>'Career Batting'!M236</f>
        <v>7</v>
      </c>
      <c r="J231" s="12">
        <f>'Career Batting'!N236</f>
        <v>56</v>
      </c>
      <c r="K231" s="12">
        <f>'Career Batting'!O236</f>
        <v>8</v>
      </c>
      <c r="L231" s="12" t="str">
        <f>IF(ISBLANK('Career Batting'!P236), "", 'Career Batting'!P236)</f>
        <v/>
      </c>
      <c r="M231" t="b">
        <f>COUNTIF('Season - bat'!A:A,'Export  - batting'!A231)&gt;0</f>
        <v>0</v>
      </c>
    </row>
    <row r="232" spans="1:13" x14ac:dyDescent="0.25">
      <c r="A232" s="12" t="str">
        <f>'Career Batting'!C237</f>
        <v>H Suri</v>
      </c>
      <c r="B232" s="12">
        <f>'Career Batting'!D237</f>
        <v>1</v>
      </c>
      <c r="C232" s="12">
        <f>'Career Batting'!E237</f>
        <v>1</v>
      </c>
      <c r="D232" s="12">
        <f>'Career Batting'!F237</f>
        <v>0</v>
      </c>
      <c r="E232" s="12">
        <f>'Career Batting'!G237</f>
        <v>7</v>
      </c>
      <c r="F232" s="12">
        <f>'Career Batting'!J237</f>
        <v>7</v>
      </c>
      <c r="G232" s="12">
        <f>'Career Batting'!K237</f>
        <v>0</v>
      </c>
      <c r="H232" s="12">
        <f>'Career Batting'!L237</f>
        <v>0</v>
      </c>
      <c r="I232" s="12">
        <f>'Career Batting'!M237</f>
        <v>0</v>
      </c>
      <c r="J232" s="12">
        <f>'Career Batting'!N237</f>
        <v>1</v>
      </c>
      <c r="K232" s="12">
        <f>'Career Batting'!O237</f>
        <v>0</v>
      </c>
      <c r="L232" s="12">
        <f>IF(ISBLANK('Career Batting'!P237), "", 'Career Batting'!P237)</f>
        <v>13</v>
      </c>
      <c r="M232" t="b">
        <f>COUNTIF('Season - bat'!A:A,'Export  - batting'!A232)&gt;0</f>
        <v>0</v>
      </c>
    </row>
    <row r="233" spans="1:13" x14ac:dyDescent="0.25">
      <c r="A233" s="12" t="str">
        <f>'Career Batting'!C238</f>
        <v>Sid Swaminathan</v>
      </c>
      <c r="B233" s="12">
        <f>'Career Batting'!D238</f>
        <v>47</v>
      </c>
      <c r="C233" s="12">
        <f>'Career Batting'!E238</f>
        <v>38</v>
      </c>
      <c r="D233" s="12">
        <f>'Career Batting'!F238</f>
        <v>10</v>
      </c>
      <c r="E233" s="12">
        <f>'Career Batting'!G238</f>
        <v>326</v>
      </c>
      <c r="F233" s="12">
        <f>'Career Batting'!J238</f>
        <v>47</v>
      </c>
      <c r="G233" s="12">
        <f>'Career Batting'!K238</f>
        <v>0</v>
      </c>
      <c r="H233" s="12">
        <f>'Career Batting'!L238</f>
        <v>0</v>
      </c>
      <c r="I233" s="12">
        <f>'Career Batting'!M238</f>
        <v>2</v>
      </c>
      <c r="J233" s="12">
        <f>'Career Batting'!N238</f>
        <v>26</v>
      </c>
      <c r="K233" s="12">
        <f>'Career Batting'!O238</f>
        <v>0</v>
      </c>
      <c r="L233" s="12" t="str">
        <f>IF(ISBLANK('Career Batting'!P238), "", 'Career Batting'!P238)</f>
        <v/>
      </c>
      <c r="M233" t="b">
        <f>COUNTIF('Season - bat'!A:A,'Export  - batting'!A233)&gt;0</f>
        <v>0</v>
      </c>
    </row>
    <row r="234" spans="1:13" x14ac:dyDescent="0.25">
      <c r="A234" s="12" t="str">
        <f>'Career Batting'!C239</f>
        <v>R Taberer</v>
      </c>
      <c r="B234" s="12">
        <f>'Career Batting'!D239</f>
        <v>10</v>
      </c>
      <c r="C234" s="12">
        <f>'Career Batting'!E239</f>
        <v>8</v>
      </c>
      <c r="D234" s="12">
        <f>'Career Batting'!F239</f>
        <v>0</v>
      </c>
      <c r="E234" s="12">
        <f>'Career Batting'!G239</f>
        <v>15</v>
      </c>
      <c r="F234" s="12">
        <f>'Career Batting'!J239</f>
        <v>10</v>
      </c>
      <c r="G234" s="12">
        <f>'Career Batting'!K239</f>
        <v>0</v>
      </c>
      <c r="H234" s="12">
        <f>'Career Batting'!L239</f>
        <v>0</v>
      </c>
      <c r="I234" s="12">
        <f>'Career Batting'!M239</f>
        <v>6</v>
      </c>
      <c r="J234" s="12">
        <f>'Career Batting'!N239</f>
        <v>3</v>
      </c>
      <c r="K234" s="12">
        <f>'Career Batting'!O239</f>
        <v>0</v>
      </c>
      <c r="L234" s="12" t="str">
        <f>IF(ISBLANK('Career Batting'!P239), "", 'Career Batting'!P239)</f>
        <v/>
      </c>
      <c r="M234" t="b">
        <f>COUNTIF('Season - bat'!A:A,'Export  - batting'!A234)&gt;0</f>
        <v>0</v>
      </c>
    </row>
    <row r="235" spans="1:13" x14ac:dyDescent="0.25">
      <c r="A235" s="12" t="str">
        <f>'Career Batting'!C240</f>
        <v>T Tearle</v>
      </c>
      <c r="B235" s="12">
        <f>'Career Batting'!D240</f>
        <v>27</v>
      </c>
      <c r="C235" s="12">
        <f>'Career Batting'!E240</f>
        <v>26</v>
      </c>
      <c r="D235" s="12">
        <f>'Career Batting'!F240</f>
        <v>1</v>
      </c>
      <c r="E235" s="12">
        <f>'Career Batting'!G240</f>
        <v>274</v>
      </c>
      <c r="F235" s="12">
        <f>'Career Batting'!J240</f>
        <v>49</v>
      </c>
      <c r="G235" s="12">
        <f>'Career Batting'!K240</f>
        <v>0</v>
      </c>
      <c r="H235" s="12">
        <f>'Career Batting'!L240</f>
        <v>0</v>
      </c>
      <c r="I235" s="12">
        <f>'Career Batting'!M240</f>
        <v>3</v>
      </c>
      <c r="J235" s="12">
        <f>'Career Batting'!N240</f>
        <v>31</v>
      </c>
      <c r="K235" s="12">
        <f>'Career Batting'!O240</f>
        <v>2</v>
      </c>
      <c r="L235" s="12" t="str">
        <f>IF(ISBLANK('Career Batting'!P240), "", 'Career Batting'!P240)</f>
        <v/>
      </c>
      <c r="M235" t="b">
        <f>COUNTIF('Season - bat'!A:A,'Export  - batting'!A235)&gt;0</f>
        <v>0</v>
      </c>
    </row>
    <row r="236" spans="1:13" x14ac:dyDescent="0.25">
      <c r="A236" s="12" t="str">
        <f>'Career Batting'!C241</f>
        <v>P Timmis</v>
      </c>
      <c r="B236" s="12">
        <f>'Career Batting'!D241</f>
        <v>3</v>
      </c>
      <c r="C236" s="12">
        <f>'Career Batting'!E241</f>
        <v>1</v>
      </c>
      <c r="D236" s="12">
        <f>'Career Batting'!F241</f>
        <v>0</v>
      </c>
      <c r="E236" s="12">
        <f>'Career Batting'!G241</f>
        <v>1</v>
      </c>
      <c r="F236" s="12">
        <f>'Career Batting'!J241</f>
        <v>1</v>
      </c>
      <c r="G236" s="12">
        <f>'Career Batting'!K241</f>
        <v>0</v>
      </c>
      <c r="H236" s="12">
        <f>'Career Batting'!L241</f>
        <v>0</v>
      </c>
      <c r="I236" s="12">
        <f>'Career Batting'!M241</f>
        <v>0</v>
      </c>
      <c r="J236" s="12">
        <f>'Career Batting'!N241</f>
        <v>0</v>
      </c>
      <c r="K236" s="12">
        <f>'Career Batting'!O241</f>
        <v>0</v>
      </c>
      <c r="L236" s="12" t="str">
        <f>IF(ISBLANK('Career Batting'!P241), "", 'Career Batting'!P241)</f>
        <v/>
      </c>
      <c r="M236" t="b">
        <f>COUNTIF('Season - bat'!A:A,'Export  - batting'!A236)&gt;0</f>
        <v>0</v>
      </c>
    </row>
    <row r="237" spans="1:13" x14ac:dyDescent="0.25">
      <c r="A237" s="12" t="str">
        <f>'Career Batting'!C242</f>
        <v>C Tindale</v>
      </c>
      <c r="B237" s="12">
        <f>'Career Batting'!D242</f>
        <v>1</v>
      </c>
      <c r="C237" s="12">
        <f>'Career Batting'!E242</f>
        <v>1</v>
      </c>
      <c r="D237" s="12">
        <f>'Career Batting'!F242</f>
        <v>0</v>
      </c>
      <c r="E237" s="12">
        <f>'Career Batting'!G242</f>
        <v>10</v>
      </c>
      <c r="F237" s="12">
        <f>'Career Batting'!J242</f>
        <v>10</v>
      </c>
      <c r="G237" s="12">
        <f>'Career Batting'!K242</f>
        <v>0</v>
      </c>
      <c r="H237" s="12">
        <f>'Career Batting'!L242</f>
        <v>0</v>
      </c>
      <c r="I237" s="12">
        <f>'Career Batting'!M242</f>
        <v>0</v>
      </c>
      <c r="J237" s="12">
        <f>'Career Batting'!N242</f>
        <v>2</v>
      </c>
      <c r="K237" s="12">
        <f>'Career Batting'!O242</f>
        <v>0</v>
      </c>
      <c r="L237" s="12" t="str">
        <f>IF(ISBLANK('Career Batting'!P242), "", 'Career Batting'!P242)</f>
        <v/>
      </c>
      <c r="M237" t="b">
        <f>COUNTIF('Season - bat'!A:A,'Export  - batting'!A237)&gt;0</f>
        <v>0</v>
      </c>
    </row>
    <row r="238" spans="1:13" x14ac:dyDescent="0.25">
      <c r="A238" s="12" t="str">
        <f>'Career Batting'!C243</f>
        <v>James Tisato</v>
      </c>
      <c r="B238" s="12">
        <f>'Career Batting'!D243</f>
        <v>20</v>
      </c>
      <c r="C238" s="12">
        <f>'Career Batting'!E243</f>
        <v>20</v>
      </c>
      <c r="D238" s="12">
        <f>'Career Batting'!F243</f>
        <v>4</v>
      </c>
      <c r="E238" s="12">
        <f>'Career Batting'!G243</f>
        <v>726</v>
      </c>
      <c r="F238" s="12">
        <f>'Career Batting'!J243</f>
        <v>93</v>
      </c>
      <c r="G238" s="12">
        <f>'Career Batting'!K243</f>
        <v>4</v>
      </c>
      <c r="H238" s="12">
        <f>'Career Batting'!L243</f>
        <v>0</v>
      </c>
      <c r="I238" s="12">
        <f>'Career Batting'!M243</f>
        <v>1</v>
      </c>
      <c r="J238" s="12">
        <f>'Career Batting'!N243</f>
        <v>101</v>
      </c>
      <c r="K238" s="12">
        <f>'Career Batting'!O243</f>
        <v>13</v>
      </c>
      <c r="L238" s="12">
        <f>IF(ISBLANK('Career Batting'!P243), "", 'Career Batting'!P243)</f>
        <v>725</v>
      </c>
      <c r="M238" t="b">
        <f>COUNTIF('Season - bat'!A:A,'Export  - batting'!A238)&gt;0</f>
        <v>1</v>
      </c>
    </row>
    <row r="239" spans="1:13" x14ac:dyDescent="0.25">
      <c r="A239" s="12" t="str">
        <f>'Career Batting'!C244</f>
        <v>A Titley</v>
      </c>
      <c r="B239" s="12">
        <f>'Career Batting'!D244</f>
        <v>1</v>
      </c>
      <c r="C239" s="12">
        <f>'Career Batting'!E244</f>
        <v>1</v>
      </c>
      <c r="D239" s="12">
        <f>'Career Batting'!F244</f>
        <v>0</v>
      </c>
      <c r="E239" s="12">
        <f>'Career Batting'!G244</f>
        <v>0</v>
      </c>
      <c r="F239" s="12">
        <f>'Career Batting'!J244</f>
        <v>0</v>
      </c>
      <c r="G239" s="12">
        <f>'Career Batting'!K244</f>
        <v>0</v>
      </c>
      <c r="H239" s="12">
        <f>'Career Batting'!L244</f>
        <v>0</v>
      </c>
      <c r="I239" s="12">
        <f>'Career Batting'!M244</f>
        <v>1</v>
      </c>
      <c r="J239" s="12">
        <f>'Career Batting'!N244</f>
        <v>0</v>
      </c>
      <c r="K239" s="12">
        <f>'Career Batting'!O244</f>
        <v>0</v>
      </c>
      <c r="L239" s="12" t="str">
        <f>IF(ISBLANK('Career Batting'!P244), "", 'Career Batting'!P244)</f>
        <v/>
      </c>
      <c r="M239" t="b">
        <f>COUNTIF('Season - bat'!A:A,'Export  - batting'!A239)&gt;0</f>
        <v>0</v>
      </c>
    </row>
    <row r="240" spans="1:13" x14ac:dyDescent="0.25">
      <c r="A240" s="12" t="str">
        <f>'Career Batting'!C245</f>
        <v>A Tolhurst</v>
      </c>
      <c r="B240" s="12">
        <f>'Career Batting'!D245</f>
        <v>84</v>
      </c>
      <c r="C240" s="12">
        <f>'Career Batting'!E245</f>
        <v>60</v>
      </c>
      <c r="D240" s="12">
        <f>'Career Batting'!F245</f>
        <v>15</v>
      </c>
      <c r="E240" s="12">
        <f>'Career Batting'!G245</f>
        <v>181</v>
      </c>
      <c r="F240" s="12">
        <f>'Career Batting'!J245</f>
        <v>22</v>
      </c>
      <c r="G240" s="12">
        <f>'Career Batting'!K245</f>
        <v>0</v>
      </c>
      <c r="H240" s="12">
        <f>'Career Batting'!L245</f>
        <v>0</v>
      </c>
      <c r="I240" s="12">
        <f>'Career Batting'!M245</f>
        <v>19</v>
      </c>
      <c r="J240" s="12">
        <f>'Career Batting'!N245</f>
        <v>2</v>
      </c>
      <c r="K240" s="12">
        <f>'Career Batting'!O245</f>
        <v>0</v>
      </c>
      <c r="L240" s="12" t="str">
        <f>IF(ISBLANK('Career Batting'!P245), "", 'Career Batting'!P245)</f>
        <v/>
      </c>
      <c r="M240" t="b">
        <f>COUNTIF('Season - bat'!A:A,'Export  - batting'!A240)&gt;0</f>
        <v>0</v>
      </c>
    </row>
    <row r="241" spans="1:13" x14ac:dyDescent="0.25">
      <c r="A241" s="12" t="str">
        <f>'Career Batting'!C246</f>
        <v>Rory Turner</v>
      </c>
      <c r="B241" s="12">
        <f>'Career Batting'!D246</f>
        <v>14</v>
      </c>
      <c r="C241" s="12">
        <f>'Career Batting'!E246</f>
        <v>13</v>
      </c>
      <c r="D241" s="12">
        <f>'Career Batting'!F246</f>
        <v>2</v>
      </c>
      <c r="E241" s="12">
        <f>'Career Batting'!G246</f>
        <v>524</v>
      </c>
      <c r="F241" s="12" t="str">
        <f>'Career Batting'!J246</f>
        <v>93*</v>
      </c>
      <c r="G241" s="12">
        <f>'Career Batting'!K246</f>
        <v>5</v>
      </c>
      <c r="H241" s="12">
        <f>'Career Batting'!L246</f>
        <v>0</v>
      </c>
      <c r="I241" s="12">
        <f>'Career Batting'!M246</f>
        <v>1</v>
      </c>
      <c r="J241" s="12">
        <f>'Career Batting'!N246</f>
        <v>52</v>
      </c>
      <c r="K241" s="12">
        <f>'Career Batting'!O246</f>
        <v>0</v>
      </c>
      <c r="L241" s="12" t="str">
        <f>IF(ISBLANK('Career Batting'!P246), "", 'Career Batting'!P246)</f>
        <v/>
      </c>
      <c r="M241" t="b">
        <f>COUNTIF('Season - bat'!A:A,'Export  - batting'!A241)&gt;0</f>
        <v>0</v>
      </c>
    </row>
    <row r="242" spans="1:13" x14ac:dyDescent="0.25">
      <c r="A242" s="12" t="str">
        <f>'Career Batting'!C247</f>
        <v>A Verma</v>
      </c>
      <c r="B242" s="12">
        <f>'Career Batting'!D247</f>
        <v>1</v>
      </c>
      <c r="C242" s="12">
        <f>'Career Batting'!E247</f>
        <v>1</v>
      </c>
      <c r="D242" s="12">
        <f>'Career Batting'!F247</f>
        <v>0</v>
      </c>
      <c r="E242" s="12">
        <f>'Career Batting'!G247</f>
        <v>3</v>
      </c>
      <c r="F242" s="12">
        <f>'Career Batting'!J247</f>
        <v>3</v>
      </c>
      <c r="G242" s="12">
        <f>'Career Batting'!K247</f>
        <v>0</v>
      </c>
      <c r="H242" s="12">
        <f>'Career Batting'!L247</f>
        <v>0</v>
      </c>
      <c r="I242" s="12">
        <f>'Career Batting'!M247</f>
        <v>0</v>
      </c>
      <c r="J242" s="12">
        <f>'Career Batting'!N247</f>
        <v>0</v>
      </c>
      <c r="K242" s="12">
        <f>'Career Batting'!O247</f>
        <v>0</v>
      </c>
      <c r="L242" s="12" t="str">
        <f>IF(ISBLANK('Career Batting'!P247), "", 'Career Batting'!P247)</f>
        <v/>
      </c>
      <c r="M242" t="b">
        <f>COUNTIF('Season - bat'!A:A,'Export  - batting'!A242)&gt;0</f>
        <v>0</v>
      </c>
    </row>
    <row r="243" spans="1:13" x14ac:dyDescent="0.25">
      <c r="A243" s="12" t="str">
        <f>'Career Batting'!C248</f>
        <v>Ronny Waas</v>
      </c>
      <c r="B243" s="12">
        <f>'Career Batting'!D248</f>
        <v>1</v>
      </c>
      <c r="C243" s="12">
        <f>'Career Batting'!E248</f>
        <v>1</v>
      </c>
      <c r="D243" s="12">
        <f>'Career Batting'!F248</f>
        <v>0</v>
      </c>
      <c r="E243" s="12">
        <f>'Career Batting'!G248</f>
        <v>1</v>
      </c>
      <c r="F243" s="12">
        <f>'Career Batting'!J248</f>
        <v>1</v>
      </c>
      <c r="G243" s="12">
        <f>'Career Batting'!K248</f>
        <v>0</v>
      </c>
      <c r="H243" s="12">
        <f>'Career Batting'!L248</f>
        <v>0</v>
      </c>
      <c r="I243" s="12">
        <f>'Career Batting'!M248</f>
        <v>0</v>
      </c>
      <c r="J243" s="12">
        <f>'Career Batting'!N248</f>
        <v>0</v>
      </c>
      <c r="K243" s="12">
        <f>'Career Batting'!O248</f>
        <v>0</v>
      </c>
      <c r="L243" s="12">
        <f>IF(ISBLANK('Career Batting'!P248), "", 'Career Batting'!P248)</f>
        <v>2</v>
      </c>
      <c r="M243" t="b">
        <f>COUNTIF('Season - bat'!A:A,'Export  - batting'!A243)&gt;0</f>
        <v>0</v>
      </c>
    </row>
    <row r="244" spans="1:13" x14ac:dyDescent="0.25">
      <c r="A244" s="12" t="str">
        <f>'Career Batting'!C249</f>
        <v>J Walding</v>
      </c>
      <c r="B244" s="12">
        <f>'Career Batting'!D249</f>
        <v>10</v>
      </c>
      <c r="C244" s="12">
        <f>'Career Batting'!E249</f>
        <v>9</v>
      </c>
      <c r="D244" s="12">
        <f>'Career Batting'!F249</f>
        <v>1</v>
      </c>
      <c r="E244" s="12">
        <f>'Career Batting'!G249</f>
        <v>8</v>
      </c>
      <c r="F244" s="12">
        <f>'Career Batting'!J249</f>
        <v>5</v>
      </c>
      <c r="G244" s="12">
        <f>'Career Batting'!K249</f>
        <v>0</v>
      </c>
      <c r="H244" s="12">
        <f>'Career Batting'!L249</f>
        <v>0</v>
      </c>
      <c r="I244" s="12">
        <f>'Career Batting'!M249</f>
        <v>6</v>
      </c>
      <c r="J244" s="12">
        <f>'Career Batting'!N249</f>
        <v>1</v>
      </c>
      <c r="K244" s="12">
        <f>'Career Batting'!O249</f>
        <v>0</v>
      </c>
      <c r="L244" s="12" t="str">
        <f>IF(ISBLANK('Career Batting'!P249), "", 'Career Batting'!P249)</f>
        <v/>
      </c>
      <c r="M244" t="b">
        <f>COUNTIF('Season - bat'!A:A,'Export  - batting'!A244)&gt;0</f>
        <v>0</v>
      </c>
    </row>
    <row r="245" spans="1:13" x14ac:dyDescent="0.25">
      <c r="A245" s="12" t="str">
        <f>'Career Batting'!C250</f>
        <v>Henry Webster</v>
      </c>
      <c r="B245" s="12">
        <f>'Career Batting'!D250</f>
        <v>18</v>
      </c>
      <c r="C245" s="12">
        <f>'Career Batting'!E250</f>
        <v>16</v>
      </c>
      <c r="D245" s="12">
        <f>'Career Batting'!F250</f>
        <v>1</v>
      </c>
      <c r="E245" s="12">
        <f>'Career Batting'!G250</f>
        <v>141</v>
      </c>
      <c r="F245" s="12">
        <f>'Career Batting'!J250</f>
        <v>24</v>
      </c>
      <c r="G245" s="12">
        <f>'Career Batting'!K250</f>
        <v>0</v>
      </c>
      <c r="H245" s="12">
        <f>'Career Batting'!L250</f>
        <v>0</v>
      </c>
      <c r="I245" s="12">
        <f>'Career Batting'!M250</f>
        <v>0</v>
      </c>
      <c r="J245" s="12">
        <f>'Career Batting'!N250</f>
        <v>9</v>
      </c>
      <c r="K245" s="12">
        <f>'Career Batting'!O250</f>
        <v>1</v>
      </c>
      <c r="L245" s="12" t="str">
        <f>IF(ISBLANK('Career Batting'!P250), "", 'Career Batting'!P250)</f>
        <v/>
      </c>
      <c r="M245" t="b">
        <f>COUNTIF('Season - bat'!A:A,'Export  - batting'!A245)&gt;0</f>
        <v>0</v>
      </c>
    </row>
    <row r="246" spans="1:13" x14ac:dyDescent="0.25">
      <c r="A246" s="12" t="str">
        <f>'Career Batting'!C251</f>
        <v>A Whale</v>
      </c>
      <c r="B246" s="12">
        <f>'Career Batting'!D251</f>
        <v>18</v>
      </c>
      <c r="C246" s="12">
        <f>'Career Batting'!E251</f>
        <v>18</v>
      </c>
      <c r="D246" s="12">
        <f>'Career Batting'!F251</f>
        <v>0</v>
      </c>
      <c r="E246" s="12">
        <f>'Career Batting'!G251</f>
        <v>382</v>
      </c>
      <c r="F246" s="12">
        <f>'Career Batting'!J251</f>
        <v>46</v>
      </c>
      <c r="G246" s="12">
        <f>'Career Batting'!K251</f>
        <v>0</v>
      </c>
      <c r="H246" s="12">
        <f>'Career Batting'!L251</f>
        <v>0</v>
      </c>
      <c r="I246" s="12">
        <f>'Career Batting'!M251</f>
        <v>0</v>
      </c>
      <c r="J246" s="12">
        <f>'Career Batting'!N251</f>
        <v>43</v>
      </c>
      <c r="K246" s="12">
        <f>'Career Batting'!O251</f>
        <v>2</v>
      </c>
      <c r="L246" s="12" t="str">
        <f>IF(ISBLANK('Career Batting'!P251), "", 'Career Batting'!P251)</f>
        <v/>
      </c>
      <c r="M246" t="b">
        <f>COUNTIF('Season - bat'!A:A,'Export  - batting'!A246)&gt;0</f>
        <v>0</v>
      </c>
    </row>
    <row r="247" spans="1:13" x14ac:dyDescent="0.25">
      <c r="A247" s="12" t="str">
        <f>'Career Batting'!C252</f>
        <v>Max Whiting</v>
      </c>
      <c r="B247" s="12">
        <f>'Career Batting'!D252</f>
        <v>15</v>
      </c>
      <c r="C247" s="12">
        <f>'Career Batting'!E252</f>
        <v>15</v>
      </c>
      <c r="D247" s="12">
        <f>'Career Batting'!F252</f>
        <v>1</v>
      </c>
      <c r="E247" s="12">
        <f>'Career Batting'!G252</f>
        <v>345</v>
      </c>
      <c r="F247" s="12">
        <f>'Career Batting'!J252</f>
        <v>105</v>
      </c>
      <c r="G247" s="12">
        <f>'Career Batting'!K252</f>
        <v>1</v>
      </c>
      <c r="H247" s="12">
        <f>'Career Batting'!L252</f>
        <v>1</v>
      </c>
      <c r="I247" s="12">
        <f>'Career Batting'!M252</f>
        <v>0</v>
      </c>
      <c r="J247" s="12">
        <f>'Career Batting'!N252</f>
        <v>31</v>
      </c>
      <c r="K247" s="12">
        <f>'Career Batting'!O252</f>
        <v>0</v>
      </c>
      <c r="L247" s="12">
        <f>IF(ISBLANK('Career Batting'!P252), "", 'Career Batting'!P252)</f>
        <v>125</v>
      </c>
      <c r="M247" t="b">
        <f>COUNTIF('Season - bat'!A:A,'Export  - batting'!A247)&gt;0</f>
        <v>0</v>
      </c>
    </row>
    <row r="248" spans="1:13" x14ac:dyDescent="0.25">
      <c r="A248" s="12" t="str">
        <f>'Career Batting'!C253</f>
        <v>M Wilkinson</v>
      </c>
      <c r="B248" s="12">
        <f>'Career Batting'!D253</f>
        <v>4</v>
      </c>
      <c r="C248" s="12">
        <f>'Career Batting'!E253</f>
        <v>2</v>
      </c>
      <c r="D248" s="12">
        <f>'Career Batting'!F253</f>
        <v>1</v>
      </c>
      <c r="E248" s="12">
        <f>'Career Batting'!G253</f>
        <v>1</v>
      </c>
      <c r="F248" s="12">
        <f>'Career Batting'!J253</f>
        <v>1</v>
      </c>
      <c r="G248" s="12">
        <f>'Career Batting'!K253</f>
        <v>0</v>
      </c>
      <c r="H248" s="12">
        <f>'Career Batting'!L253</f>
        <v>0</v>
      </c>
      <c r="I248" s="12">
        <f>'Career Batting'!M253</f>
        <v>0</v>
      </c>
      <c r="J248" s="12">
        <f>'Career Batting'!N253</f>
        <v>0</v>
      </c>
      <c r="K248" s="12">
        <f>'Career Batting'!O253</f>
        <v>0</v>
      </c>
      <c r="L248" s="12" t="str">
        <f>IF(ISBLANK('Career Batting'!P253), "", 'Career Batting'!P253)</f>
        <v/>
      </c>
      <c r="M248" t="b">
        <f>COUNTIF('Season - bat'!A:A,'Export  - batting'!A248)&gt;0</f>
        <v>0</v>
      </c>
    </row>
    <row r="249" spans="1:13" x14ac:dyDescent="0.25">
      <c r="A249" s="12" t="str">
        <f>'Career Batting'!C254</f>
        <v>Simon Wilkinson</v>
      </c>
      <c r="B249" s="12">
        <f>'Career Batting'!D254</f>
        <v>324</v>
      </c>
      <c r="C249" s="12">
        <f>'Career Batting'!E254</f>
        <v>181</v>
      </c>
      <c r="D249" s="12">
        <f>'Career Batting'!F254</f>
        <v>83</v>
      </c>
      <c r="E249" s="12">
        <f>'Career Batting'!G254</f>
        <v>641</v>
      </c>
      <c r="F249" s="12">
        <f>'Career Batting'!J254</f>
        <v>40</v>
      </c>
      <c r="G249" s="12">
        <f>'Career Batting'!K254</f>
        <v>0</v>
      </c>
      <c r="H249" s="12">
        <f>'Career Batting'!L254</f>
        <v>0</v>
      </c>
      <c r="I249" s="12">
        <f>'Career Batting'!M254</f>
        <v>49</v>
      </c>
      <c r="J249" s="12">
        <f>'Career Batting'!N254</f>
        <v>21</v>
      </c>
      <c r="K249" s="12">
        <f>'Career Batting'!O254</f>
        <v>0</v>
      </c>
      <c r="L249" s="12" t="str">
        <f>IF(ISBLANK('Career Batting'!P254), "", 'Career Batting'!P254)</f>
        <v/>
      </c>
      <c r="M249" t="b">
        <f>COUNTIF('Season - bat'!A:A,'Export  - batting'!A249)&gt;0</f>
        <v>0</v>
      </c>
    </row>
    <row r="250" spans="1:13" x14ac:dyDescent="0.25">
      <c r="A250" s="12" t="str">
        <f>'Career Batting'!C255</f>
        <v>A Willden</v>
      </c>
      <c r="B250" s="12">
        <f>'Career Batting'!D255</f>
        <v>1</v>
      </c>
      <c r="C250" s="12">
        <f>'Career Batting'!E255</f>
        <v>0</v>
      </c>
      <c r="D250" s="12">
        <f>'Career Batting'!F255</f>
        <v>0</v>
      </c>
      <c r="E250" s="12">
        <f>'Career Batting'!G255</f>
        <v>0</v>
      </c>
      <c r="F250" s="12">
        <f>'Career Batting'!J255</f>
        <v>0</v>
      </c>
      <c r="G250" s="12">
        <f>'Career Batting'!K255</f>
        <v>0</v>
      </c>
      <c r="H250" s="12">
        <f>'Career Batting'!L255</f>
        <v>0</v>
      </c>
      <c r="I250" s="12">
        <f>'Career Batting'!M255</f>
        <v>0</v>
      </c>
      <c r="J250" s="12">
        <f>'Career Batting'!N255</f>
        <v>0</v>
      </c>
      <c r="K250" s="12">
        <f>'Career Batting'!O255</f>
        <v>0</v>
      </c>
      <c r="L250" s="12" t="str">
        <f>IF(ISBLANK('Career Batting'!P255), "", 'Career Batting'!P255)</f>
        <v/>
      </c>
      <c r="M250" t="b">
        <f>COUNTIF('Season - bat'!A:A,'Export  - batting'!A250)&gt;0</f>
        <v>0</v>
      </c>
    </row>
    <row r="251" spans="1:13" x14ac:dyDescent="0.25">
      <c r="A251" s="12" t="str">
        <f>'Career Batting'!C256</f>
        <v>Harry Willden</v>
      </c>
      <c r="B251" s="12">
        <f>'Career Batting'!D256</f>
        <v>222</v>
      </c>
      <c r="C251" s="12">
        <f>'Career Batting'!E256</f>
        <v>149</v>
      </c>
      <c r="D251" s="12">
        <f>'Career Batting'!F256</f>
        <v>38</v>
      </c>
      <c r="E251" s="12">
        <f>'Career Batting'!G256</f>
        <v>1118</v>
      </c>
      <c r="F251" s="12">
        <f>'Career Batting'!J256</f>
        <v>48</v>
      </c>
      <c r="G251" s="12">
        <f>'Career Batting'!K256</f>
        <v>0</v>
      </c>
      <c r="H251" s="12">
        <f>'Career Batting'!L256</f>
        <v>0</v>
      </c>
      <c r="I251" s="12">
        <f>'Career Batting'!M256</f>
        <v>29</v>
      </c>
      <c r="J251" s="12">
        <f>'Career Batting'!N256</f>
        <v>7</v>
      </c>
      <c r="K251" s="12">
        <f>'Career Batting'!O256</f>
        <v>0</v>
      </c>
      <c r="L251" s="12" t="str">
        <f>IF(ISBLANK('Career Batting'!P256), "", 'Career Batting'!P256)</f>
        <v/>
      </c>
      <c r="M251" t="b">
        <f>COUNTIF('Season - bat'!A:A,'Export  - batting'!A251)&gt;0</f>
        <v>0</v>
      </c>
    </row>
    <row r="252" spans="1:13" x14ac:dyDescent="0.25">
      <c r="A252" s="12" t="str">
        <f>'Career Batting'!C257</f>
        <v>A Williams</v>
      </c>
      <c r="B252" s="12">
        <f>'Career Batting'!D257</f>
        <v>5</v>
      </c>
      <c r="C252" s="12">
        <f>'Career Batting'!E257</f>
        <v>5</v>
      </c>
      <c r="D252" s="12">
        <f>'Career Batting'!F257</f>
        <v>1</v>
      </c>
      <c r="E252" s="12">
        <f>'Career Batting'!G257</f>
        <v>12</v>
      </c>
      <c r="F252" s="12">
        <f>'Career Batting'!J257</f>
        <v>6</v>
      </c>
      <c r="G252" s="12">
        <f>'Career Batting'!K257</f>
        <v>0</v>
      </c>
      <c r="H252" s="12">
        <f>'Career Batting'!L257</f>
        <v>0</v>
      </c>
      <c r="I252" s="12">
        <f>'Career Batting'!M257</f>
        <v>0</v>
      </c>
      <c r="J252" s="12">
        <f>'Career Batting'!N257</f>
        <v>1</v>
      </c>
      <c r="K252" s="12">
        <f>'Career Batting'!O257</f>
        <v>0</v>
      </c>
      <c r="L252" s="12" t="str">
        <f>IF(ISBLANK('Career Batting'!P257), "", 'Career Batting'!P257)</f>
        <v/>
      </c>
      <c r="M252" t="b">
        <f>COUNTIF('Season - bat'!A:A,'Export  - batting'!A252)&gt;0</f>
        <v>0</v>
      </c>
    </row>
    <row r="253" spans="1:13" x14ac:dyDescent="0.25">
      <c r="A253" s="12" t="str">
        <f>'Career Batting'!C258</f>
        <v>Huw Williams</v>
      </c>
      <c r="B253" s="12">
        <f>'Career Batting'!D258</f>
        <v>2</v>
      </c>
      <c r="C253" s="12">
        <f>'Career Batting'!E258</f>
        <v>2</v>
      </c>
      <c r="D253" s="12">
        <f>'Career Batting'!F258</f>
        <v>0</v>
      </c>
      <c r="E253" s="12">
        <f>'Career Batting'!G258</f>
        <v>1</v>
      </c>
      <c r="F253" s="12">
        <f>'Career Batting'!J258</f>
        <v>1</v>
      </c>
      <c r="G253" s="12">
        <f>'Career Batting'!K258</f>
        <v>0</v>
      </c>
      <c r="H253" s="12">
        <f>'Career Batting'!L258</f>
        <v>0</v>
      </c>
      <c r="I253" s="12">
        <f>'Career Batting'!M258</f>
        <v>1</v>
      </c>
      <c r="J253" s="12">
        <f>'Career Batting'!N258</f>
        <v>0</v>
      </c>
      <c r="K253" s="12">
        <f>'Career Batting'!O258</f>
        <v>0</v>
      </c>
      <c r="L253" s="12" t="str">
        <f>IF(ISBLANK('Career Batting'!P258), "", 'Career Batting'!P258)</f>
        <v/>
      </c>
      <c r="M253" t="b">
        <f>COUNTIF('Season - bat'!A:A,'Export  - batting'!A253)&gt;0</f>
        <v>0</v>
      </c>
    </row>
    <row r="254" spans="1:13" x14ac:dyDescent="0.25">
      <c r="A254" s="12" t="str">
        <f>'Career Batting'!C259</f>
        <v>Hilton Williams</v>
      </c>
      <c r="B254" s="12">
        <f>'Career Batting'!D259</f>
        <v>1</v>
      </c>
      <c r="C254" s="12">
        <f>'Career Batting'!E259</f>
        <v>0</v>
      </c>
      <c r="D254" s="12">
        <f>'Career Batting'!F259</f>
        <v>0</v>
      </c>
      <c r="E254" s="12">
        <f>'Career Batting'!G259</f>
        <v>0</v>
      </c>
      <c r="F254" s="12">
        <f>'Career Batting'!J259</f>
        <v>0</v>
      </c>
      <c r="G254" s="12">
        <f>'Career Batting'!K259</f>
        <v>0</v>
      </c>
      <c r="H254" s="12">
        <f>'Career Batting'!L259</f>
        <v>0</v>
      </c>
      <c r="I254" s="12">
        <f>'Career Batting'!M259</f>
        <v>0</v>
      </c>
      <c r="J254" s="12">
        <f>'Career Batting'!N259</f>
        <v>0</v>
      </c>
      <c r="K254" s="12">
        <f>'Career Batting'!O259</f>
        <v>0</v>
      </c>
      <c r="L254" s="12" t="str">
        <f>IF(ISBLANK('Career Batting'!P259), "", 'Career Batting'!P259)</f>
        <v/>
      </c>
      <c r="M254" t="b">
        <f>COUNTIF('Season - bat'!A:A,'Export  - batting'!A254)&gt;0</f>
        <v>0</v>
      </c>
    </row>
    <row r="255" spans="1:13" x14ac:dyDescent="0.25">
      <c r="A255" s="12" t="str">
        <f>'Career Batting'!C260</f>
        <v>Joe Williams</v>
      </c>
      <c r="B255" s="12">
        <f>'Career Batting'!D260</f>
        <v>1</v>
      </c>
      <c r="C255" s="12">
        <f>'Career Batting'!E260</f>
        <v>1</v>
      </c>
      <c r="D255" s="12">
        <f>'Career Batting'!F260</f>
        <v>1</v>
      </c>
      <c r="E255" s="12">
        <f>'Career Batting'!G260</f>
        <v>1</v>
      </c>
      <c r="F255" s="12" t="str">
        <f>'Career Batting'!J260</f>
        <v>1*</v>
      </c>
      <c r="G255" s="12">
        <f>'Career Batting'!K260</f>
        <v>0</v>
      </c>
      <c r="H255" s="12">
        <f>'Career Batting'!L260</f>
        <v>0</v>
      </c>
      <c r="I255" s="12">
        <f>'Career Batting'!M260</f>
        <v>0</v>
      </c>
      <c r="J255" s="12">
        <f>'Career Batting'!N260</f>
        <v>0</v>
      </c>
      <c r="K255" s="12">
        <f>'Career Batting'!O260</f>
        <v>0</v>
      </c>
      <c r="L255" s="12">
        <f>IF(ISBLANK('Career Batting'!P260), "", 'Career Batting'!P260)</f>
        <v>1</v>
      </c>
      <c r="M255" t="b">
        <f>COUNTIF('Season - bat'!A:A,'Export  - batting'!A255)&gt;0</f>
        <v>0</v>
      </c>
    </row>
    <row r="256" spans="1:13" x14ac:dyDescent="0.25">
      <c r="A256" s="12" t="str">
        <f>'Career Batting'!C261</f>
        <v>P Winslow</v>
      </c>
      <c r="B256" s="12">
        <f>'Career Batting'!D261</f>
        <v>1</v>
      </c>
      <c r="C256" s="12">
        <f>'Career Batting'!E261</f>
        <v>1</v>
      </c>
      <c r="D256" s="12">
        <f>'Career Batting'!F261</f>
        <v>0</v>
      </c>
      <c r="E256" s="12">
        <f>'Career Batting'!G261</f>
        <v>8</v>
      </c>
      <c r="F256" s="12">
        <f>'Career Batting'!J261</f>
        <v>8</v>
      </c>
      <c r="G256" s="12">
        <f>'Career Batting'!K261</f>
        <v>0</v>
      </c>
      <c r="H256" s="12">
        <f>'Career Batting'!L261</f>
        <v>0</v>
      </c>
      <c r="I256" s="12">
        <f>'Career Batting'!M261</f>
        <v>0</v>
      </c>
      <c r="J256" s="12">
        <f>'Career Batting'!N261</f>
        <v>1</v>
      </c>
      <c r="K256" s="12">
        <f>'Career Batting'!O261</f>
        <v>0</v>
      </c>
      <c r="L256" s="12" t="str">
        <f>IF(ISBLANK('Career Batting'!P261), "", 'Career Batting'!P261)</f>
        <v/>
      </c>
      <c r="M256" t="b">
        <f>COUNTIF('Season - bat'!A:A,'Export  - batting'!A256)&gt;0</f>
        <v>0</v>
      </c>
    </row>
    <row r="257" spans="1:13" x14ac:dyDescent="0.25">
      <c r="A257" s="12" t="str">
        <f>'Career Batting'!C262</f>
        <v>Ed Woolcock</v>
      </c>
      <c r="B257" s="12">
        <f>'Career Batting'!D262</f>
        <v>5</v>
      </c>
      <c r="C257" s="12">
        <f>'Career Batting'!E262</f>
        <v>3</v>
      </c>
      <c r="D257" s="12">
        <f>'Career Batting'!F262</f>
        <v>1</v>
      </c>
      <c r="E257" s="12">
        <f>'Career Batting'!G262</f>
        <v>71</v>
      </c>
      <c r="F257" s="12">
        <f>'Career Batting'!J262</f>
        <v>52</v>
      </c>
      <c r="G257" s="12">
        <f>'Career Batting'!K262</f>
        <v>1</v>
      </c>
      <c r="H257" s="12">
        <f>'Career Batting'!L262</f>
        <v>0</v>
      </c>
      <c r="I257" s="12">
        <f>'Career Batting'!M262</f>
        <v>0</v>
      </c>
      <c r="J257" s="12">
        <f>'Career Batting'!N262</f>
        <v>5</v>
      </c>
      <c r="K257" s="12">
        <f>'Career Batting'!O262</f>
        <v>1</v>
      </c>
      <c r="L257" s="12">
        <f>IF(ISBLANK('Career Batting'!P262), "", 'Career Batting'!P262)</f>
        <v>122</v>
      </c>
      <c r="M257" t="b">
        <f>COUNTIF('Season - bat'!A:A,'Export  - batting'!A257)&gt;0</f>
        <v>0</v>
      </c>
    </row>
    <row r="258" spans="1:13" x14ac:dyDescent="0.25">
      <c r="A258" s="12" t="str">
        <f>'Career Batting'!C263</f>
        <v>Grant Wolledge</v>
      </c>
      <c r="B258" s="12">
        <f>'Career Batting'!D263</f>
        <v>120</v>
      </c>
      <c r="C258" s="12">
        <f>'Career Batting'!E263</f>
        <v>105</v>
      </c>
      <c r="D258" s="12">
        <f>'Career Batting'!F263</f>
        <v>15</v>
      </c>
      <c r="E258" s="12">
        <f>'Career Batting'!G263</f>
        <v>1195</v>
      </c>
      <c r="F258" s="12" t="str">
        <f>'Career Batting'!J263</f>
        <v>70*</v>
      </c>
      <c r="G258" s="12">
        <f>'Career Batting'!K263</f>
        <v>2</v>
      </c>
      <c r="H258" s="12">
        <f>'Career Batting'!L263</f>
        <v>0</v>
      </c>
      <c r="I258" s="12">
        <f>'Career Batting'!M263</f>
        <v>15</v>
      </c>
      <c r="J258" s="12">
        <f>'Career Batting'!N263</f>
        <v>106</v>
      </c>
      <c r="K258" s="12">
        <f>'Career Batting'!O263</f>
        <v>7</v>
      </c>
      <c r="L258" s="12" t="str">
        <f>IF(ISBLANK('Career Batting'!P263), "", 'Career Batting'!P263)</f>
        <v/>
      </c>
      <c r="M258" t="b">
        <f>COUNTIF('Season - bat'!A:A,'Export  - batting'!A258)&gt;0</f>
        <v>1</v>
      </c>
    </row>
    <row r="259" spans="1:13" x14ac:dyDescent="0.25">
      <c r="A259" s="12" t="str">
        <f>'Career Batting'!C264</f>
        <v>M Worden</v>
      </c>
      <c r="B259" s="12">
        <f>'Career Batting'!D264</f>
        <v>19</v>
      </c>
      <c r="C259" s="12">
        <f>'Career Batting'!E264</f>
        <v>19</v>
      </c>
      <c r="D259" s="12">
        <f>'Career Batting'!F264</f>
        <v>1</v>
      </c>
      <c r="E259" s="12">
        <f>'Career Batting'!G264</f>
        <v>176</v>
      </c>
      <c r="F259" s="12">
        <f>'Career Batting'!J264</f>
        <v>34</v>
      </c>
      <c r="G259" s="12">
        <f>'Career Batting'!K264</f>
        <v>0</v>
      </c>
      <c r="H259" s="12">
        <f>'Career Batting'!L264</f>
        <v>0</v>
      </c>
      <c r="I259" s="12">
        <f>'Career Batting'!M264</f>
        <v>3</v>
      </c>
      <c r="J259" s="12">
        <f>'Career Batting'!N264</f>
        <v>18</v>
      </c>
      <c r="K259" s="12">
        <f>'Career Batting'!O264</f>
        <v>0</v>
      </c>
      <c r="L259" s="12" t="str">
        <f>IF(ISBLANK('Career Batting'!P264), "", 'Career Batting'!P264)</f>
        <v/>
      </c>
      <c r="M259" t="b">
        <f>COUNTIF('Season - bat'!A:A,'Export  - batting'!A259)&gt;0</f>
        <v>0</v>
      </c>
    </row>
    <row r="260" spans="1:13" x14ac:dyDescent="0.25">
      <c r="A260" s="12" t="str">
        <f>'Career Batting'!C265</f>
        <v>R Wyllie</v>
      </c>
      <c r="B260" s="12">
        <f>'Career Batting'!D265</f>
        <v>25</v>
      </c>
      <c r="C260" s="12">
        <f>'Career Batting'!E265</f>
        <v>25</v>
      </c>
      <c r="D260" s="12">
        <f>'Career Batting'!F265</f>
        <v>0</v>
      </c>
      <c r="E260" s="12">
        <f>'Career Batting'!G265</f>
        <v>377</v>
      </c>
      <c r="F260" s="12">
        <f>'Career Batting'!J265</f>
        <v>68</v>
      </c>
      <c r="G260" s="12">
        <f>'Career Batting'!K265</f>
        <v>2</v>
      </c>
      <c r="H260" s="12">
        <f>'Career Batting'!L265</f>
        <v>0</v>
      </c>
      <c r="I260" s="12">
        <f>'Career Batting'!M265</f>
        <v>5</v>
      </c>
      <c r="J260" s="12">
        <f>'Career Batting'!N265</f>
        <v>39</v>
      </c>
      <c r="K260" s="12">
        <f>'Career Batting'!O265</f>
        <v>1</v>
      </c>
      <c r="L260" s="12" t="str">
        <f>IF(ISBLANK('Career Batting'!P265), "", 'Career Batting'!P265)</f>
        <v/>
      </c>
      <c r="M260" t="b">
        <f>COUNTIF('Season - bat'!A:A,'Export  - batting'!A260)&gt;0</f>
        <v>0</v>
      </c>
    </row>
    <row r="261" spans="1:13" x14ac:dyDescent="0.25">
      <c r="A261" s="12" t="str">
        <f>'Career Batting'!C266</f>
        <v>V Yadab</v>
      </c>
      <c r="B261" s="12">
        <f>'Career Batting'!D266</f>
        <v>1</v>
      </c>
      <c r="C261" s="12">
        <f>'Career Batting'!E266</f>
        <v>1</v>
      </c>
      <c r="D261" s="12">
        <f>'Career Batting'!F266</f>
        <v>0</v>
      </c>
      <c r="E261" s="12">
        <f>'Career Batting'!G266</f>
        <v>17</v>
      </c>
      <c r="F261" s="12">
        <f>'Career Batting'!J266</f>
        <v>17</v>
      </c>
      <c r="G261" s="12">
        <f>'Career Batting'!K266</f>
        <v>0</v>
      </c>
      <c r="H261" s="12">
        <f>'Career Batting'!L266</f>
        <v>0</v>
      </c>
      <c r="I261" s="12">
        <f>'Career Batting'!M266</f>
        <v>0</v>
      </c>
      <c r="J261" s="12">
        <f>'Career Batting'!N266</f>
        <v>1</v>
      </c>
      <c r="K261" s="12">
        <f>'Career Batting'!O266</f>
        <v>0</v>
      </c>
      <c r="L261" s="12" t="str">
        <f>IF(ISBLANK('Career Batting'!P266), "", 'Career Batting'!P266)</f>
        <v/>
      </c>
      <c r="M261" t="b">
        <f>COUNTIF('Season - bat'!A:A,'Export  - batting'!A261)&gt;0</f>
        <v>0</v>
      </c>
    </row>
    <row r="262" spans="1:13" x14ac:dyDescent="0.25">
      <c r="A262" s="12" t="str">
        <f>'Career Batting'!C267</f>
        <v>? Yadav</v>
      </c>
      <c r="B262" s="12">
        <f>'Career Batting'!D267</f>
        <v>1</v>
      </c>
      <c r="C262" s="12">
        <f>'Career Batting'!E267</f>
        <v>1</v>
      </c>
      <c r="D262" s="12">
        <f>'Career Batting'!F267</f>
        <v>0</v>
      </c>
      <c r="E262" s="12">
        <f>'Career Batting'!G267</f>
        <v>2</v>
      </c>
      <c r="F262" s="12">
        <f>'Career Batting'!J267</f>
        <v>2</v>
      </c>
      <c r="G262" s="12">
        <f>'Career Batting'!K267</f>
        <v>0</v>
      </c>
      <c r="H262" s="12">
        <f>'Career Batting'!L267</f>
        <v>0</v>
      </c>
      <c r="I262" s="12">
        <f>'Career Batting'!M267</f>
        <v>0</v>
      </c>
      <c r="J262" s="12">
        <f>'Career Batting'!N267</f>
        <v>0</v>
      </c>
      <c r="K262" s="12">
        <f>'Career Batting'!O267</f>
        <v>0</v>
      </c>
      <c r="L262" s="12" t="str">
        <f>IF(ISBLANK('Career Batting'!P267), "", 'Career Batting'!P267)</f>
        <v/>
      </c>
      <c r="M262" t="b">
        <f>COUNTIF('Season - bat'!A:A,'Export  - batting'!A262)&gt;0</f>
        <v>0</v>
      </c>
    </row>
    <row r="263" spans="1:13" x14ac:dyDescent="0.25">
      <c r="A263" t="s">
        <v>419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t="b">
        <f>COUNTIF('Season - bat'!A:A,'Export  - batting'!A263)&gt;0</f>
        <v>1</v>
      </c>
    </row>
    <row r="264" spans="1:13" x14ac:dyDescent="0.25">
      <c r="A264" t="s">
        <v>422</v>
      </c>
      <c r="B264" s="12">
        <v>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t="b">
        <f>COUNTIF('Season - bat'!A:A,'Export  - batting'!A264)&gt;0</f>
        <v>1</v>
      </c>
    </row>
    <row r="265" spans="1:13" x14ac:dyDescent="0.25">
      <c r="A265" t="s">
        <v>423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t="b">
        <f>COUNTIF('Season - bat'!A:A,'Export  - batting'!A265)&gt;0</f>
        <v>1</v>
      </c>
    </row>
    <row r="266" spans="1:13" x14ac:dyDescent="0.25">
      <c r="A266" t="s">
        <v>425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t="b">
        <f>COUNTIF('Season - bat'!A:A,'Export  - batting'!A266)&gt;0</f>
        <v>1</v>
      </c>
    </row>
    <row r="267" spans="1:13" x14ac:dyDescent="0.25">
      <c r="A267" t="s">
        <v>426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t="b">
        <f>COUNTIF('Season - bat'!A:A,'Export  - batting'!A267)&gt;0</f>
        <v>1</v>
      </c>
    </row>
    <row r="268" spans="1:13" x14ac:dyDescent="0.25">
      <c r="A268" t="s">
        <v>427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t="b">
        <f>COUNTIF('Season - bat'!A:A,'Export  - batting'!A268)&gt;0</f>
        <v>1</v>
      </c>
    </row>
    <row r="269" spans="1:13" x14ac:dyDescent="0.25">
      <c r="A269" t="s">
        <v>429</v>
      </c>
      <c r="B269" s="12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t="b">
        <f>COUNTIF('Season - bat'!A:A,'Export  - batting'!A269)&gt;0</f>
        <v>1</v>
      </c>
    </row>
    <row r="270" spans="1:13" x14ac:dyDescent="0.25">
      <c r="A270" t="s">
        <v>430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t="b">
        <f>COUNTIF('Season - bat'!A:A,'Export  - batting'!A270)&gt;0</f>
        <v>0</v>
      </c>
    </row>
    <row r="271" spans="1:13" x14ac:dyDescent="0.25">
      <c r="A271" t="s">
        <v>432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t="b">
        <f>COUNTIF('Season - bat'!A:A,'Export  - batting'!A271)&gt;0</f>
        <v>1</v>
      </c>
    </row>
    <row r="272" spans="1:13" x14ac:dyDescent="0.25">
      <c r="A272" t="s">
        <v>434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t="b">
        <f>COUNTIF('Season - bat'!A:A,'Export  - batting'!A272)&gt;0</f>
        <v>1</v>
      </c>
    </row>
    <row r="273" spans="1:13" x14ac:dyDescent="0.25">
      <c r="A273" t="s">
        <v>436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t="b">
        <f>COUNTIF('Season - bat'!A:A,'Export  - batting'!A273)&gt;0</f>
        <v>1</v>
      </c>
    </row>
    <row r="274" spans="1:13" x14ac:dyDescent="0.25">
      <c r="A274" t="s">
        <v>437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t="b">
        <f>COUNTIF('Season - bat'!A:A,'Export  - batting'!A274)&gt;0</f>
        <v>1</v>
      </c>
    </row>
    <row r="275" spans="1:13" x14ac:dyDescent="0.25">
      <c r="A275" t="s">
        <v>439</v>
      </c>
      <c r="B275" s="12">
        <v>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t="b">
        <f>COUNTIF('Season - bat'!A:A,'Export  - batting'!A275)&gt;0</f>
        <v>1</v>
      </c>
    </row>
    <row r="276" spans="1:13" x14ac:dyDescent="0.25">
      <c r="A276" t="s">
        <v>440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t="b">
        <f>COUNTIF('Season - bat'!A:A,'Export  - batting'!A276)&gt;0</f>
        <v>1</v>
      </c>
    </row>
    <row r="277" spans="1:13" x14ac:dyDescent="0.25">
      <c r="A277" t="s">
        <v>441</v>
      </c>
      <c r="B277" s="12">
        <v>0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t="b">
        <f>COUNTIF('Season - bat'!A:A,'Export  - batting'!A277)&gt;0</f>
        <v>1</v>
      </c>
    </row>
    <row r="278" spans="1:13" x14ac:dyDescent="0.25">
      <c r="A278" t="s">
        <v>442</v>
      </c>
      <c r="B278" s="12">
        <v>0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t="b">
        <f>COUNTIF('Season - bat'!A:A,'Export  - batting'!A278)&gt;0</f>
        <v>1</v>
      </c>
    </row>
    <row r="279" spans="1:13" x14ac:dyDescent="0.25">
      <c r="A279" t="s">
        <v>444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t="b">
        <f>COUNTIF('Season - bat'!A:A,'Export  - batting'!A279)&gt;0</f>
        <v>1</v>
      </c>
    </row>
    <row r="280" spans="1:13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1:13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1:13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13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13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 spans="1:13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 spans="1:13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 spans="1:13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 spans="1:13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213-3C52-4491-AB50-DC695BCBA54F}">
  <dimension ref="A1:M50"/>
  <sheetViews>
    <sheetView zoomScaleNormal="100" workbookViewId="0">
      <selection activeCell="L1" sqref="L1"/>
    </sheetView>
  </sheetViews>
  <sheetFormatPr defaultRowHeight="15" x14ac:dyDescent="0.25"/>
  <cols>
    <col min="1" max="1" width="18.28515625" bestFit="1" customWidth="1"/>
  </cols>
  <sheetData>
    <row r="1" spans="1:13" x14ac:dyDescent="0.25">
      <c r="A1" t="s">
        <v>401</v>
      </c>
      <c r="B1" t="s">
        <v>402</v>
      </c>
      <c r="C1" t="s">
        <v>403</v>
      </c>
      <c r="D1" t="s">
        <v>404</v>
      </c>
      <c r="E1" t="s">
        <v>11</v>
      </c>
      <c r="F1" t="s">
        <v>406</v>
      </c>
      <c r="G1" t="s">
        <v>13</v>
      </c>
      <c r="H1" t="s">
        <v>12</v>
      </c>
      <c r="I1" t="s">
        <v>405</v>
      </c>
      <c r="J1" t="s">
        <v>15</v>
      </c>
      <c r="K1" t="s">
        <v>14</v>
      </c>
      <c r="L1" t="s">
        <v>415</v>
      </c>
    </row>
    <row r="2" spans="1:13" x14ac:dyDescent="0.25">
      <c r="A2" t="s">
        <v>314</v>
      </c>
      <c r="B2">
        <v>19</v>
      </c>
      <c r="C2">
        <v>19</v>
      </c>
      <c r="D2">
        <v>2</v>
      </c>
      <c r="E2">
        <v>520</v>
      </c>
      <c r="F2" t="s">
        <v>418</v>
      </c>
      <c r="G2">
        <v>4</v>
      </c>
      <c r="H2">
        <v>0</v>
      </c>
      <c r="I2">
        <v>1</v>
      </c>
      <c r="J2">
        <v>80</v>
      </c>
      <c r="K2">
        <v>3</v>
      </c>
      <c r="L2">
        <v>833</v>
      </c>
      <c r="M2" t="b">
        <f>COUNTIF('Export  - batting'!A:A,'Season - bat'!A2)&gt;0</f>
        <v>1</v>
      </c>
    </row>
    <row r="3" spans="1:13" x14ac:dyDescent="0.25">
      <c r="A3" t="s">
        <v>349</v>
      </c>
      <c r="B3">
        <v>13</v>
      </c>
      <c r="C3">
        <v>12</v>
      </c>
      <c r="D3">
        <v>4</v>
      </c>
      <c r="E3">
        <v>369</v>
      </c>
      <c r="F3">
        <v>80</v>
      </c>
      <c r="G3">
        <v>3</v>
      </c>
      <c r="H3">
        <v>0</v>
      </c>
      <c r="I3">
        <v>0</v>
      </c>
      <c r="J3">
        <v>52</v>
      </c>
      <c r="K3">
        <v>10</v>
      </c>
      <c r="L3">
        <v>308</v>
      </c>
      <c r="M3" t="b">
        <f>COUNTIF('Export  - batting'!A:A,'Season - bat'!A3)&gt;0</f>
        <v>1</v>
      </c>
    </row>
    <row r="4" spans="1:13" x14ac:dyDescent="0.25">
      <c r="A4" t="s">
        <v>372</v>
      </c>
      <c r="B4">
        <v>17</v>
      </c>
      <c r="C4">
        <v>12</v>
      </c>
      <c r="D4">
        <v>1</v>
      </c>
      <c r="E4">
        <v>333</v>
      </c>
      <c r="F4">
        <v>85</v>
      </c>
      <c r="G4">
        <v>3</v>
      </c>
      <c r="H4">
        <v>0</v>
      </c>
      <c r="I4">
        <v>2</v>
      </c>
      <c r="J4">
        <v>37</v>
      </c>
      <c r="K4">
        <v>9</v>
      </c>
      <c r="L4">
        <v>319</v>
      </c>
      <c r="M4" t="b">
        <f>COUNTIF('Export  - batting'!A:A,'Season - bat'!A4)&gt;0</f>
        <v>1</v>
      </c>
    </row>
    <row r="5" spans="1:13" x14ac:dyDescent="0.25">
      <c r="A5" t="s">
        <v>347</v>
      </c>
      <c r="B5">
        <v>10</v>
      </c>
      <c r="C5">
        <v>10</v>
      </c>
      <c r="D5">
        <v>1</v>
      </c>
      <c r="E5">
        <v>304</v>
      </c>
      <c r="F5">
        <v>97</v>
      </c>
      <c r="G5">
        <v>3</v>
      </c>
      <c r="H5">
        <v>0</v>
      </c>
      <c r="I5">
        <v>0</v>
      </c>
      <c r="J5">
        <v>37</v>
      </c>
      <c r="K5">
        <v>10</v>
      </c>
      <c r="L5">
        <v>323</v>
      </c>
      <c r="M5" t="b">
        <f>COUNTIF('Export  - batting'!A:A,'Season - bat'!A5)&gt;0</f>
        <v>1</v>
      </c>
    </row>
    <row r="6" spans="1:13" x14ac:dyDescent="0.25">
      <c r="A6" t="s">
        <v>350</v>
      </c>
      <c r="B6">
        <v>10</v>
      </c>
      <c r="C6">
        <v>10</v>
      </c>
      <c r="D6">
        <v>2</v>
      </c>
      <c r="E6">
        <v>278</v>
      </c>
      <c r="F6">
        <v>92</v>
      </c>
      <c r="G6">
        <v>2</v>
      </c>
      <c r="H6">
        <v>0</v>
      </c>
      <c r="I6">
        <v>0</v>
      </c>
      <c r="J6">
        <v>35</v>
      </c>
      <c r="K6">
        <v>2</v>
      </c>
      <c r="L6">
        <v>368</v>
      </c>
      <c r="M6" t="b">
        <f>COUNTIF('Export  - batting'!A:A,'Season - bat'!A6)&gt;0</f>
        <v>1</v>
      </c>
    </row>
    <row r="7" spans="1:13" x14ac:dyDescent="0.25">
      <c r="A7" t="s">
        <v>308</v>
      </c>
      <c r="B7">
        <v>14</v>
      </c>
      <c r="C7">
        <v>14</v>
      </c>
      <c r="D7">
        <v>1</v>
      </c>
      <c r="E7">
        <v>276</v>
      </c>
      <c r="F7">
        <v>90</v>
      </c>
      <c r="G7">
        <v>1</v>
      </c>
      <c r="H7">
        <v>0</v>
      </c>
      <c r="I7">
        <v>0</v>
      </c>
      <c r="J7">
        <v>34</v>
      </c>
      <c r="K7">
        <v>3</v>
      </c>
      <c r="L7">
        <v>370</v>
      </c>
      <c r="M7" t="b">
        <f>COUNTIF('Export  - batting'!A:A,'Season - bat'!A7)&gt;0</f>
        <v>1</v>
      </c>
    </row>
    <row r="8" spans="1:13" x14ac:dyDescent="0.25">
      <c r="A8" t="s">
        <v>426</v>
      </c>
      <c r="B8">
        <v>16</v>
      </c>
      <c r="C8">
        <v>12</v>
      </c>
      <c r="D8">
        <v>3</v>
      </c>
      <c r="E8">
        <v>209</v>
      </c>
      <c r="F8">
        <v>64</v>
      </c>
      <c r="G8">
        <v>2</v>
      </c>
      <c r="H8">
        <v>0</v>
      </c>
      <c r="I8">
        <v>1</v>
      </c>
      <c r="J8">
        <v>24</v>
      </c>
      <c r="K8">
        <v>1</v>
      </c>
      <c r="L8">
        <v>355</v>
      </c>
      <c r="M8" t="b">
        <f>COUNTIF('Export  - batting'!A:A,'Season - bat'!A8)&gt;0</f>
        <v>1</v>
      </c>
    </row>
    <row r="9" spans="1:13" x14ac:dyDescent="0.25">
      <c r="A9" t="s">
        <v>336</v>
      </c>
      <c r="B9">
        <v>8</v>
      </c>
      <c r="C9">
        <v>8</v>
      </c>
      <c r="D9">
        <v>1</v>
      </c>
      <c r="E9">
        <v>207</v>
      </c>
      <c r="F9">
        <v>63</v>
      </c>
      <c r="G9">
        <v>1</v>
      </c>
      <c r="H9">
        <v>0</v>
      </c>
      <c r="I9">
        <v>0</v>
      </c>
      <c r="J9">
        <v>30</v>
      </c>
      <c r="K9">
        <v>0</v>
      </c>
      <c r="L9">
        <v>231</v>
      </c>
      <c r="M9" t="b">
        <f>COUNTIF('Export  - batting'!A:A,'Season - bat'!A9)&gt;0</f>
        <v>1</v>
      </c>
    </row>
    <row r="10" spans="1:13" x14ac:dyDescent="0.25">
      <c r="A10" t="s">
        <v>419</v>
      </c>
      <c r="B10">
        <v>7</v>
      </c>
      <c r="C10">
        <v>6</v>
      </c>
      <c r="D10">
        <v>2</v>
      </c>
      <c r="E10">
        <v>197</v>
      </c>
      <c r="F10" t="s">
        <v>420</v>
      </c>
      <c r="G10">
        <v>2</v>
      </c>
      <c r="H10">
        <v>0</v>
      </c>
      <c r="I10">
        <v>0</v>
      </c>
      <c r="J10">
        <v>22</v>
      </c>
      <c r="K10">
        <v>6</v>
      </c>
      <c r="L10">
        <v>197</v>
      </c>
      <c r="M10" t="b">
        <f>COUNTIF('Export  - batting'!A:A,'Season - bat'!A10)&gt;0</f>
        <v>1</v>
      </c>
    </row>
    <row r="11" spans="1:13" x14ac:dyDescent="0.25">
      <c r="A11" t="s">
        <v>312</v>
      </c>
      <c r="B11">
        <v>12</v>
      </c>
      <c r="C11">
        <v>8</v>
      </c>
      <c r="D11">
        <v>4</v>
      </c>
      <c r="E11">
        <v>144</v>
      </c>
      <c r="F11" t="s">
        <v>421</v>
      </c>
      <c r="G11">
        <v>0</v>
      </c>
      <c r="H11">
        <v>0</v>
      </c>
      <c r="I11">
        <v>1</v>
      </c>
      <c r="J11">
        <v>16</v>
      </c>
      <c r="K11">
        <v>4</v>
      </c>
      <c r="L11">
        <v>122</v>
      </c>
      <c r="M11" t="b">
        <f>COUNTIF('Export  - batting'!A:A,'Season - bat'!A11)&gt;0</f>
        <v>1</v>
      </c>
    </row>
    <row r="12" spans="1:13" x14ac:dyDescent="0.25">
      <c r="A12" t="s">
        <v>422</v>
      </c>
      <c r="B12">
        <v>7</v>
      </c>
      <c r="C12">
        <v>4</v>
      </c>
      <c r="D12">
        <v>1</v>
      </c>
      <c r="E12">
        <v>134</v>
      </c>
      <c r="F12">
        <v>84</v>
      </c>
      <c r="G12">
        <v>1</v>
      </c>
      <c r="H12">
        <v>0</v>
      </c>
      <c r="I12">
        <v>0</v>
      </c>
      <c r="J12">
        <v>14</v>
      </c>
      <c r="K12">
        <v>9</v>
      </c>
      <c r="L12">
        <v>86</v>
      </c>
      <c r="M12" t="b">
        <f>COUNTIF('Export  - batting'!A:A,'Season - bat'!A12)&gt;0</f>
        <v>1</v>
      </c>
    </row>
    <row r="13" spans="1:13" x14ac:dyDescent="0.25">
      <c r="A13" t="s">
        <v>423</v>
      </c>
      <c r="B13">
        <v>11</v>
      </c>
      <c r="C13">
        <v>10</v>
      </c>
      <c r="D13">
        <v>2</v>
      </c>
      <c r="E13">
        <v>128</v>
      </c>
      <c r="F13" t="s">
        <v>424</v>
      </c>
      <c r="G13">
        <v>0</v>
      </c>
      <c r="H13">
        <v>0</v>
      </c>
      <c r="I13">
        <v>0</v>
      </c>
      <c r="J13">
        <v>17</v>
      </c>
      <c r="K13">
        <v>1</v>
      </c>
      <c r="L13">
        <v>317</v>
      </c>
      <c r="M13" t="b">
        <f>COUNTIF('Export  - batting'!A:A,'Season - bat'!A13)&gt;0</f>
        <v>1</v>
      </c>
    </row>
    <row r="14" spans="1:13" x14ac:dyDescent="0.25">
      <c r="A14" t="s">
        <v>381</v>
      </c>
      <c r="B14">
        <v>13</v>
      </c>
      <c r="C14">
        <v>12</v>
      </c>
      <c r="D14">
        <v>1</v>
      </c>
      <c r="E14">
        <v>127</v>
      </c>
      <c r="F14">
        <v>49</v>
      </c>
      <c r="G14">
        <v>0</v>
      </c>
      <c r="H14">
        <v>0</v>
      </c>
      <c r="I14">
        <v>3</v>
      </c>
      <c r="J14">
        <v>18</v>
      </c>
      <c r="K14">
        <v>1</v>
      </c>
      <c r="L14">
        <v>181</v>
      </c>
      <c r="M14" t="b">
        <f>COUNTIF('Export  - batting'!A:A,'Season - bat'!A14)&gt;0</f>
        <v>1</v>
      </c>
    </row>
    <row r="15" spans="1:13" x14ac:dyDescent="0.25">
      <c r="A15" t="s">
        <v>346</v>
      </c>
      <c r="B15">
        <v>9</v>
      </c>
      <c r="C15">
        <v>9</v>
      </c>
      <c r="D15">
        <v>0</v>
      </c>
      <c r="E15">
        <v>105</v>
      </c>
      <c r="F15">
        <v>61</v>
      </c>
      <c r="G15">
        <v>1</v>
      </c>
      <c r="H15">
        <v>0</v>
      </c>
      <c r="I15">
        <v>2</v>
      </c>
      <c r="J15">
        <v>16</v>
      </c>
      <c r="K15">
        <v>0</v>
      </c>
      <c r="L15">
        <v>219</v>
      </c>
      <c r="M15" t="b">
        <f>COUNTIF('Export  - batting'!A:A,'Season - bat'!A15)&gt;0</f>
        <v>1</v>
      </c>
    </row>
    <row r="16" spans="1:13" x14ac:dyDescent="0.25">
      <c r="A16" t="s">
        <v>382</v>
      </c>
      <c r="B16">
        <v>15</v>
      </c>
      <c r="C16">
        <v>7</v>
      </c>
      <c r="D16">
        <v>2</v>
      </c>
      <c r="E16">
        <v>98</v>
      </c>
      <c r="F16">
        <v>58</v>
      </c>
      <c r="G16">
        <v>1</v>
      </c>
      <c r="H16">
        <v>0</v>
      </c>
      <c r="I16">
        <v>0</v>
      </c>
      <c r="J16">
        <v>15</v>
      </c>
      <c r="K16">
        <v>1</v>
      </c>
      <c r="L16">
        <v>114</v>
      </c>
      <c r="M16" t="b">
        <f>COUNTIF('Export  - batting'!A:A,'Season - bat'!A16)&gt;0</f>
        <v>1</v>
      </c>
    </row>
    <row r="17" spans="1:13" x14ac:dyDescent="0.25">
      <c r="A17" t="s">
        <v>425</v>
      </c>
      <c r="B17">
        <v>4</v>
      </c>
      <c r="C17">
        <v>3</v>
      </c>
      <c r="D17">
        <v>0</v>
      </c>
      <c r="E17">
        <v>95</v>
      </c>
      <c r="F17">
        <v>83</v>
      </c>
      <c r="G17">
        <v>1</v>
      </c>
      <c r="H17">
        <v>0</v>
      </c>
      <c r="I17">
        <v>1</v>
      </c>
      <c r="J17">
        <v>9</v>
      </c>
      <c r="K17">
        <v>4</v>
      </c>
      <c r="L17">
        <v>97</v>
      </c>
      <c r="M17" t="b">
        <f>COUNTIF('Export  - batting'!A:A,'Season - bat'!A17)&gt;0</f>
        <v>1</v>
      </c>
    </row>
    <row r="18" spans="1:13" x14ac:dyDescent="0.25">
      <c r="A18" t="s">
        <v>394</v>
      </c>
      <c r="B18">
        <v>5</v>
      </c>
      <c r="C18">
        <v>5</v>
      </c>
      <c r="D18">
        <v>1</v>
      </c>
      <c r="E18">
        <v>87</v>
      </c>
      <c r="F18">
        <v>33</v>
      </c>
      <c r="G18">
        <v>0</v>
      </c>
      <c r="H18">
        <v>0</v>
      </c>
      <c r="I18">
        <v>0</v>
      </c>
      <c r="J18">
        <v>9</v>
      </c>
      <c r="K18">
        <v>0</v>
      </c>
      <c r="L18">
        <v>128</v>
      </c>
      <c r="M18" t="b">
        <f>COUNTIF('Export  - batting'!A:A,'Season - bat'!A18)&gt;0</f>
        <v>1</v>
      </c>
    </row>
    <row r="19" spans="1:13" x14ac:dyDescent="0.25">
      <c r="A19" t="s">
        <v>427</v>
      </c>
      <c r="B19">
        <v>11</v>
      </c>
      <c r="C19">
        <v>10</v>
      </c>
      <c r="D19">
        <v>2</v>
      </c>
      <c r="E19">
        <v>75</v>
      </c>
      <c r="F19" t="s">
        <v>428</v>
      </c>
      <c r="G19">
        <v>0</v>
      </c>
      <c r="H19">
        <v>0</v>
      </c>
      <c r="I19">
        <v>2</v>
      </c>
      <c r="J19">
        <v>13</v>
      </c>
      <c r="K19">
        <v>1</v>
      </c>
      <c r="L19">
        <v>86</v>
      </c>
      <c r="M19" t="b">
        <f>COUNTIF('Export  - batting'!A:A,'Season - bat'!A19)&gt;0</f>
        <v>1</v>
      </c>
    </row>
    <row r="20" spans="1:13" x14ac:dyDescent="0.25">
      <c r="A20" t="s">
        <v>429</v>
      </c>
      <c r="B20">
        <v>3</v>
      </c>
      <c r="C20">
        <v>3</v>
      </c>
      <c r="D20">
        <v>0</v>
      </c>
      <c r="E20">
        <v>61</v>
      </c>
      <c r="F20">
        <v>44</v>
      </c>
      <c r="G20">
        <v>0</v>
      </c>
      <c r="H20">
        <v>0</v>
      </c>
      <c r="I20">
        <v>0</v>
      </c>
      <c r="J20">
        <v>7</v>
      </c>
      <c r="K20">
        <v>0</v>
      </c>
      <c r="L20">
        <v>108</v>
      </c>
      <c r="M20" t="b">
        <f>COUNTIF('Export  - batting'!A:A,'Season - bat'!A20)&gt;0</f>
        <v>1</v>
      </c>
    </row>
    <row r="21" spans="1:13" x14ac:dyDescent="0.25">
      <c r="A21" t="s">
        <v>371</v>
      </c>
      <c r="B21">
        <v>6</v>
      </c>
      <c r="C21">
        <v>4</v>
      </c>
      <c r="D21">
        <v>2</v>
      </c>
      <c r="E21">
        <v>48</v>
      </c>
      <c r="F21" t="s">
        <v>21</v>
      </c>
      <c r="G21">
        <v>0</v>
      </c>
      <c r="H21">
        <v>0</v>
      </c>
      <c r="I21">
        <v>0</v>
      </c>
      <c r="J21">
        <v>6</v>
      </c>
      <c r="K21">
        <v>0</v>
      </c>
      <c r="L21">
        <v>82</v>
      </c>
      <c r="M21" t="b">
        <f>COUNTIF('Export  - batting'!A:A,'Season - bat'!A21)&gt;0</f>
        <v>1</v>
      </c>
    </row>
    <row r="22" spans="1:13" x14ac:dyDescent="0.25">
      <c r="A22" t="s">
        <v>432</v>
      </c>
      <c r="B22">
        <v>5</v>
      </c>
      <c r="C22">
        <v>5</v>
      </c>
      <c r="D22">
        <v>0</v>
      </c>
      <c r="E22">
        <v>43</v>
      </c>
      <c r="F22">
        <v>18</v>
      </c>
      <c r="G22">
        <v>0</v>
      </c>
      <c r="H22">
        <v>0</v>
      </c>
      <c r="I22">
        <v>1</v>
      </c>
      <c r="J22">
        <v>6</v>
      </c>
      <c r="K22">
        <v>0</v>
      </c>
      <c r="L22">
        <v>66</v>
      </c>
      <c r="M22" t="b">
        <f>COUNTIF('Export  - batting'!A:A,'Season - bat'!A22)&gt;0</f>
        <v>1</v>
      </c>
    </row>
    <row r="23" spans="1:13" x14ac:dyDescent="0.25">
      <c r="A23" t="s">
        <v>374</v>
      </c>
      <c r="B23">
        <v>7</v>
      </c>
      <c r="C23">
        <v>6</v>
      </c>
      <c r="D23">
        <v>1</v>
      </c>
      <c r="E23">
        <v>38</v>
      </c>
      <c r="F23">
        <v>22</v>
      </c>
      <c r="G23">
        <v>0</v>
      </c>
      <c r="H23">
        <v>0</v>
      </c>
      <c r="I23">
        <v>0</v>
      </c>
      <c r="J23">
        <v>6</v>
      </c>
      <c r="K23">
        <v>0</v>
      </c>
      <c r="L23">
        <v>97</v>
      </c>
      <c r="M23" t="b">
        <f>COUNTIF('Export  - batting'!A:A,'Season - bat'!A23)&gt;0</f>
        <v>1</v>
      </c>
    </row>
    <row r="24" spans="1:13" x14ac:dyDescent="0.25">
      <c r="A24" t="s">
        <v>441</v>
      </c>
      <c r="B24">
        <v>12</v>
      </c>
      <c r="C24">
        <v>6</v>
      </c>
      <c r="D24">
        <v>2</v>
      </c>
      <c r="E24">
        <v>37</v>
      </c>
      <c r="F24" t="s">
        <v>431</v>
      </c>
      <c r="G24">
        <v>0</v>
      </c>
      <c r="H24">
        <v>0</v>
      </c>
      <c r="I24">
        <v>1</v>
      </c>
      <c r="J24">
        <v>5</v>
      </c>
      <c r="K24">
        <v>0</v>
      </c>
      <c r="L24">
        <v>50</v>
      </c>
      <c r="M24" t="b">
        <f>COUNTIF('Export  - batting'!A:A,'Season - bat'!A24)&gt;0</f>
        <v>1</v>
      </c>
    </row>
    <row r="25" spans="1:13" x14ac:dyDescent="0.25">
      <c r="A25" t="s">
        <v>326</v>
      </c>
      <c r="B25">
        <v>4</v>
      </c>
      <c r="C25">
        <v>4</v>
      </c>
      <c r="D25">
        <v>1</v>
      </c>
      <c r="E25">
        <v>32</v>
      </c>
      <c r="F25">
        <v>22</v>
      </c>
      <c r="G25">
        <v>0</v>
      </c>
      <c r="H25">
        <v>0</v>
      </c>
      <c r="I25">
        <v>0</v>
      </c>
      <c r="J25">
        <v>3</v>
      </c>
      <c r="K25">
        <v>0</v>
      </c>
      <c r="L25">
        <v>107</v>
      </c>
      <c r="M25" t="b">
        <f>COUNTIF('Export  - batting'!A:A,'Season - bat'!A25)&gt;0</f>
        <v>1</v>
      </c>
    </row>
    <row r="26" spans="1:13" x14ac:dyDescent="0.25">
      <c r="A26" t="s">
        <v>378</v>
      </c>
      <c r="B26">
        <v>5</v>
      </c>
      <c r="C26">
        <v>5</v>
      </c>
      <c r="D26">
        <v>0</v>
      </c>
      <c r="E26">
        <v>30</v>
      </c>
      <c r="F26">
        <v>15</v>
      </c>
      <c r="G26">
        <v>0</v>
      </c>
      <c r="H26">
        <v>0</v>
      </c>
      <c r="I26">
        <v>1</v>
      </c>
      <c r="J26">
        <v>3</v>
      </c>
      <c r="K26">
        <v>0</v>
      </c>
      <c r="L26">
        <v>89</v>
      </c>
      <c r="M26" t="b">
        <f>COUNTIF('Export  - batting'!A:A,'Season - bat'!A26)&gt;0</f>
        <v>1</v>
      </c>
    </row>
    <row r="27" spans="1:13" x14ac:dyDescent="0.25">
      <c r="A27" t="s">
        <v>340</v>
      </c>
      <c r="B27">
        <v>2</v>
      </c>
      <c r="C27">
        <v>2</v>
      </c>
      <c r="D27">
        <v>0</v>
      </c>
      <c r="E27">
        <v>26</v>
      </c>
      <c r="F27">
        <v>21</v>
      </c>
      <c r="G27">
        <v>0</v>
      </c>
      <c r="H27">
        <v>0</v>
      </c>
      <c r="I27">
        <v>0</v>
      </c>
      <c r="J27">
        <v>5</v>
      </c>
      <c r="K27">
        <v>0</v>
      </c>
      <c r="L27">
        <v>43</v>
      </c>
      <c r="M27" t="b">
        <f>COUNTIF('Export  - batting'!A:A,'Season - bat'!A27)&gt;0</f>
        <v>1</v>
      </c>
    </row>
    <row r="28" spans="1:13" x14ac:dyDescent="0.25">
      <c r="A28" t="s">
        <v>328</v>
      </c>
      <c r="B28">
        <v>14</v>
      </c>
      <c r="C28">
        <v>8</v>
      </c>
      <c r="D28">
        <v>5</v>
      </c>
      <c r="E28">
        <v>22</v>
      </c>
      <c r="F28" t="s">
        <v>433</v>
      </c>
      <c r="G28">
        <v>0</v>
      </c>
      <c r="H28">
        <v>0</v>
      </c>
      <c r="I28">
        <v>1</v>
      </c>
      <c r="J28">
        <v>2</v>
      </c>
      <c r="K28">
        <v>0</v>
      </c>
      <c r="L28">
        <v>96</v>
      </c>
      <c r="M28" t="b">
        <f>COUNTIF('Export  - batting'!A:A,'Season - bat'!A28)&gt;0</f>
        <v>1</v>
      </c>
    </row>
    <row r="29" spans="1:13" x14ac:dyDescent="0.25">
      <c r="A29" t="s">
        <v>351</v>
      </c>
      <c r="B29">
        <v>2</v>
      </c>
      <c r="C29">
        <v>2</v>
      </c>
      <c r="D29">
        <v>0</v>
      </c>
      <c r="E29">
        <v>18</v>
      </c>
      <c r="F29">
        <v>12</v>
      </c>
      <c r="G29">
        <v>0</v>
      </c>
      <c r="H29">
        <v>0</v>
      </c>
      <c r="I29">
        <v>0</v>
      </c>
      <c r="J29">
        <v>1</v>
      </c>
      <c r="K29">
        <v>0</v>
      </c>
      <c r="L29">
        <v>40</v>
      </c>
      <c r="M29" t="b">
        <f>COUNTIF('Export  - batting'!A:A,'Season - bat'!A29)&gt;0</f>
        <v>1</v>
      </c>
    </row>
    <row r="30" spans="1:13" x14ac:dyDescent="0.25">
      <c r="A30" t="s">
        <v>345</v>
      </c>
      <c r="B30">
        <v>3</v>
      </c>
      <c r="C30">
        <v>3</v>
      </c>
      <c r="D30">
        <v>0</v>
      </c>
      <c r="E30">
        <v>18</v>
      </c>
      <c r="F30">
        <v>13</v>
      </c>
      <c r="G30">
        <v>0</v>
      </c>
      <c r="H30">
        <v>0</v>
      </c>
      <c r="I30">
        <v>0</v>
      </c>
      <c r="J30">
        <v>0</v>
      </c>
      <c r="K30">
        <v>0</v>
      </c>
      <c r="L30">
        <v>37</v>
      </c>
      <c r="M30" t="b">
        <f>COUNTIF('Export  - batting'!A:A,'Season - bat'!A30)&gt;0</f>
        <v>1</v>
      </c>
    </row>
    <row r="31" spans="1:13" x14ac:dyDescent="0.25">
      <c r="A31" t="s">
        <v>344</v>
      </c>
      <c r="B31">
        <v>1</v>
      </c>
      <c r="C31">
        <v>1</v>
      </c>
      <c r="D31">
        <v>0</v>
      </c>
      <c r="E31">
        <v>17</v>
      </c>
      <c r="F31">
        <v>17</v>
      </c>
      <c r="G31">
        <v>0</v>
      </c>
      <c r="H31">
        <v>0</v>
      </c>
      <c r="I31">
        <v>0</v>
      </c>
      <c r="J31">
        <v>1</v>
      </c>
      <c r="K31">
        <v>0</v>
      </c>
      <c r="L31">
        <v>50</v>
      </c>
      <c r="M31" t="b">
        <f>COUNTIF('Export  - batting'!A:A,'Season - bat'!A31)&gt;0</f>
        <v>1</v>
      </c>
    </row>
    <row r="32" spans="1:13" x14ac:dyDescent="0.25">
      <c r="A32" t="s">
        <v>331</v>
      </c>
      <c r="B32">
        <v>1</v>
      </c>
      <c r="C32">
        <v>1</v>
      </c>
      <c r="D32">
        <v>0</v>
      </c>
      <c r="E32">
        <v>16</v>
      </c>
      <c r="F32">
        <v>16</v>
      </c>
      <c r="G32">
        <v>0</v>
      </c>
      <c r="H32">
        <v>0</v>
      </c>
      <c r="I32">
        <v>0</v>
      </c>
      <c r="J32">
        <v>3</v>
      </c>
      <c r="K32">
        <v>0</v>
      </c>
      <c r="L32">
        <v>10</v>
      </c>
      <c r="M32" t="b">
        <f>COUNTIF('Export  - batting'!A:A,'Season - bat'!A32)&gt;0</f>
        <v>1</v>
      </c>
    </row>
    <row r="33" spans="1:13" x14ac:dyDescent="0.25">
      <c r="A33" t="s">
        <v>317</v>
      </c>
      <c r="B33">
        <v>6</v>
      </c>
      <c r="C33">
        <v>3</v>
      </c>
      <c r="D33">
        <v>1</v>
      </c>
      <c r="E33">
        <v>14</v>
      </c>
      <c r="F33">
        <v>13</v>
      </c>
      <c r="G33">
        <v>0</v>
      </c>
      <c r="H33">
        <v>0</v>
      </c>
      <c r="I33">
        <v>1</v>
      </c>
      <c r="J33">
        <v>0</v>
      </c>
      <c r="K33">
        <v>0</v>
      </c>
      <c r="L33">
        <v>10</v>
      </c>
      <c r="M33" t="b">
        <f>COUNTIF('Export  - batting'!A:A,'Season - bat'!A33)&gt;0</f>
        <v>1</v>
      </c>
    </row>
    <row r="34" spans="1:13" x14ac:dyDescent="0.25">
      <c r="A34" t="s">
        <v>332</v>
      </c>
      <c r="B34">
        <v>2</v>
      </c>
      <c r="C34">
        <v>2</v>
      </c>
      <c r="D34">
        <v>0</v>
      </c>
      <c r="E34">
        <v>13</v>
      </c>
      <c r="F34">
        <v>13</v>
      </c>
      <c r="G34">
        <v>0</v>
      </c>
      <c r="H34">
        <v>0</v>
      </c>
      <c r="I34">
        <v>1</v>
      </c>
      <c r="J34">
        <v>1</v>
      </c>
      <c r="K34">
        <v>1</v>
      </c>
      <c r="L34">
        <v>35</v>
      </c>
      <c r="M34" t="b">
        <f>COUNTIF('Export  - batting'!A:A,'Season - bat'!A34)&gt;0</f>
        <v>1</v>
      </c>
    </row>
    <row r="35" spans="1:13" x14ac:dyDescent="0.25">
      <c r="A35" t="s">
        <v>434</v>
      </c>
      <c r="B35">
        <v>2</v>
      </c>
      <c r="C35">
        <v>2</v>
      </c>
      <c r="D35">
        <v>0</v>
      </c>
      <c r="E35">
        <v>12</v>
      </c>
      <c r="F35">
        <v>11</v>
      </c>
      <c r="G35">
        <v>0</v>
      </c>
      <c r="H35">
        <v>0</v>
      </c>
      <c r="I35">
        <v>0</v>
      </c>
      <c r="J35">
        <v>1</v>
      </c>
      <c r="K35">
        <v>0</v>
      </c>
      <c r="L35">
        <v>33</v>
      </c>
      <c r="M35" t="b">
        <f>COUNTIF('Export  - batting'!A:A,'Season - bat'!A35)&gt;0</f>
        <v>1</v>
      </c>
    </row>
    <row r="36" spans="1:13" x14ac:dyDescent="0.25">
      <c r="A36" t="s">
        <v>315</v>
      </c>
      <c r="B36">
        <v>2</v>
      </c>
      <c r="C36">
        <v>1</v>
      </c>
      <c r="D36">
        <v>0</v>
      </c>
      <c r="E36">
        <v>11</v>
      </c>
      <c r="F36">
        <v>11</v>
      </c>
      <c r="G36">
        <v>0</v>
      </c>
      <c r="H36">
        <v>0</v>
      </c>
      <c r="I36">
        <v>0</v>
      </c>
      <c r="J36">
        <v>2</v>
      </c>
      <c r="K36">
        <v>0</v>
      </c>
      <c r="L36">
        <v>10</v>
      </c>
      <c r="M36" t="b">
        <f>COUNTIF('Export  - batting'!A:A,'Season - bat'!A36)&gt;0</f>
        <v>1</v>
      </c>
    </row>
    <row r="37" spans="1:13" x14ac:dyDescent="0.25">
      <c r="A37" t="s">
        <v>375</v>
      </c>
      <c r="B37">
        <v>1</v>
      </c>
      <c r="C37">
        <v>1</v>
      </c>
      <c r="D37">
        <v>0</v>
      </c>
      <c r="E37">
        <v>9</v>
      </c>
      <c r="F37">
        <v>9</v>
      </c>
      <c r="G37">
        <v>0</v>
      </c>
      <c r="H37">
        <v>0</v>
      </c>
      <c r="I37">
        <v>0</v>
      </c>
      <c r="J37">
        <v>1</v>
      </c>
      <c r="K37">
        <v>0</v>
      </c>
      <c r="L37">
        <v>28</v>
      </c>
      <c r="M37" t="b">
        <f>COUNTIF('Export  - batting'!A:A,'Season - bat'!A37)&gt;0</f>
        <v>1</v>
      </c>
    </row>
    <row r="38" spans="1:13" x14ac:dyDescent="0.25">
      <c r="A38" t="s">
        <v>339</v>
      </c>
      <c r="B38">
        <v>7</v>
      </c>
      <c r="C38">
        <v>3</v>
      </c>
      <c r="D38">
        <v>0</v>
      </c>
      <c r="E38">
        <v>9</v>
      </c>
      <c r="F38">
        <v>4</v>
      </c>
      <c r="G38">
        <v>0</v>
      </c>
      <c r="H38">
        <v>0</v>
      </c>
      <c r="I38">
        <v>0</v>
      </c>
      <c r="J38">
        <v>1</v>
      </c>
      <c r="K38">
        <v>0</v>
      </c>
      <c r="L38">
        <v>23</v>
      </c>
      <c r="M38" t="b">
        <f>COUNTIF('Export  - batting'!A:A,'Season - bat'!A38)&gt;0</f>
        <v>1</v>
      </c>
    </row>
    <row r="39" spans="1:13" x14ac:dyDescent="0.25">
      <c r="A39" t="s">
        <v>442</v>
      </c>
      <c r="B39">
        <v>2</v>
      </c>
      <c r="C39">
        <v>2</v>
      </c>
      <c r="D39">
        <v>1</v>
      </c>
      <c r="E39">
        <v>6</v>
      </c>
      <c r="F39" t="s">
        <v>443</v>
      </c>
      <c r="G39">
        <v>0</v>
      </c>
      <c r="H39">
        <v>0</v>
      </c>
      <c r="I39">
        <v>1</v>
      </c>
      <c r="J39">
        <v>1</v>
      </c>
      <c r="K39">
        <v>0</v>
      </c>
      <c r="L39">
        <v>8</v>
      </c>
      <c r="M39" t="b">
        <f>COUNTIF('Export  - batting'!A:A,'Season - bat'!A39)&gt;0</f>
        <v>1</v>
      </c>
    </row>
    <row r="40" spans="1:13" x14ac:dyDescent="0.25">
      <c r="A40" t="s">
        <v>439</v>
      </c>
      <c r="B40">
        <v>8</v>
      </c>
      <c r="C40">
        <v>4</v>
      </c>
      <c r="D40">
        <v>1</v>
      </c>
      <c r="E40">
        <v>6</v>
      </c>
      <c r="F40" t="s">
        <v>443</v>
      </c>
      <c r="G40">
        <v>0</v>
      </c>
      <c r="H40">
        <v>0</v>
      </c>
      <c r="I40">
        <v>3</v>
      </c>
      <c r="J40">
        <v>0</v>
      </c>
      <c r="K40">
        <v>0</v>
      </c>
      <c r="L40">
        <v>10</v>
      </c>
      <c r="M40" t="b">
        <f>COUNTIF('Export  - batting'!A:A,'Season - bat'!A40)&gt;0</f>
        <v>1</v>
      </c>
    </row>
    <row r="41" spans="1:13" x14ac:dyDescent="0.25">
      <c r="A41" t="s">
        <v>237</v>
      </c>
      <c r="B41">
        <v>1</v>
      </c>
      <c r="C41">
        <v>1</v>
      </c>
      <c r="D41">
        <v>1</v>
      </c>
      <c r="E41">
        <v>5</v>
      </c>
      <c r="F41" t="s">
        <v>435</v>
      </c>
      <c r="G41">
        <v>0</v>
      </c>
      <c r="H41">
        <v>0</v>
      </c>
      <c r="I41">
        <v>0</v>
      </c>
      <c r="J41">
        <v>0</v>
      </c>
      <c r="K41">
        <v>0</v>
      </c>
      <c r="L41">
        <v>17</v>
      </c>
      <c r="M41" t="b">
        <f>COUNTIF('Export  - batting'!A:A,'Season - bat'!A41)&gt;0</f>
        <v>1</v>
      </c>
    </row>
    <row r="42" spans="1:13" x14ac:dyDescent="0.25">
      <c r="A42" t="s">
        <v>436</v>
      </c>
      <c r="B42">
        <v>1</v>
      </c>
      <c r="C42">
        <v>1</v>
      </c>
      <c r="D42">
        <v>0</v>
      </c>
      <c r="E42">
        <v>4</v>
      </c>
      <c r="F42">
        <v>4</v>
      </c>
      <c r="G42">
        <v>0</v>
      </c>
      <c r="H42">
        <v>0</v>
      </c>
      <c r="I42">
        <v>0</v>
      </c>
      <c r="J42">
        <v>1</v>
      </c>
      <c r="K42">
        <v>0</v>
      </c>
      <c r="L42">
        <v>9</v>
      </c>
      <c r="M42" t="b">
        <f>COUNTIF('Export  - batting'!A:A,'Season - bat'!A42)&gt;0</f>
        <v>1</v>
      </c>
    </row>
    <row r="43" spans="1:13" x14ac:dyDescent="0.25">
      <c r="A43" t="s">
        <v>318</v>
      </c>
      <c r="B43">
        <v>3</v>
      </c>
      <c r="C43">
        <v>3</v>
      </c>
      <c r="D43">
        <v>0</v>
      </c>
      <c r="E43">
        <v>4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41</v>
      </c>
      <c r="M43" t="b">
        <f>COUNTIF('Export  - batting'!A:A,'Season - bat'!A43)&gt;0</f>
        <v>1</v>
      </c>
    </row>
    <row r="44" spans="1:13" x14ac:dyDescent="0.25">
      <c r="A44" t="s">
        <v>348</v>
      </c>
      <c r="B44">
        <v>6</v>
      </c>
      <c r="C44">
        <v>2</v>
      </c>
      <c r="D44">
        <v>1</v>
      </c>
      <c r="E44">
        <v>3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5</v>
      </c>
      <c r="M44" t="b">
        <f>COUNTIF('Export  - batting'!A:A,'Season - bat'!A44)&gt;0</f>
        <v>1</v>
      </c>
    </row>
    <row r="45" spans="1:13" x14ac:dyDescent="0.25">
      <c r="A45" t="s">
        <v>437</v>
      </c>
      <c r="B45">
        <v>1</v>
      </c>
      <c r="C45">
        <v>1</v>
      </c>
      <c r="D45">
        <v>1</v>
      </c>
      <c r="E45">
        <v>3</v>
      </c>
      <c r="F45" t="s">
        <v>438</v>
      </c>
      <c r="G45">
        <v>0</v>
      </c>
      <c r="H45">
        <v>0</v>
      </c>
      <c r="I45">
        <v>0</v>
      </c>
      <c r="J45">
        <v>0</v>
      </c>
      <c r="K45">
        <v>0</v>
      </c>
      <c r="L45">
        <v>6</v>
      </c>
      <c r="M45" t="b">
        <f>COUNTIF('Export  - batting'!A:A,'Season - bat'!A45)&gt;0</f>
        <v>1</v>
      </c>
    </row>
    <row r="46" spans="1:13" x14ac:dyDescent="0.25">
      <c r="A46" t="s">
        <v>444</v>
      </c>
      <c r="B46">
        <v>1</v>
      </c>
      <c r="C46">
        <v>1</v>
      </c>
      <c r="D46">
        <v>0</v>
      </c>
      <c r="E46">
        <v>2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 t="b">
        <f>COUNTIF('Export  - batting'!A:A,'Season - bat'!A46)&gt;0</f>
        <v>1</v>
      </c>
    </row>
    <row r="47" spans="1:13" x14ac:dyDescent="0.25">
      <c r="A47" t="s">
        <v>313</v>
      </c>
      <c r="B47">
        <v>2</v>
      </c>
      <c r="C47">
        <v>1</v>
      </c>
      <c r="D47">
        <v>1</v>
      </c>
      <c r="E47">
        <v>2</v>
      </c>
      <c r="F47" t="s">
        <v>224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 t="b">
        <f>COUNTIF('Export  - batting'!A:A,'Season - bat'!A47)&gt;0</f>
        <v>1</v>
      </c>
    </row>
    <row r="48" spans="1:13" x14ac:dyDescent="0.25">
      <c r="A48" t="s">
        <v>383</v>
      </c>
      <c r="B48">
        <v>9</v>
      </c>
      <c r="C48">
        <v>3</v>
      </c>
      <c r="D48">
        <v>2</v>
      </c>
      <c r="E48">
        <v>0</v>
      </c>
      <c r="F48" t="s">
        <v>38</v>
      </c>
      <c r="G48">
        <v>0</v>
      </c>
      <c r="H48">
        <v>0</v>
      </c>
      <c r="I48">
        <v>1</v>
      </c>
      <c r="J48">
        <v>0</v>
      </c>
      <c r="K48">
        <v>0</v>
      </c>
      <c r="L48">
        <v>18</v>
      </c>
      <c r="M48" t="b">
        <f>COUNTIF('Export  - batting'!A:A,'Season - bat'!A48)&gt;0</f>
        <v>1</v>
      </c>
    </row>
    <row r="49" spans="1:13" x14ac:dyDescent="0.25">
      <c r="A49" t="s">
        <v>322</v>
      </c>
      <c r="B49">
        <v>5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5</v>
      </c>
      <c r="M49" t="b">
        <f>COUNTIF('Export  - batting'!A:A,'Season - bat'!A49)&gt;0</f>
        <v>1</v>
      </c>
    </row>
    <row r="50" spans="1:13" x14ac:dyDescent="0.25">
      <c r="A50" t="s">
        <v>440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6</v>
      </c>
      <c r="M50" t="b">
        <f>COUNTIF('Export  - batting'!A:A,'Season - bat'!A50)&gt;0</f>
        <v>1</v>
      </c>
    </row>
  </sheetData>
  <autoFilter ref="A1:M50" xr:uid="{BE85B6B1-EA21-4259-B993-32F336A7B07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E02E-8363-432F-8457-DAF85ECAFCE7}">
  <dimension ref="A1:N278"/>
  <sheetViews>
    <sheetView zoomScaleNormal="100" workbookViewId="0">
      <selection activeCell="J272" sqref="J272"/>
    </sheetView>
  </sheetViews>
  <sheetFormatPr defaultRowHeight="15" x14ac:dyDescent="0.25"/>
  <cols>
    <col min="1" max="1" width="18.42578125" customWidth="1"/>
    <col min="6" max="7" width="9.140625" style="30"/>
  </cols>
  <sheetData>
    <row r="1" spans="1:14" x14ac:dyDescent="0.25">
      <c r="A1" t="s">
        <v>401</v>
      </c>
      <c r="B1" t="s">
        <v>402</v>
      </c>
      <c r="C1" t="s">
        <v>403</v>
      </c>
      <c r="D1" t="s">
        <v>404</v>
      </c>
      <c r="E1" t="s">
        <v>11</v>
      </c>
      <c r="F1" s="30" t="s">
        <v>409</v>
      </c>
      <c r="G1" s="30" t="s">
        <v>410</v>
      </c>
      <c r="H1" t="s">
        <v>406</v>
      </c>
      <c r="I1" t="s">
        <v>13</v>
      </c>
      <c r="J1" t="s">
        <v>12</v>
      </c>
      <c r="K1" t="s">
        <v>405</v>
      </c>
      <c r="L1" t="s">
        <v>15</v>
      </c>
      <c r="M1" t="s">
        <v>14</v>
      </c>
      <c r="N1" t="s">
        <v>415</v>
      </c>
    </row>
    <row r="2" spans="1:14" x14ac:dyDescent="0.25">
      <c r="A2" t="str">
        <f>'Export  - batting'!A2</f>
        <v>Forhad Ahmed</v>
      </c>
      <c r="B2">
        <f>IF('Export  - batting'!$M2,'Export  - batting'!B2+VLOOKUP('Export  - batting'!$A2,'Season - bat'!$A:$K,2,FALSE),'Export  - batting'!B2)</f>
        <v>2</v>
      </c>
      <c r="C2">
        <f>IF('Export  - batting'!$M2,'Export  - batting'!C2+VLOOKUP('Export  - batting'!$A2,'Season - bat'!$A:$K,3,FALSE),'Export  - batting'!C2)</f>
        <v>2</v>
      </c>
      <c r="D2">
        <f>IF('Export  - batting'!$M2,'Export  - batting'!D2+VLOOKUP('Export  - batting'!$A2,'Season - bat'!$A:$K,4,FALSE),'Export  - batting'!D2)</f>
        <v>0</v>
      </c>
      <c r="E2">
        <f>IF('Export  - batting'!$M2,'Export  - batting'!E2+VLOOKUP('Export  - batting'!$A2,'Season - bat'!$A:$K,5,FALSE),'Export  - batting'!E2)</f>
        <v>35</v>
      </c>
      <c r="F2" s="30">
        <f>IF((C2-D2)&gt;0,E2/(C2-D2),"-")</f>
        <v>17.5</v>
      </c>
      <c r="G2" s="30">
        <f>IF(AND(N2&lt;&gt;"-",N2&gt;0),(E2/N2)*100, "-")</f>
        <v>76.08695652173914</v>
      </c>
      <c r="H2">
        <f>IF('Export  - batting'!$M2,MAX('Export  - batting'!F2, VLOOKUP('Export  - batting'!$A2,'Season - bat'!$A:$K,6,FALSE)),'Export  - batting'!F2)</f>
        <v>23</v>
      </c>
      <c r="I2">
        <f>IF('Export  - batting'!$M2,'Export  - batting'!G2+VLOOKUP('Export  - batting'!$A2,'Season - bat'!$A:$K,7,FALSE),'Export  - batting'!G2)</f>
        <v>0</v>
      </c>
      <c r="J2">
        <f>IF('Export  - batting'!$M2,'Export  - batting'!H2+VLOOKUP('Export  - batting'!$A2,'Season - bat'!$A:$K,8,FALSE),'Export  - batting'!H2)</f>
        <v>0</v>
      </c>
      <c r="K2">
        <f>IF('Export  - batting'!$M2,'Export  - batting'!I2+VLOOKUP('Export  - batting'!$A2,'Season - bat'!$A:$K,9,FALSE),'Export  - batting'!I2)</f>
        <v>0</v>
      </c>
      <c r="L2">
        <f>IF('Export  - batting'!$M2,'Export  - batting'!J2+VLOOKUP('Export  - batting'!$A2,'Season - bat'!$A:$K,10,FALSE),'Export  - batting'!J2)</f>
        <v>4</v>
      </c>
      <c r="M2">
        <f>IF('Export  - batting'!$M2,'Export  - batting'!K2+VLOOKUP('Export  - batting'!$A2,'Season - bat'!$A:$K,11,FALSE),'Export  - batting'!K2)</f>
        <v>0</v>
      </c>
      <c r="N2">
        <f>IF('Export  - batting'!L2="", "-", IF('Export  - batting'!$M2,'Export  - batting'!L2+VLOOKUP('Export  - batting'!$A2,'Season - bat'!$A:$L,12,FALSE),'Export  - batting'!L2))</f>
        <v>46</v>
      </c>
    </row>
    <row r="3" spans="1:14" x14ac:dyDescent="0.25">
      <c r="A3" t="str">
        <f>'Export  - batting'!A3</f>
        <v>A Akash</v>
      </c>
      <c r="B3">
        <f>IF('Export  - batting'!$M3,'Export  - batting'!B3+VLOOKUP('Export  - batting'!$A3,'Season - bat'!A:K,2,FALSE),'Export  - batting'!B3)</f>
        <v>1</v>
      </c>
      <c r="C3">
        <f>IF('Export  - batting'!$M3,'Export  - batting'!C3+VLOOKUP('Export  - batting'!$A3,'Season - bat'!$A:$K,3,FALSE),'Export  - batting'!C3)</f>
        <v>0</v>
      </c>
      <c r="D3">
        <f>IF('Export  - batting'!$M3,'Export  - batting'!D3+VLOOKUP('Export  - batting'!$A3,'Season - bat'!$A:$K,4,FALSE),'Export  - batting'!D3)</f>
        <v>0</v>
      </c>
      <c r="E3">
        <f>IF('Export  - batting'!$M3,'Export  - batting'!E3+VLOOKUP('Export  - batting'!$A3,'Season - bat'!$A:$K,5,FALSE),'Export  - batting'!E3)</f>
        <v>0</v>
      </c>
      <c r="F3" s="30" t="str">
        <f>IF((C3-D3)&gt;0,E3/(C3-D3),"-")</f>
        <v>-</v>
      </c>
      <c r="G3" s="30" t="str">
        <f t="shared" ref="G3:G66" si="0">IF(AND(N3&lt;&gt;"-",N3&gt;0),(E3/N3)*100, "-")</f>
        <v>-</v>
      </c>
      <c r="H3" t="str">
        <f>IF('Export  - batting'!$M3,MAX('Export  - batting'!F3, VLOOKUP('Export  - batting'!$A3,'Season - bat'!$A:$K,6,FALSE)),'Export  - batting'!F3)</f>
        <v>0*</v>
      </c>
      <c r="I3">
        <f>IF('Export  - batting'!$M3,'Export  - batting'!G3+VLOOKUP('Export  - batting'!$A3,'Season - bat'!$A:$K,7,FALSE),'Export  - batting'!G3)</f>
        <v>0</v>
      </c>
      <c r="J3">
        <f>IF('Export  - batting'!$M3,'Export  - batting'!H3+VLOOKUP('Export  - batting'!$A3,'Season - bat'!$A:$K,8,FALSE),'Export  - batting'!H3)</f>
        <v>0</v>
      </c>
      <c r="K3">
        <f>IF('Export  - batting'!$M3,'Export  - batting'!I3+VLOOKUP('Export  - batting'!$A3,'Season - bat'!$A:$K,9,FALSE),'Export  - batting'!I3)</f>
        <v>0</v>
      </c>
      <c r="L3">
        <f>IF('Export  - batting'!$M3,'Export  - batting'!J3+VLOOKUP('Export  - batting'!$A3,'Season - bat'!$A:$K,10,FALSE),'Export  - batting'!J3)</f>
        <v>0</v>
      </c>
      <c r="M3">
        <f>IF('Export  - batting'!$M3,'Export  - batting'!K3+VLOOKUP('Export  - batting'!$A3,'Season - bat'!$A:$K,11,FALSE),'Export  - batting'!K3)</f>
        <v>0</v>
      </c>
      <c r="N3" t="str">
        <f>IF('Export  - batting'!L3="", "-", IF('Export  - batting'!$M3,'Export  - batting'!L3+VLOOKUP('Export  - batting'!$A3,'Season - bat'!$A:$L,12,FALSE),'Export  - batting'!L3))</f>
        <v>-</v>
      </c>
    </row>
    <row r="4" spans="1:14" x14ac:dyDescent="0.25">
      <c r="A4" t="str">
        <f>'Export  - batting'!A4</f>
        <v>B Ali</v>
      </c>
      <c r="B4">
        <f>IF('Export  - batting'!$M4,'Export  - batting'!B4+VLOOKUP('Export  - batting'!$A4,'Season - bat'!A:K,2,FALSE),'Export  - batting'!B4)</f>
        <v>1</v>
      </c>
      <c r="C4">
        <f>IF('Export  - batting'!$M4,'Export  - batting'!C4+VLOOKUP('Export  - batting'!$A4,'Season - bat'!$A:$K,3,FALSE),'Export  - batting'!C4)</f>
        <v>1</v>
      </c>
      <c r="D4">
        <f>IF('Export  - batting'!$M4,'Export  - batting'!D4+VLOOKUP('Export  - batting'!$A4,'Season - bat'!$A:$K,4,FALSE),'Export  - batting'!D4)</f>
        <v>0</v>
      </c>
      <c r="E4">
        <f>IF('Export  - batting'!$M4,'Export  - batting'!E4+VLOOKUP('Export  - batting'!$A4,'Season - bat'!$A:$K,5,FALSE),'Export  - batting'!E4)</f>
        <v>7</v>
      </c>
      <c r="F4" s="30">
        <f>IF((C4-D4)&gt;0,E4/(C4-D4),"-")</f>
        <v>7</v>
      </c>
      <c r="G4" s="30" t="str">
        <f t="shared" si="0"/>
        <v>-</v>
      </c>
      <c r="H4">
        <f>IF('Export  - batting'!$M4,MAX('Export  - batting'!F4, VLOOKUP('Export  - batting'!$A4,'Season - bat'!$A:$K,6,FALSE)),'Export  - batting'!F4)</f>
        <v>7</v>
      </c>
      <c r="I4">
        <f>IF('Export  - batting'!$M4,'Export  - batting'!G4+VLOOKUP('Export  - batting'!$A4,'Season - bat'!$A:$K,7,FALSE),'Export  - batting'!G4)</f>
        <v>0</v>
      </c>
      <c r="J4">
        <f>IF('Export  - batting'!$M4,'Export  - batting'!H4+VLOOKUP('Export  - batting'!$A4,'Season - bat'!$A:$K,8,FALSE),'Export  - batting'!H4)</f>
        <v>0</v>
      </c>
      <c r="K4">
        <f>IF('Export  - batting'!$M4,'Export  - batting'!I4+VLOOKUP('Export  - batting'!$A4,'Season - bat'!$A:$K,9,FALSE),'Export  - batting'!I4)</f>
        <v>0</v>
      </c>
      <c r="L4">
        <f>IF('Export  - batting'!$M4,'Export  - batting'!J4+VLOOKUP('Export  - batting'!$A4,'Season - bat'!$A:$K,10,FALSE),'Export  - batting'!J4)</f>
        <v>1</v>
      </c>
      <c r="M4">
        <f>IF('Export  - batting'!$M4,'Export  - batting'!K4+VLOOKUP('Export  - batting'!$A4,'Season - bat'!$A:$K,11,FALSE),'Export  - batting'!K4)</f>
        <v>0</v>
      </c>
      <c r="N4" t="str">
        <f>IF('Export  - batting'!L4="", "-", IF('Export  - batting'!$M4,'Export  - batting'!L4+VLOOKUP('Export  - batting'!$A4,'Season - bat'!$A:$L,12,FALSE),'Export  - batting'!L4))</f>
        <v>-</v>
      </c>
    </row>
    <row r="5" spans="1:14" x14ac:dyDescent="0.25">
      <c r="A5" t="str">
        <f>'Export  - batting'!A5</f>
        <v>S Ali</v>
      </c>
      <c r="B5">
        <f>IF('Export  - batting'!$M5,'Export  - batting'!B5+VLOOKUP('Export  - batting'!$A5,'Season - bat'!A:K,2,FALSE),'Export  - batting'!B5)</f>
        <v>1</v>
      </c>
      <c r="C5">
        <f>IF('Export  - batting'!$M5,'Export  - batting'!C5+VLOOKUP('Export  - batting'!$A5,'Season - bat'!$A:$K,3,FALSE),'Export  - batting'!C5)</f>
        <v>0</v>
      </c>
      <c r="D5">
        <f>IF('Export  - batting'!$M5,'Export  - batting'!D5+VLOOKUP('Export  - batting'!$A5,'Season - bat'!$A:$K,4,FALSE),'Export  - batting'!D5)</f>
        <v>0</v>
      </c>
      <c r="E5">
        <f>IF('Export  - batting'!$M5,'Export  - batting'!E5+VLOOKUP('Export  - batting'!$A5,'Season - bat'!$A:$K,5,FALSE),'Export  - batting'!E5)</f>
        <v>0</v>
      </c>
      <c r="F5" s="30" t="str">
        <f>IF((C5-D5)&gt;0,E5/(C5-D5),"-")</f>
        <v>-</v>
      </c>
      <c r="G5" s="30" t="str">
        <f t="shared" si="0"/>
        <v>-</v>
      </c>
      <c r="H5">
        <f>IF('Export  - batting'!$M5,MAX('Export  - batting'!F5, VLOOKUP('Export  - batting'!$A5,'Season - bat'!$A:$K,6,FALSE)),'Export  - batting'!F5)</f>
        <v>0</v>
      </c>
      <c r="I5">
        <f>IF('Export  - batting'!$M5,'Export  - batting'!G5+VLOOKUP('Export  - batting'!$A5,'Season - bat'!$A:$K,7,FALSE),'Export  - batting'!G5)</f>
        <v>0</v>
      </c>
      <c r="J5">
        <f>IF('Export  - batting'!$M5,'Export  - batting'!H5+VLOOKUP('Export  - batting'!$A5,'Season - bat'!$A:$K,8,FALSE),'Export  - batting'!H5)</f>
        <v>0</v>
      </c>
      <c r="K5">
        <f>IF('Export  - batting'!$M5,'Export  - batting'!I5+VLOOKUP('Export  - batting'!$A5,'Season - bat'!$A:$K,9,FALSE),'Export  - batting'!I5)</f>
        <v>0</v>
      </c>
      <c r="L5">
        <f>IF('Export  - batting'!$M5,'Export  - batting'!J5+VLOOKUP('Export  - batting'!$A5,'Season - bat'!$A:$K,10,FALSE),'Export  - batting'!J5)</f>
        <v>0</v>
      </c>
      <c r="M5">
        <f>IF('Export  - batting'!$M5,'Export  - batting'!K5+VLOOKUP('Export  - batting'!$A5,'Season - bat'!$A:$K,11,FALSE),'Export  - batting'!K5)</f>
        <v>0</v>
      </c>
      <c r="N5" t="str">
        <f>IF('Export  - batting'!L5="", "-", IF('Export  - batting'!$M5,'Export  - batting'!L5+VLOOKUP('Export  - batting'!$A5,'Season - bat'!$A:$L,12,FALSE),'Export  - batting'!L5))</f>
        <v>-</v>
      </c>
    </row>
    <row r="6" spans="1:14" x14ac:dyDescent="0.25">
      <c r="A6" t="str">
        <f>'Export  - batting'!A6</f>
        <v>S Anaokar</v>
      </c>
      <c r="B6">
        <f>IF('Export  - batting'!$M6,'Export  - batting'!B6+VLOOKUP('Export  - batting'!$A6,'Season - bat'!A:K,2,FALSE),'Export  - batting'!B6)</f>
        <v>129</v>
      </c>
      <c r="C6">
        <f>IF('Export  - batting'!$M6,'Export  - batting'!C6+VLOOKUP('Export  - batting'!$A6,'Season - bat'!$A:$K,3,FALSE),'Export  - batting'!C6)</f>
        <v>119</v>
      </c>
      <c r="D6">
        <f>IF('Export  - batting'!$M6,'Export  - batting'!D6+VLOOKUP('Export  - batting'!$A6,'Season - bat'!$A:$K,4,FALSE),'Export  - batting'!D6)</f>
        <v>13</v>
      </c>
      <c r="E6">
        <f>IF('Export  - batting'!$M6,'Export  - batting'!E6+VLOOKUP('Export  - batting'!$A6,'Season - bat'!$A:$K,5,FALSE),'Export  - batting'!E6)</f>
        <v>2600</v>
      </c>
      <c r="F6" s="30">
        <f>IF((C6-D6)&gt;0,E6/(C6-D6),"-")</f>
        <v>24.528301886792452</v>
      </c>
      <c r="G6" s="30" t="str">
        <f t="shared" si="0"/>
        <v>-</v>
      </c>
      <c r="H6">
        <f>IF('Export  - batting'!$M6,MAX('Export  - batting'!F6, VLOOKUP('Export  - batting'!$A6,'Season - bat'!$A:$K,6,FALSE)),'Export  - batting'!F6)</f>
        <v>111</v>
      </c>
      <c r="I6">
        <f>IF('Export  - batting'!$M6,'Export  - batting'!G6+VLOOKUP('Export  - batting'!$A6,'Season - bat'!$A:$K,7,FALSE),'Export  - batting'!G6)</f>
        <v>13</v>
      </c>
      <c r="J6">
        <f>IF('Export  - batting'!$M6,'Export  - batting'!H6+VLOOKUP('Export  - batting'!$A6,'Season - bat'!$A:$K,8,FALSE),'Export  - batting'!H6)</f>
        <v>3</v>
      </c>
      <c r="K6">
        <f>IF('Export  - batting'!$M6,'Export  - batting'!I6+VLOOKUP('Export  - batting'!$A6,'Season - bat'!$A:$K,9,FALSE),'Export  - batting'!I6)</f>
        <v>16</v>
      </c>
      <c r="L6">
        <f>IF('Export  - batting'!$M6,'Export  - batting'!J6+VLOOKUP('Export  - batting'!$A6,'Season - bat'!$A:$K,10,FALSE),'Export  - batting'!J6)</f>
        <v>183</v>
      </c>
      <c r="M6">
        <f>IF('Export  - batting'!$M6,'Export  - batting'!K6+VLOOKUP('Export  - batting'!$A6,'Season - bat'!$A:$K,11,FALSE),'Export  - batting'!K6)</f>
        <v>21</v>
      </c>
      <c r="N6" t="str">
        <f>IF('Export  - batting'!L6="", "-", IF('Export  - batting'!$M6,'Export  - batting'!L6+VLOOKUP('Export  - batting'!$A6,'Season - bat'!$A:$L,12,FALSE),'Export  - batting'!L6))</f>
        <v>-</v>
      </c>
    </row>
    <row r="7" spans="1:14" x14ac:dyDescent="0.25">
      <c r="A7" t="str">
        <f>'Export  - batting'!A7</f>
        <v>Matthew Ashton</v>
      </c>
      <c r="B7">
        <f>IF('Export  - batting'!$M7,'Export  - batting'!B7+VLOOKUP('Export  - batting'!$A7,'Season - bat'!A:K,2,FALSE),'Export  - batting'!B7)</f>
        <v>121</v>
      </c>
      <c r="C7">
        <f>IF('Export  - batting'!$M7,'Export  - batting'!C7+VLOOKUP('Export  - batting'!$A7,'Season - bat'!$A:$K,3,FALSE),'Export  - batting'!C7)</f>
        <v>93</v>
      </c>
      <c r="D7">
        <f>IF('Export  - batting'!$M7,'Export  - batting'!D7+VLOOKUP('Export  - batting'!$A7,'Season - bat'!$A:$K,4,FALSE),'Export  - batting'!D7)</f>
        <v>20</v>
      </c>
      <c r="E7">
        <f>IF('Export  - batting'!$M7,'Export  - batting'!E7+VLOOKUP('Export  - batting'!$A7,'Season - bat'!$A:$K,5,FALSE),'Export  - batting'!E7)</f>
        <v>973</v>
      </c>
      <c r="F7" s="30">
        <f>IF((C7-D7)&gt;0,E7/(C7-D7),"-")</f>
        <v>13.328767123287671</v>
      </c>
      <c r="G7" s="30" t="str">
        <f t="shared" si="0"/>
        <v>-</v>
      </c>
      <c r="H7">
        <f>IF('Export  - batting'!$M7,MAX('Export  - batting'!F7, VLOOKUP('Export  - batting'!$A7,'Season - bat'!$A:$K,6,FALSE)),'Export  - batting'!F7)</f>
        <v>101</v>
      </c>
      <c r="I7">
        <f>IF('Export  - batting'!$M7,'Export  - batting'!G7+VLOOKUP('Export  - batting'!$A7,'Season - bat'!$A:$K,7,FALSE),'Export  - batting'!G7)</f>
        <v>0</v>
      </c>
      <c r="J7">
        <f>IF('Export  - batting'!$M7,'Export  - batting'!H7+VLOOKUP('Export  - batting'!$A7,'Season - bat'!$A:$K,8,FALSE),'Export  - batting'!H7)</f>
        <v>1</v>
      </c>
      <c r="K7">
        <f>IF('Export  - batting'!$M7,'Export  - batting'!I7+VLOOKUP('Export  - batting'!$A7,'Season - bat'!$A:$K,9,FALSE),'Export  - batting'!I7)</f>
        <v>15</v>
      </c>
      <c r="L7">
        <f>IF('Export  - batting'!$M7,'Export  - batting'!J7+VLOOKUP('Export  - batting'!$A7,'Season - bat'!$A:$K,10,FALSE),'Export  - batting'!J7)</f>
        <v>85</v>
      </c>
      <c r="M7">
        <f>IF('Export  - batting'!$M7,'Export  - batting'!K7+VLOOKUP('Export  - batting'!$A7,'Season - bat'!$A:$K,11,FALSE),'Export  - batting'!K7)</f>
        <v>4</v>
      </c>
      <c r="N7" t="str">
        <f>IF('Export  - batting'!L7="", "-", IF('Export  - batting'!$M7,'Export  - batting'!L7+VLOOKUP('Export  - batting'!$A7,'Season - bat'!$A:$L,12,FALSE),'Export  - batting'!L7))</f>
        <v>-</v>
      </c>
    </row>
    <row r="8" spans="1:14" x14ac:dyDescent="0.25">
      <c r="A8" t="str">
        <f>'Export  - batting'!A8</f>
        <v>J Baird-Murray</v>
      </c>
      <c r="B8">
        <f>IF('Export  - batting'!$M8,'Export  - batting'!B8+VLOOKUP('Export  - batting'!$A8,'Season - bat'!A:K,2,FALSE),'Export  - batting'!B8)</f>
        <v>4</v>
      </c>
      <c r="C8">
        <f>IF('Export  - batting'!$M8,'Export  - batting'!C8+VLOOKUP('Export  - batting'!$A8,'Season - bat'!$A:$K,3,FALSE),'Export  - batting'!C8)</f>
        <v>3</v>
      </c>
      <c r="D8">
        <f>IF('Export  - batting'!$M8,'Export  - batting'!D8+VLOOKUP('Export  - batting'!$A8,'Season - bat'!$A:$K,4,FALSE),'Export  - batting'!D8)</f>
        <v>0</v>
      </c>
      <c r="E8">
        <f>IF('Export  - batting'!$M8,'Export  - batting'!E8+VLOOKUP('Export  - batting'!$A8,'Season - bat'!$A:$K,5,FALSE),'Export  - batting'!E8)</f>
        <v>46</v>
      </c>
      <c r="F8" s="30">
        <f>IF((C8-D8)&gt;0,E8/(C8-D8),"-")</f>
        <v>15.333333333333334</v>
      </c>
      <c r="G8" s="30" t="str">
        <f t="shared" si="0"/>
        <v>-</v>
      </c>
      <c r="H8">
        <f>IF('Export  - batting'!$M8,MAX('Export  - batting'!F8, VLOOKUP('Export  - batting'!$A8,'Season - bat'!$A:$K,6,FALSE)),'Export  - batting'!F8)</f>
        <v>26</v>
      </c>
      <c r="I8">
        <f>IF('Export  - batting'!$M8,'Export  - batting'!G8+VLOOKUP('Export  - batting'!$A8,'Season - bat'!$A:$K,7,FALSE),'Export  - batting'!G8)</f>
        <v>0</v>
      </c>
      <c r="J8">
        <f>IF('Export  - batting'!$M8,'Export  - batting'!H8+VLOOKUP('Export  - batting'!$A8,'Season - bat'!$A:$K,8,FALSE),'Export  - batting'!H8)</f>
        <v>0</v>
      </c>
      <c r="K8">
        <f>IF('Export  - batting'!$M8,'Export  - batting'!I8+VLOOKUP('Export  - batting'!$A8,'Season - bat'!$A:$K,9,FALSE),'Export  - batting'!I8)</f>
        <v>0</v>
      </c>
      <c r="L8">
        <f>IF('Export  - batting'!$M8,'Export  - batting'!J8+VLOOKUP('Export  - batting'!$A8,'Season - bat'!$A:$K,10,FALSE),'Export  - batting'!J8)</f>
        <v>5</v>
      </c>
      <c r="M8">
        <f>IF('Export  - batting'!$M8,'Export  - batting'!K8+VLOOKUP('Export  - batting'!$A8,'Season - bat'!$A:$K,11,FALSE),'Export  - batting'!K8)</f>
        <v>0</v>
      </c>
      <c r="N8" t="str">
        <f>IF('Export  - batting'!L8="", "-", IF('Export  - batting'!$M8,'Export  - batting'!L8+VLOOKUP('Export  - batting'!$A8,'Season - bat'!$A:$L,12,FALSE),'Export  - batting'!L8))</f>
        <v>-</v>
      </c>
    </row>
    <row r="9" spans="1:14" x14ac:dyDescent="0.25">
      <c r="A9" t="str">
        <f>'Export  - batting'!A9</f>
        <v>P Baker</v>
      </c>
      <c r="B9">
        <f>IF('Export  - batting'!$M9,'Export  - batting'!B9+VLOOKUP('Export  - batting'!$A9,'Season - bat'!A:K,2,FALSE),'Export  - batting'!B9)</f>
        <v>1</v>
      </c>
      <c r="C9">
        <f>IF('Export  - batting'!$M9,'Export  - batting'!C9+VLOOKUP('Export  - batting'!$A9,'Season - bat'!$A:$K,3,FALSE),'Export  - batting'!C9)</f>
        <v>0</v>
      </c>
      <c r="D9">
        <f>IF('Export  - batting'!$M9,'Export  - batting'!D9+VLOOKUP('Export  - batting'!$A9,'Season - bat'!$A:$K,4,FALSE),'Export  - batting'!D9)</f>
        <v>0</v>
      </c>
      <c r="E9">
        <f>IF('Export  - batting'!$M9,'Export  - batting'!E9+VLOOKUP('Export  - batting'!$A9,'Season - bat'!$A:$K,5,FALSE),'Export  - batting'!E9)</f>
        <v>0</v>
      </c>
      <c r="F9" s="30" t="str">
        <f>IF((C9-D9)&gt;0,E9/(C9-D9),"-")</f>
        <v>-</v>
      </c>
      <c r="G9" s="30" t="str">
        <f t="shared" si="0"/>
        <v>-</v>
      </c>
      <c r="H9">
        <f>IF('Export  - batting'!$M9,MAX('Export  - batting'!F9, VLOOKUP('Export  - batting'!$A9,'Season - bat'!$A:$K,6,FALSE)),'Export  - batting'!F9)</f>
        <v>0</v>
      </c>
      <c r="I9">
        <f>IF('Export  - batting'!$M9,'Export  - batting'!G9+VLOOKUP('Export  - batting'!$A9,'Season - bat'!$A:$K,7,FALSE),'Export  - batting'!G9)</f>
        <v>0</v>
      </c>
      <c r="J9">
        <f>IF('Export  - batting'!$M9,'Export  - batting'!H9+VLOOKUP('Export  - batting'!$A9,'Season - bat'!$A:$K,8,FALSE),'Export  - batting'!H9)</f>
        <v>0</v>
      </c>
      <c r="K9">
        <f>IF('Export  - batting'!$M9,'Export  - batting'!I9+VLOOKUP('Export  - batting'!$A9,'Season - bat'!$A:$K,9,FALSE),'Export  - batting'!I9)</f>
        <v>0</v>
      </c>
      <c r="L9">
        <f>IF('Export  - batting'!$M9,'Export  - batting'!J9+VLOOKUP('Export  - batting'!$A9,'Season - bat'!$A:$K,10,FALSE),'Export  - batting'!J9)</f>
        <v>0</v>
      </c>
      <c r="M9">
        <f>IF('Export  - batting'!$M9,'Export  - batting'!K9+VLOOKUP('Export  - batting'!$A9,'Season - bat'!$A:$K,11,FALSE),'Export  - batting'!K9)</f>
        <v>0</v>
      </c>
      <c r="N9" t="str">
        <f>IF('Export  - batting'!L9="", "-", IF('Export  - batting'!$M9,'Export  - batting'!L9+VLOOKUP('Export  - batting'!$A9,'Season - bat'!$A:$L,12,FALSE),'Export  - batting'!L9))</f>
        <v>-</v>
      </c>
    </row>
    <row r="10" spans="1:14" x14ac:dyDescent="0.25">
      <c r="A10" t="str">
        <f>'Export  - batting'!A10</f>
        <v>D Banger</v>
      </c>
      <c r="B10">
        <f>IF('Export  - batting'!$M10,'Export  - batting'!B10+VLOOKUP('Export  - batting'!$A10,'Season - bat'!A:K,2,FALSE),'Export  - batting'!B10)</f>
        <v>14</v>
      </c>
      <c r="C10">
        <f>IF('Export  - batting'!$M10,'Export  - batting'!C10+VLOOKUP('Export  - batting'!$A10,'Season - bat'!$A:$K,3,FALSE),'Export  - batting'!C10)</f>
        <v>14</v>
      </c>
      <c r="D10">
        <f>IF('Export  - batting'!$M10,'Export  - batting'!D10+VLOOKUP('Export  - batting'!$A10,'Season - bat'!$A:$K,4,FALSE),'Export  - batting'!D10)</f>
        <v>3</v>
      </c>
      <c r="E10">
        <f>IF('Export  - batting'!$M10,'Export  - batting'!E10+VLOOKUP('Export  - batting'!$A10,'Season - bat'!$A:$K,5,FALSE),'Export  - batting'!E10)</f>
        <v>147</v>
      </c>
      <c r="F10" s="30">
        <f>IF((C10-D10)&gt;0,E10/(C10-D10),"-")</f>
        <v>13.363636363636363</v>
      </c>
      <c r="G10" s="30" t="str">
        <f t="shared" si="0"/>
        <v>-</v>
      </c>
      <c r="H10">
        <f>IF('Export  - batting'!$M10,MAX('Export  - batting'!F10, VLOOKUP('Export  - batting'!$A10,'Season - bat'!$A:$K,6,FALSE)),'Export  - batting'!F10)</f>
        <v>45</v>
      </c>
      <c r="I10">
        <f>IF('Export  - batting'!$M10,'Export  - batting'!G10+VLOOKUP('Export  - batting'!$A10,'Season - bat'!$A:$K,7,FALSE),'Export  - batting'!G10)</f>
        <v>0</v>
      </c>
      <c r="J10">
        <f>IF('Export  - batting'!$M10,'Export  - batting'!H10+VLOOKUP('Export  - batting'!$A10,'Season - bat'!$A:$K,8,FALSE),'Export  - batting'!H10)</f>
        <v>0</v>
      </c>
      <c r="K10">
        <f>IF('Export  - batting'!$M10,'Export  - batting'!I10+VLOOKUP('Export  - batting'!$A10,'Season - bat'!$A:$K,9,FALSE),'Export  - batting'!I10)</f>
        <v>3</v>
      </c>
      <c r="L10">
        <f>IF('Export  - batting'!$M10,'Export  - batting'!J10+VLOOKUP('Export  - batting'!$A10,'Season - bat'!$A:$K,10,FALSE),'Export  - batting'!J10)</f>
        <v>18</v>
      </c>
      <c r="M10">
        <f>IF('Export  - batting'!$M10,'Export  - batting'!K10+VLOOKUP('Export  - batting'!$A10,'Season - bat'!$A:$K,11,FALSE),'Export  - batting'!K10)</f>
        <v>2</v>
      </c>
      <c r="N10" t="str">
        <f>IF('Export  - batting'!L10="", "-", IF('Export  - batting'!$M10,'Export  - batting'!L10+VLOOKUP('Export  - batting'!$A10,'Season - bat'!$A:$L,12,FALSE),'Export  - batting'!L10))</f>
        <v>-</v>
      </c>
    </row>
    <row r="11" spans="1:14" x14ac:dyDescent="0.25">
      <c r="A11" t="str">
        <f>'Export  - batting'!A11</f>
        <v>A Bangotra</v>
      </c>
      <c r="B11">
        <f>IF('Export  - batting'!$M11,'Export  - batting'!B11+VLOOKUP('Export  - batting'!$A11,'Season - bat'!A:K,2,FALSE),'Export  - batting'!B11)</f>
        <v>22</v>
      </c>
      <c r="C11">
        <f>IF('Export  - batting'!$M11,'Export  - batting'!C11+VLOOKUP('Export  - batting'!$A11,'Season - bat'!$A:$K,3,FALSE),'Export  - batting'!C11)</f>
        <v>22</v>
      </c>
      <c r="D11">
        <f>IF('Export  - batting'!$M11,'Export  - batting'!D11+VLOOKUP('Export  - batting'!$A11,'Season - bat'!$A:$K,4,FALSE),'Export  - batting'!D11)</f>
        <v>0</v>
      </c>
      <c r="E11">
        <f>IF('Export  - batting'!$M11,'Export  - batting'!E11+VLOOKUP('Export  - batting'!$A11,'Season - bat'!$A:$K,5,FALSE),'Export  - batting'!E11)</f>
        <v>527</v>
      </c>
      <c r="F11" s="30">
        <f>IF((C11-D11)&gt;0,E11/(C11-D11),"-")</f>
        <v>23.954545454545453</v>
      </c>
      <c r="G11" s="30" t="str">
        <f t="shared" si="0"/>
        <v>-</v>
      </c>
      <c r="H11">
        <f>IF('Export  - batting'!$M11,MAX('Export  - batting'!F11, VLOOKUP('Export  - batting'!$A11,'Season - bat'!$A:$K,6,FALSE)),'Export  - batting'!F11)</f>
        <v>82</v>
      </c>
      <c r="I11">
        <f>IF('Export  - batting'!$M11,'Export  - batting'!G11+VLOOKUP('Export  - batting'!$A11,'Season - bat'!$A:$K,7,FALSE),'Export  - batting'!G11)</f>
        <v>4</v>
      </c>
      <c r="J11">
        <f>IF('Export  - batting'!$M11,'Export  - batting'!H11+VLOOKUP('Export  - batting'!$A11,'Season - bat'!$A:$K,8,FALSE),'Export  - batting'!H11)</f>
        <v>0</v>
      </c>
      <c r="K11">
        <f>IF('Export  - batting'!$M11,'Export  - batting'!I11+VLOOKUP('Export  - batting'!$A11,'Season - bat'!$A:$K,9,FALSE),'Export  - batting'!I11)</f>
        <v>0</v>
      </c>
      <c r="L11">
        <f>IF('Export  - batting'!$M11,'Export  - batting'!J11+VLOOKUP('Export  - batting'!$A11,'Season - bat'!$A:$K,10,FALSE),'Export  - batting'!J11)</f>
        <v>52</v>
      </c>
      <c r="M11">
        <f>IF('Export  - batting'!$M11,'Export  - batting'!K11+VLOOKUP('Export  - batting'!$A11,'Season - bat'!$A:$K,11,FALSE),'Export  - batting'!K11)</f>
        <v>1</v>
      </c>
      <c r="N11" t="str">
        <f>IF('Export  - batting'!L11="", "-", IF('Export  - batting'!$M11,'Export  - batting'!L11+VLOOKUP('Export  - batting'!$A11,'Season - bat'!$A:$L,12,FALSE),'Export  - batting'!L11))</f>
        <v>-</v>
      </c>
    </row>
    <row r="12" spans="1:14" x14ac:dyDescent="0.25">
      <c r="A12" t="str">
        <f>'Export  - batting'!A12</f>
        <v>B Barker</v>
      </c>
      <c r="B12">
        <f>IF('Export  - batting'!$M12,'Export  - batting'!B12+VLOOKUP('Export  - batting'!$A12,'Season - bat'!A:K,2,FALSE),'Export  - batting'!B12)</f>
        <v>1</v>
      </c>
      <c r="C12">
        <f>IF('Export  - batting'!$M12,'Export  - batting'!C12+VLOOKUP('Export  - batting'!$A12,'Season - bat'!$A:$K,3,FALSE),'Export  - batting'!C12)</f>
        <v>1</v>
      </c>
      <c r="D12">
        <f>IF('Export  - batting'!$M12,'Export  - batting'!D12+VLOOKUP('Export  - batting'!$A12,'Season - bat'!$A:$K,4,FALSE),'Export  - batting'!D12)</f>
        <v>0</v>
      </c>
      <c r="E12">
        <f>IF('Export  - batting'!$M12,'Export  - batting'!E12+VLOOKUP('Export  - batting'!$A12,'Season - bat'!$A:$K,5,FALSE),'Export  - batting'!E12)</f>
        <v>6</v>
      </c>
      <c r="F12" s="30">
        <f>IF((C12-D12)&gt;0,E12/(C12-D12),"-")</f>
        <v>6</v>
      </c>
      <c r="G12" s="30" t="str">
        <f t="shared" si="0"/>
        <v>-</v>
      </c>
      <c r="H12">
        <f>IF('Export  - batting'!$M12,MAX('Export  - batting'!F12, VLOOKUP('Export  - batting'!$A12,'Season - bat'!$A:$K,6,FALSE)),'Export  - batting'!F12)</f>
        <v>6</v>
      </c>
      <c r="I12">
        <f>IF('Export  - batting'!$M12,'Export  - batting'!G12+VLOOKUP('Export  - batting'!$A12,'Season - bat'!$A:$K,7,FALSE),'Export  - batting'!G12)</f>
        <v>0</v>
      </c>
      <c r="J12">
        <f>IF('Export  - batting'!$M12,'Export  - batting'!H12+VLOOKUP('Export  - batting'!$A12,'Season - bat'!$A:$K,8,FALSE),'Export  - batting'!H12)</f>
        <v>0</v>
      </c>
      <c r="K12">
        <f>IF('Export  - batting'!$M12,'Export  - batting'!I12+VLOOKUP('Export  - batting'!$A12,'Season - bat'!$A:$K,9,FALSE),'Export  - batting'!I12)</f>
        <v>0</v>
      </c>
      <c r="L12">
        <f>IF('Export  - batting'!$M12,'Export  - batting'!J12+VLOOKUP('Export  - batting'!$A12,'Season - bat'!$A:$K,10,FALSE),'Export  - batting'!J12)</f>
        <v>1</v>
      </c>
      <c r="M12">
        <f>IF('Export  - batting'!$M12,'Export  - batting'!K12+VLOOKUP('Export  - batting'!$A12,'Season - bat'!$A:$K,11,FALSE),'Export  - batting'!K12)</f>
        <v>0</v>
      </c>
      <c r="N12" t="str">
        <f>IF('Export  - batting'!L12="", "-", IF('Export  - batting'!$M12,'Export  - batting'!L12+VLOOKUP('Export  - batting'!$A12,'Season - bat'!$A:$L,12,FALSE),'Export  - batting'!L12))</f>
        <v>-</v>
      </c>
    </row>
    <row r="13" spans="1:14" x14ac:dyDescent="0.25">
      <c r="A13" t="str">
        <f>'Export  - batting'!A13</f>
        <v>S Barnes</v>
      </c>
      <c r="B13">
        <f>IF('Export  - batting'!$M13,'Export  - batting'!B13+VLOOKUP('Export  - batting'!$A13,'Season - bat'!A:K,2,FALSE),'Export  - batting'!B13)</f>
        <v>1</v>
      </c>
      <c r="C13">
        <f>IF('Export  - batting'!$M13,'Export  - batting'!C13+VLOOKUP('Export  - batting'!$A13,'Season - bat'!$A:$K,3,FALSE),'Export  - batting'!C13)</f>
        <v>0</v>
      </c>
      <c r="D13">
        <f>IF('Export  - batting'!$M13,'Export  - batting'!D13+VLOOKUP('Export  - batting'!$A13,'Season - bat'!$A:$K,4,FALSE),'Export  - batting'!D13)</f>
        <v>0</v>
      </c>
      <c r="E13">
        <f>IF('Export  - batting'!$M13,'Export  - batting'!E13+VLOOKUP('Export  - batting'!$A13,'Season - bat'!$A:$K,5,FALSE),'Export  - batting'!E13)</f>
        <v>0</v>
      </c>
      <c r="F13" s="30" t="str">
        <f>IF((C13-D13)&gt;0,E13/(C13-D13),"-")</f>
        <v>-</v>
      </c>
      <c r="G13" s="30" t="str">
        <f t="shared" si="0"/>
        <v>-</v>
      </c>
      <c r="H13">
        <f>IF('Export  - batting'!$M13,MAX('Export  - batting'!F13, VLOOKUP('Export  - batting'!$A13,'Season - bat'!$A:$K,6,FALSE)),'Export  - batting'!F13)</f>
        <v>0</v>
      </c>
      <c r="I13">
        <f>IF('Export  - batting'!$M13,'Export  - batting'!G13+VLOOKUP('Export  - batting'!$A13,'Season - bat'!$A:$K,7,FALSE),'Export  - batting'!G13)</f>
        <v>0</v>
      </c>
      <c r="J13">
        <f>IF('Export  - batting'!$M13,'Export  - batting'!H13+VLOOKUP('Export  - batting'!$A13,'Season - bat'!$A:$K,8,FALSE),'Export  - batting'!H13)</f>
        <v>0</v>
      </c>
      <c r="K13">
        <f>IF('Export  - batting'!$M13,'Export  - batting'!I13+VLOOKUP('Export  - batting'!$A13,'Season - bat'!$A:$K,9,FALSE),'Export  - batting'!I13)</f>
        <v>0</v>
      </c>
      <c r="L13">
        <f>IF('Export  - batting'!$M13,'Export  - batting'!J13+VLOOKUP('Export  - batting'!$A13,'Season - bat'!$A:$K,10,FALSE),'Export  - batting'!J13)</f>
        <v>0</v>
      </c>
      <c r="M13">
        <f>IF('Export  - batting'!$M13,'Export  - batting'!K13+VLOOKUP('Export  - batting'!$A13,'Season - bat'!$A:$K,11,FALSE),'Export  - batting'!K13)</f>
        <v>0</v>
      </c>
      <c r="N13" t="str">
        <f>IF('Export  - batting'!L13="", "-", IF('Export  - batting'!$M13,'Export  - batting'!L13+VLOOKUP('Export  - batting'!$A13,'Season - bat'!$A:$L,12,FALSE),'Export  - batting'!L13))</f>
        <v>-</v>
      </c>
    </row>
    <row r="14" spans="1:14" x14ac:dyDescent="0.25">
      <c r="A14" t="str">
        <f>'Export  - batting'!A14</f>
        <v>Adam Barraclough</v>
      </c>
      <c r="B14">
        <f>IF('Export  - batting'!$M14,'Export  - batting'!B14+VLOOKUP('Export  - batting'!$A14,'Season - bat'!A:K,2,FALSE),'Export  - batting'!B14)</f>
        <v>65</v>
      </c>
      <c r="C14">
        <f>IF('Export  - batting'!$M14,'Export  - batting'!C14+VLOOKUP('Export  - batting'!$A14,'Season - bat'!$A:$K,3,FALSE),'Export  - batting'!C14)</f>
        <v>64</v>
      </c>
      <c r="D14">
        <f>IF('Export  - batting'!$M14,'Export  - batting'!D14+VLOOKUP('Export  - batting'!$A14,'Season - bat'!$A:$K,4,FALSE),'Export  - batting'!D14)</f>
        <v>5</v>
      </c>
      <c r="E14">
        <f>IF('Export  - batting'!$M14,'Export  - batting'!E14+VLOOKUP('Export  - batting'!$A14,'Season - bat'!$A:$K,5,FALSE),'Export  - batting'!E14)</f>
        <v>1620</v>
      </c>
      <c r="F14" s="30">
        <f>IF((C14-D14)&gt;0,E14/(C14-D14),"-")</f>
        <v>27.457627118644069</v>
      </c>
      <c r="G14" s="30">
        <f t="shared" si="0"/>
        <v>102.72669625871909</v>
      </c>
      <c r="H14">
        <f>IF('Export  - batting'!$M14,MAX('Export  - batting'!F14, VLOOKUP('Export  - batting'!$A14,'Season - bat'!$A:$K,6,FALSE)),'Export  - batting'!F14)</f>
        <v>99</v>
      </c>
      <c r="I14">
        <f>IF('Export  - batting'!$M14,'Export  - batting'!G14+VLOOKUP('Export  - batting'!$A14,'Season - bat'!$A:$K,7,FALSE),'Export  - batting'!G14)</f>
        <v>11</v>
      </c>
      <c r="J14">
        <f>IF('Export  - batting'!$M14,'Export  - batting'!H14+VLOOKUP('Export  - batting'!$A14,'Season - bat'!$A:$K,8,FALSE),'Export  - batting'!H14)</f>
        <v>0</v>
      </c>
      <c r="K14">
        <f>IF('Export  - batting'!$M14,'Export  - batting'!I14+VLOOKUP('Export  - batting'!$A14,'Season - bat'!$A:$K,9,FALSE),'Export  - batting'!I14)</f>
        <v>4</v>
      </c>
      <c r="L14">
        <f>IF('Export  - batting'!$M14,'Export  - batting'!J14+VLOOKUP('Export  - batting'!$A14,'Season - bat'!$A:$K,10,FALSE),'Export  - batting'!J14)</f>
        <v>159</v>
      </c>
      <c r="M14">
        <f>IF('Export  - batting'!$M14,'Export  - batting'!K14+VLOOKUP('Export  - batting'!$A14,'Season - bat'!$A:$K,11,FALSE),'Export  - batting'!K14)</f>
        <v>19</v>
      </c>
      <c r="N14">
        <f>IF('Export  - batting'!L14="", "-", IF('Export  - batting'!$M14,'Export  - batting'!L14+VLOOKUP('Export  - batting'!$A14,'Season - bat'!$A:$L,12,FALSE),'Export  - batting'!L14))</f>
        <v>1577</v>
      </c>
    </row>
    <row r="15" spans="1:14" x14ac:dyDescent="0.25">
      <c r="A15" t="str">
        <f>'Export  - batting'!A15</f>
        <v>Rory Barraclough</v>
      </c>
      <c r="B15">
        <f>IF('Export  - batting'!$M15,'Export  - batting'!B15+VLOOKUP('Export  - batting'!$A15,'Season - bat'!A:K,2,FALSE),'Export  - batting'!B15)</f>
        <v>3</v>
      </c>
      <c r="C15">
        <f>IF('Export  - batting'!$M15,'Export  - batting'!C15+VLOOKUP('Export  - batting'!$A15,'Season - bat'!$A:$K,3,FALSE),'Export  - batting'!C15)</f>
        <v>3</v>
      </c>
      <c r="D15">
        <f>IF('Export  - batting'!$M15,'Export  - batting'!D15+VLOOKUP('Export  - batting'!$A15,'Season - bat'!$A:$K,4,FALSE),'Export  - batting'!D15)</f>
        <v>2</v>
      </c>
      <c r="E15">
        <f>IF('Export  - batting'!$M15,'Export  - batting'!E15+VLOOKUP('Export  - batting'!$A15,'Season - bat'!$A:$K,5,FALSE),'Export  - batting'!E15)</f>
        <v>20</v>
      </c>
      <c r="F15" s="30">
        <f>IF((C15-D15)&gt;0,E15/(C15-D15),"-")</f>
        <v>20</v>
      </c>
      <c r="G15" s="30" t="str">
        <f t="shared" si="0"/>
        <v>-</v>
      </c>
      <c r="H15">
        <f>IF('Export  - batting'!$M15,MAX('Export  - batting'!F15, VLOOKUP('Export  - batting'!$A15,'Season - bat'!$A:$K,6,FALSE)),'Export  - batting'!F15)</f>
        <v>13</v>
      </c>
      <c r="I15">
        <f>IF('Export  - batting'!$M15,'Export  - batting'!G15+VLOOKUP('Export  - batting'!$A15,'Season - bat'!$A:$K,7,FALSE),'Export  - batting'!G15)</f>
        <v>0</v>
      </c>
      <c r="J15">
        <f>IF('Export  - batting'!$M15,'Export  - batting'!H15+VLOOKUP('Export  - batting'!$A15,'Season - bat'!$A:$K,8,FALSE),'Export  - batting'!H15)</f>
        <v>0</v>
      </c>
      <c r="K15">
        <f>IF('Export  - batting'!$M15,'Export  - batting'!I15+VLOOKUP('Export  - batting'!$A15,'Season - bat'!$A:$K,9,FALSE),'Export  - batting'!I15)</f>
        <v>0</v>
      </c>
      <c r="L15">
        <f>IF('Export  - batting'!$M15,'Export  - batting'!J15+VLOOKUP('Export  - batting'!$A15,'Season - bat'!$A:$K,10,FALSE),'Export  - batting'!J15)</f>
        <v>1</v>
      </c>
      <c r="M15">
        <f>IF('Export  - batting'!$M15,'Export  - batting'!K15+VLOOKUP('Export  - batting'!$A15,'Season - bat'!$A:$K,11,FALSE),'Export  - batting'!K15)</f>
        <v>0</v>
      </c>
      <c r="N15" t="str">
        <f>IF('Export  - batting'!L15="", "-", IF('Export  - batting'!$M15,'Export  - batting'!L15+VLOOKUP('Export  - batting'!$A15,'Season - bat'!$A:$L,12,FALSE),'Export  - batting'!L15))</f>
        <v>-</v>
      </c>
    </row>
    <row r="16" spans="1:14" x14ac:dyDescent="0.25">
      <c r="A16" t="str">
        <f>'Export  - batting'!A16</f>
        <v>William Barras</v>
      </c>
      <c r="B16">
        <f>IF('Export  - batting'!$M16,'Export  - batting'!B16+VLOOKUP('Export  - batting'!$A16,'Season - bat'!A:K,2,FALSE),'Export  - batting'!B16)</f>
        <v>52</v>
      </c>
      <c r="C16">
        <f>IF('Export  - batting'!$M16,'Export  - batting'!C16+VLOOKUP('Export  - batting'!$A16,'Season - bat'!$A:$K,3,FALSE),'Export  - batting'!C16)</f>
        <v>43</v>
      </c>
      <c r="D16">
        <f>IF('Export  - batting'!$M16,'Export  - batting'!D16+VLOOKUP('Export  - batting'!$A16,'Season - bat'!$A:$K,4,FALSE),'Export  - batting'!D16)</f>
        <v>9</v>
      </c>
      <c r="E16">
        <f>IF('Export  - batting'!$M16,'Export  - batting'!E16+VLOOKUP('Export  - batting'!$A16,'Season - bat'!$A:$K,5,FALSE),'Export  - batting'!E16)</f>
        <v>621</v>
      </c>
      <c r="F16" s="30">
        <f>IF((C16-D16)&gt;0,E16/(C16-D16),"-")</f>
        <v>18.264705882352942</v>
      </c>
      <c r="G16" s="30" t="str">
        <f t="shared" si="0"/>
        <v>-</v>
      </c>
      <c r="H16">
        <f>IF('Export  - batting'!$M16,MAX('Export  - batting'!F16, VLOOKUP('Export  - batting'!$A16,'Season - bat'!$A:$K,6,FALSE)),'Export  - batting'!F16)</f>
        <v>44</v>
      </c>
      <c r="I16">
        <f>IF('Export  - batting'!$M16,'Export  - batting'!G16+VLOOKUP('Export  - batting'!$A16,'Season - bat'!$A:$K,7,FALSE),'Export  - batting'!G16)</f>
        <v>0</v>
      </c>
      <c r="J16">
        <f>IF('Export  - batting'!$M16,'Export  - batting'!H16+VLOOKUP('Export  - batting'!$A16,'Season - bat'!$A:$K,8,FALSE),'Export  - batting'!H16)</f>
        <v>0</v>
      </c>
      <c r="K16">
        <f>IF('Export  - batting'!$M16,'Export  - batting'!I16+VLOOKUP('Export  - batting'!$A16,'Season - bat'!$A:$K,9,FALSE),'Export  - batting'!I16)</f>
        <v>4</v>
      </c>
      <c r="L16">
        <f>IF('Export  - batting'!$M16,'Export  - batting'!J16+VLOOKUP('Export  - batting'!$A16,'Season - bat'!$A:$K,10,FALSE),'Export  - batting'!J16)</f>
        <v>81</v>
      </c>
      <c r="M16">
        <f>IF('Export  - batting'!$M16,'Export  - batting'!K16+VLOOKUP('Export  - batting'!$A16,'Season - bat'!$A:$K,11,FALSE),'Export  - batting'!K16)</f>
        <v>4</v>
      </c>
      <c r="N16" t="str">
        <f>IF('Export  - batting'!L16="", "-", IF('Export  - batting'!$M16,'Export  - batting'!L16+VLOOKUP('Export  - batting'!$A16,'Season - bat'!$A:$L,12,FALSE),'Export  - batting'!L16))</f>
        <v>-</v>
      </c>
    </row>
    <row r="17" spans="1:14" x14ac:dyDescent="0.25">
      <c r="A17" t="str">
        <f>'Export  - batting'!A17</f>
        <v>A Barrass</v>
      </c>
      <c r="B17">
        <f>IF('Export  - batting'!$M17,'Export  - batting'!B17+VLOOKUP('Export  - batting'!$A17,'Season - bat'!A:K,2,FALSE),'Export  - batting'!B17)</f>
        <v>1</v>
      </c>
      <c r="C17">
        <f>IF('Export  - batting'!$M17,'Export  - batting'!C17+VLOOKUP('Export  - batting'!$A17,'Season - bat'!$A:$K,3,FALSE),'Export  - batting'!C17)</f>
        <v>1</v>
      </c>
      <c r="D17">
        <f>IF('Export  - batting'!$M17,'Export  - batting'!D17+VLOOKUP('Export  - batting'!$A17,'Season - bat'!$A:$K,4,FALSE),'Export  - batting'!D17)</f>
        <v>0</v>
      </c>
      <c r="E17">
        <f>IF('Export  - batting'!$M17,'Export  - batting'!E17+VLOOKUP('Export  - batting'!$A17,'Season - bat'!$A:$K,5,FALSE),'Export  - batting'!E17)</f>
        <v>25</v>
      </c>
      <c r="F17" s="30">
        <f>IF((C17-D17)&gt;0,E17/(C17-D17),"-")</f>
        <v>25</v>
      </c>
      <c r="G17" s="30" t="str">
        <f t="shared" si="0"/>
        <v>-</v>
      </c>
      <c r="H17">
        <f>IF('Export  - batting'!$M17,MAX('Export  - batting'!F17, VLOOKUP('Export  - batting'!$A17,'Season - bat'!$A:$K,6,FALSE)),'Export  - batting'!F17)</f>
        <v>25</v>
      </c>
      <c r="I17">
        <f>IF('Export  - batting'!$M17,'Export  - batting'!G17+VLOOKUP('Export  - batting'!$A17,'Season - bat'!$A:$K,7,FALSE),'Export  - batting'!G17)</f>
        <v>0</v>
      </c>
      <c r="J17">
        <f>IF('Export  - batting'!$M17,'Export  - batting'!H17+VLOOKUP('Export  - batting'!$A17,'Season - bat'!$A:$K,8,FALSE),'Export  - batting'!H17)</f>
        <v>0</v>
      </c>
      <c r="K17">
        <f>IF('Export  - batting'!$M17,'Export  - batting'!I17+VLOOKUP('Export  - batting'!$A17,'Season - bat'!$A:$K,9,FALSE),'Export  - batting'!I17)</f>
        <v>0</v>
      </c>
      <c r="L17">
        <f>IF('Export  - batting'!$M17,'Export  - batting'!J17+VLOOKUP('Export  - batting'!$A17,'Season - bat'!$A:$K,10,FALSE),'Export  - batting'!J17)</f>
        <v>0</v>
      </c>
      <c r="M17">
        <f>IF('Export  - batting'!$M17,'Export  - batting'!K17+VLOOKUP('Export  - batting'!$A17,'Season - bat'!$A:$K,11,FALSE),'Export  - batting'!K17)</f>
        <v>0</v>
      </c>
      <c r="N17" t="str">
        <f>IF('Export  - batting'!L17="", "-", IF('Export  - batting'!$M17,'Export  - batting'!L17+VLOOKUP('Export  - batting'!$A17,'Season - bat'!$A:$L,12,FALSE),'Export  - batting'!L17))</f>
        <v>-</v>
      </c>
    </row>
    <row r="18" spans="1:14" x14ac:dyDescent="0.25">
      <c r="A18" t="str">
        <f>'Export  - batting'!A18</f>
        <v>J Barron</v>
      </c>
      <c r="B18">
        <f>IF('Export  - batting'!$M18,'Export  - batting'!B18+VLOOKUP('Export  - batting'!$A18,'Season - bat'!A:K,2,FALSE),'Export  - batting'!B18)</f>
        <v>16</v>
      </c>
      <c r="C18">
        <f>IF('Export  - batting'!$M18,'Export  - batting'!C18+VLOOKUP('Export  - batting'!$A18,'Season - bat'!$A:$K,3,FALSE),'Export  - batting'!C18)</f>
        <v>14</v>
      </c>
      <c r="D18">
        <f>IF('Export  - batting'!$M18,'Export  - batting'!D18+VLOOKUP('Export  - batting'!$A18,'Season - bat'!$A:$K,4,FALSE),'Export  - batting'!D18)</f>
        <v>5</v>
      </c>
      <c r="E18">
        <f>IF('Export  - batting'!$M18,'Export  - batting'!E18+VLOOKUP('Export  - batting'!$A18,'Season - bat'!$A:$K,5,FALSE),'Export  - batting'!E18)</f>
        <v>34</v>
      </c>
      <c r="F18" s="30">
        <f>IF((C18-D18)&gt;0,E18/(C18-D18),"-")</f>
        <v>3.7777777777777777</v>
      </c>
      <c r="G18" s="30" t="str">
        <f t="shared" si="0"/>
        <v>-</v>
      </c>
      <c r="H18">
        <f>IF('Export  - batting'!$M18,MAX('Export  - batting'!F18, VLOOKUP('Export  - batting'!$A18,'Season - bat'!$A:$K,6,FALSE)),'Export  - batting'!F18)</f>
        <v>18</v>
      </c>
      <c r="I18">
        <f>IF('Export  - batting'!$M18,'Export  - batting'!G18+VLOOKUP('Export  - batting'!$A18,'Season - bat'!$A:$K,7,FALSE),'Export  - batting'!G18)</f>
        <v>0</v>
      </c>
      <c r="J18">
        <f>IF('Export  - batting'!$M18,'Export  - batting'!H18+VLOOKUP('Export  - batting'!$A18,'Season - bat'!$A:$K,8,FALSE),'Export  - batting'!H18)</f>
        <v>0</v>
      </c>
      <c r="K18">
        <f>IF('Export  - batting'!$M18,'Export  - batting'!I18+VLOOKUP('Export  - batting'!$A18,'Season - bat'!$A:$K,9,FALSE),'Export  - batting'!I18)</f>
        <v>6</v>
      </c>
      <c r="L18">
        <f>IF('Export  - batting'!$M18,'Export  - batting'!J18+VLOOKUP('Export  - batting'!$A18,'Season - bat'!$A:$K,10,FALSE),'Export  - batting'!J18)</f>
        <v>4</v>
      </c>
      <c r="M18">
        <f>IF('Export  - batting'!$M18,'Export  - batting'!K18+VLOOKUP('Export  - batting'!$A18,'Season - bat'!$A:$K,11,FALSE),'Export  - batting'!K18)</f>
        <v>0</v>
      </c>
      <c r="N18" t="str">
        <f>IF('Export  - batting'!L18="", "-", IF('Export  - batting'!$M18,'Export  - batting'!L18+VLOOKUP('Export  - batting'!$A18,'Season - bat'!$A:$L,12,FALSE),'Export  - batting'!L18))</f>
        <v>-</v>
      </c>
    </row>
    <row r="19" spans="1:14" x14ac:dyDescent="0.25">
      <c r="A19" t="str">
        <f>'Export  - batting'!A19</f>
        <v>H Barry</v>
      </c>
      <c r="B19">
        <f>IF('Export  - batting'!$M19,'Export  - batting'!B19+VLOOKUP('Export  - batting'!$A19,'Season - bat'!A:K,2,FALSE),'Export  - batting'!B19)</f>
        <v>1</v>
      </c>
      <c r="C19">
        <f>IF('Export  - batting'!$M19,'Export  - batting'!C19+VLOOKUP('Export  - batting'!$A19,'Season - bat'!$A:$K,3,FALSE),'Export  - batting'!C19)</f>
        <v>0</v>
      </c>
      <c r="D19">
        <f>IF('Export  - batting'!$M19,'Export  - batting'!D19+VLOOKUP('Export  - batting'!$A19,'Season - bat'!$A:$K,4,FALSE),'Export  - batting'!D19)</f>
        <v>0</v>
      </c>
      <c r="E19">
        <f>IF('Export  - batting'!$M19,'Export  - batting'!E19+VLOOKUP('Export  - batting'!$A19,'Season - bat'!$A:$K,5,FALSE),'Export  - batting'!E19)</f>
        <v>0</v>
      </c>
      <c r="F19" s="30" t="str">
        <f>IF((C19-D19)&gt;0,E19/(C19-D19),"-")</f>
        <v>-</v>
      </c>
      <c r="G19" s="30" t="str">
        <f t="shared" si="0"/>
        <v>-</v>
      </c>
      <c r="H19">
        <f>IF('Export  - batting'!$M19,MAX('Export  - batting'!F19, VLOOKUP('Export  - batting'!$A19,'Season - bat'!$A:$K,6,FALSE)),'Export  - batting'!F19)</f>
        <v>0</v>
      </c>
      <c r="I19">
        <f>IF('Export  - batting'!$M19,'Export  - batting'!G19+VLOOKUP('Export  - batting'!$A19,'Season - bat'!$A:$K,7,FALSE),'Export  - batting'!G19)</f>
        <v>0</v>
      </c>
      <c r="J19">
        <f>IF('Export  - batting'!$M19,'Export  - batting'!H19+VLOOKUP('Export  - batting'!$A19,'Season - bat'!$A:$K,8,FALSE),'Export  - batting'!H19)</f>
        <v>0</v>
      </c>
      <c r="K19">
        <f>IF('Export  - batting'!$M19,'Export  - batting'!I19+VLOOKUP('Export  - batting'!$A19,'Season - bat'!$A:$K,9,FALSE),'Export  - batting'!I19)</f>
        <v>0</v>
      </c>
      <c r="L19">
        <f>IF('Export  - batting'!$M19,'Export  - batting'!J19+VLOOKUP('Export  - batting'!$A19,'Season - bat'!$A:$K,10,FALSE),'Export  - batting'!J19)</f>
        <v>0</v>
      </c>
      <c r="M19">
        <f>IF('Export  - batting'!$M19,'Export  - batting'!K19+VLOOKUP('Export  - batting'!$A19,'Season - bat'!$A:$K,11,FALSE),'Export  - batting'!K19)</f>
        <v>0</v>
      </c>
      <c r="N19" t="str">
        <f>IF('Export  - batting'!L19="", "-", IF('Export  - batting'!$M19,'Export  - batting'!L19+VLOOKUP('Export  - batting'!$A19,'Season - bat'!$A:$L,12,FALSE),'Export  - batting'!L19))</f>
        <v>-</v>
      </c>
    </row>
    <row r="20" spans="1:14" x14ac:dyDescent="0.25">
      <c r="A20" t="str">
        <f>'Export  - batting'!A20</f>
        <v>T Barry</v>
      </c>
      <c r="B20">
        <f>IF('Export  - batting'!$M20,'Export  - batting'!B20+VLOOKUP('Export  - batting'!$A20,'Season - bat'!A:K,2,FALSE),'Export  - batting'!B20)</f>
        <v>2</v>
      </c>
      <c r="C20">
        <f>IF('Export  - batting'!$M20,'Export  - batting'!C20+VLOOKUP('Export  - batting'!$A20,'Season - bat'!$A:$K,3,FALSE),'Export  - batting'!C20)</f>
        <v>1</v>
      </c>
      <c r="D20">
        <f>IF('Export  - batting'!$M20,'Export  - batting'!D20+VLOOKUP('Export  - batting'!$A20,'Season - bat'!$A:$K,4,FALSE),'Export  - batting'!D20)</f>
        <v>0</v>
      </c>
      <c r="E20">
        <f>IF('Export  - batting'!$M20,'Export  - batting'!E20+VLOOKUP('Export  - batting'!$A20,'Season - bat'!$A:$K,5,FALSE),'Export  - batting'!E20)</f>
        <v>0</v>
      </c>
      <c r="F20" s="30">
        <f>IF((C20-D20)&gt;0,E20/(C20-D20),"-")</f>
        <v>0</v>
      </c>
      <c r="G20" s="30" t="str">
        <f t="shared" si="0"/>
        <v>-</v>
      </c>
      <c r="H20">
        <f>IF('Export  - batting'!$M20,MAX('Export  - batting'!F20, VLOOKUP('Export  - batting'!$A20,'Season - bat'!$A:$K,6,FALSE)),'Export  - batting'!F20)</f>
        <v>0</v>
      </c>
      <c r="I20">
        <f>IF('Export  - batting'!$M20,'Export  - batting'!G20+VLOOKUP('Export  - batting'!$A20,'Season - bat'!$A:$K,7,FALSE),'Export  - batting'!G20)</f>
        <v>0</v>
      </c>
      <c r="J20">
        <f>IF('Export  - batting'!$M20,'Export  - batting'!H20+VLOOKUP('Export  - batting'!$A20,'Season - bat'!$A:$K,8,FALSE),'Export  - batting'!H20)</f>
        <v>0</v>
      </c>
      <c r="K20">
        <f>IF('Export  - batting'!$M20,'Export  - batting'!I20+VLOOKUP('Export  - batting'!$A20,'Season - bat'!$A:$K,9,FALSE),'Export  - batting'!I20)</f>
        <v>1</v>
      </c>
      <c r="L20">
        <f>IF('Export  - batting'!$M20,'Export  - batting'!J20+VLOOKUP('Export  - batting'!$A20,'Season - bat'!$A:$K,10,FALSE),'Export  - batting'!J20)</f>
        <v>0</v>
      </c>
      <c r="M20">
        <f>IF('Export  - batting'!$M20,'Export  - batting'!K20+VLOOKUP('Export  - batting'!$A20,'Season - bat'!$A:$K,11,FALSE),'Export  - batting'!K20)</f>
        <v>0</v>
      </c>
      <c r="N20" t="str">
        <f>IF('Export  - batting'!L20="", "-", IF('Export  - batting'!$M20,'Export  - batting'!L20+VLOOKUP('Export  - batting'!$A20,'Season - bat'!$A:$L,12,FALSE),'Export  - batting'!L20))</f>
        <v>-</v>
      </c>
    </row>
    <row r="21" spans="1:14" x14ac:dyDescent="0.25">
      <c r="A21" t="str">
        <f>'Export  - batting'!A21</f>
        <v>P Basic</v>
      </c>
      <c r="B21">
        <f>IF('Export  - batting'!$M21,'Export  - batting'!B21+VLOOKUP('Export  - batting'!$A21,'Season - bat'!A:K,2,FALSE),'Export  - batting'!B21)</f>
        <v>12</v>
      </c>
      <c r="C21">
        <f>IF('Export  - batting'!$M21,'Export  - batting'!C21+VLOOKUP('Export  - batting'!$A21,'Season - bat'!$A:$K,3,FALSE),'Export  - batting'!C21)</f>
        <v>10</v>
      </c>
      <c r="D21">
        <f>IF('Export  - batting'!$M21,'Export  - batting'!D21+VLOOKUP('Export  - batting'!$A21,'Season - bat'!$A:$K,4,FALSE),'Export  - batting'!D21)</f>
        <v>1</v>
      </c>
      <c r="E21">
        <f>IF('Export  - batting'!$M21,'Export  - batting'!E21+VLOOKUP('Export  - batting'!$A21,'Season - bat'!$A:$K,5,FALSE),'Export  - batting'!E21)</f>
        <v>350</v>
      </c>
      <c r="F21" s="30">
        <f>IF((C21-D21)&gt;0,E21/(C21-D21),"-")</f>
        <v>38.888888888888886</v>
      </c>
      <c r="G21" s="30" t="str">
        <f t="shared" si="0"/>
        <v>-</v>
      </c>
      <c r="H21">
        <f>IF('Export  - batting'!$M21,MAX('Export  - batting'!F21, VLOOKUP('Export  - batting'!$A21,'Season - bat'!$A:$K,6,FALSE)),'Export  - batting'!F21)</f>
        <v>78</v>
      </c>
      <c r="I21">
        <f>IF('Export  - batting'!$M21,'Export  - batting'!G21+VLOOKUP('Export  - batting'!$A21,'Season - bat'!$A:$K,7,FALSE),'Export  - batting'!G21)</f>
        <v>3</v>
      </c>
      <c r="J21">
        <f>IF('Export  - batting'!$M21,'Export  - batting'!H21+VLOOKUP('Export  - batting'!$A21,'Season - bat'!$A:$K,8,FALSE),'Export  - batting'!H21)</f>
        <v>0</v>
      </c>
      <c r="K21">
        <f>IF('Export  - batting'!$M21,'Export  - batting'!I21+VLOOKUP('Export  - batting'!$A21,'Season - bat'!$A:$K,9,FALSE),'Export  - batting'!I21)</f>
        <v>0</v>
      </c>
      <c r="L21">
        <f>IF('Export  - batting'!$M21,'Export  - batting'!J21+VLOOKUP('Export  - batting'!$A21,'Season - bat'!$A:$K,10,FALSE),'Export  - batting'!J21)</f>
        <v>51</v>
      </c>
      <c r="M21">
        <f>IF('Export  - batting'!$M21,'Export  - batting'!K21+VLOOKUP('Export  - batting'!$A21,'Season - bat'!$A:$K,11,FALSE),'Export  - batting'!K21)</f>
        <v>3</v>
      </c>
      <c r="N21" t="str">
        <f>IF('Export  - batting'!L21="", "-", IF('Export  - batting'!$M21,'Export  - batting'!L21+VLOOKUP('Export  - batting'!$A21,'Season - bat'!$A:$L,12,FALSE),'Export  - batting'!L21))</f>
        <v>-</v>
      </c>
    </row>
    <row r="22" spans="1:14" x14ac:dyDescent="0.25">
      <c r="A22" t="str">
        <f>'Export  - batting'!A22</f>
        <v>Ed Beesley</v>
      </c>
      <c r="B22">
        <f>IF('Export  - batting'!$M22,'Export  - batting'!B22+VLOOKUP('Export  - batting'!$A22,'Season - bat'!A:K,2,FALSE),'Export  - batting'!B22)</f>
        <v>43</v>
      </c>
      <c r="C22">
        <f>IF('Export  - batting'!$M22,'Export  - batting'!C22+VLOOKUP('Export  - batting'!$A22,'Season - bat'!$A:$K,3,FALSE),'Export  - batting'!C22)</f>
        <v>20</v>
      </c>
      <c r="D22">
        <f>IF('Export  - batting'!$M22,'Export  - batting'!D22+VLOOKUP('Export  - batting'!$A22,'Season - bat'!$A:$K,4,FALSE),'Export  - batting'!D22)</f>
        <v>9</v>
      </c>
      <c r="E22">
        <f>IF('Export  - batting'!$M22,'Export  - batting'!E22+VLOOKUP('Export  - batting'!$A22,'Season - bat'!$A:$K,5,FALSE),'Export  - batting'!E22)</f>
        <v>122</v>
      </c>
      <c r="F22" s="30">
        <f>IF((C22-D22)&gt;0,E22/(C22-D22),"-")</f>
        <v>11.090909090909092</v>
      </c>
      <c r="G22" s="30" t="str">
        <f t="shared" si="0"/>
        <v>-</v>
      </c>
      <c r="H22">
        <f>IF('Export  - batting'!$M22,MAX('Export  - batting'!F22, VLOOKUP('Export  - batting'!$A22,'Season - bat'!$A:$K,6,FALSE)),'Export  - batting'!F22)</f>
        <v>49</v>
      </c>
      <c r="I22">
        <f>IF('Export  - batting'!$M22,'Export  - batting'!G22+VLOOKUP('Export  - batting'!$A22,'Season - bat'!$A:$K,7,FALSE),'Export  - batting'!G22)</f>
        <v>0</v>
      </c>
      <c r="J22">
        <f>IF('Export  - batting'!$M22,'Export  - batting'!H22+VLOOKUP('Export  - batting'!$A22,'Season - bat'!$A:$K,8,FALSE),'Export  - batting'!H22)</f>
        <v>0</v>
      </c>
      <c r="K22">
        <f>IF('Export  - batting'!$M22,'Export  - batting'!I22+VLOOKUP('Export  - batting'!$A22,'Season - bat'!$A:$K,9,FALSE),'Export  - batting'!I22)</f>
        <v>4</v>
      </c>
      <c r="L22">
        <f>IF('Export  - batting'!$M22,'Export  - batting'!J22+VLOOKUP('Export  - batting'!$A22,'Season - bat'!$A:$K,10,FALSE),'Export  - batting'!J22)</f>
        <v>5</v>
      </c>
      <c r="M22">
        <f>IF('Export  - batting'!$M22,'Export  - batting'!K22+VLOOKUP('Export  - batting'!$A22,'Season - bat'!$A:$K,11,FALSE),'Export  - batting'!K22)</f>
        <v>2</v>
      </c>
      <c r="N22" t="str">
        <f>IF('Export  - batting'!L22="", "-", IF('Export  - batting'!$M22,'Export  - batting'!L22+VLOOKUP('Export  - batting'!$A22,'Season - bat'!$A:$L,12,FALSE),'Export  - batting'!L22))</f>
        <v>-</v>
      </c>
    </row>
    <row r="23" spans="1:14" x14ac:dyDescent="0.25">
      <c r="A23" t="str">
        <f>'Export  - batting'!A23</f>
        <v>Julian Bell</v>
      </c>
      <c r="B23">
        <f>IF('Export  - batting'!$M23,'Export  - batting'!B23+VLOOKUP('Export  - batting'!$A23,'Season - bat'!A:K,2,FALSE),'Export  - batting'!B23)</f>
        <v>72</v>
      </c>
      <c r="C23">
        <f>IF('Export  - batting'!$M23,'Export  - batting'!C23+VLOOKUP('Export  - batting'!$A23,'Season - bat'!$A:$K,3,FALSE),'Export  - batting'!C23)</f>
        <v>66</v>
      </c>
      <c r="D23">
        <f>IF('Export  - batting'!$M23,'Export  - batting'!D23+VLOOKUP('Export  - batting'!$A23,'Season - bat'!$A:$K,4,FALSE),'Export  - batting'!D23)</f>
        <v>7</v>
      </c>
      <c r="E23">
        <f>IF('Export  - batting'!$M23,'Export  - batting'!E23+VLOOKUP('Export  - batting'!$A23,'Season - bat'!$A:$K,5,FALSE),'Export  - batting'!E23)</f>
        <v>635</v>
      </c>
      <c r="F23" s="30">
        <f>IF((C23-D23)&gt;0,E23/(C23-D23),"-")</f>
        <v>10.76271186440678</v>
      </c>
      <c r="G23" s="30" t="str">
        <f t="shared" si="0"/>
        <v>-</v>
      </c>
      <c r="H23">
        <f>IF('Export  - batting'!$M23,MAX('Export  - batting'!F23, VLOOKUP('Export  - batting'!$A23,'Season - bat'!$A:$K,6,FALSE)),'Export  - batting'!F23)</f>
        <v>45</v>
      </c>
      <c r="I23">
        <f>IF('Export  - batting'!$M23,'Export  - batting'!G23+VLOOKUP('Export  - batting'!$A23,'Season - bat'!$A:$K,7,FALSE),'Export  - batting'!G23)</f>
        <v>0</v>
      </c>
      <c r="J23">
        <f>IF('Export  - batting'!$M23,'Export  - batting'!H23+VLOOKUP('Export  - batting'!$A23,'Season - bat'!$A:$K,8,FALSE),'Export  - batting'!H23)</f>
        <v>0</v>
      </c>
      <c r="K23">
        <f>IF('Export  - batting'!$M23,'Export  - batting'!I23+VLOOKUP('Export  - batting'!$A23,'Season - bat'!$A:$K,9,FALSE),'Export  - batting'!I23)</f>
        <v>13</v>
      </c>
      <c r="L23">
        <f>IF('Export  - batting'!$M23,'Export  - batting'!J23+VLOOKUP('Export  - batting'!$A23,'Season - bat'!$A:$K,10,FALSE),'Export  - batting'!J23)</f>
        <v>52</v>
      </c>
      <c r="M23">
        <f>IF('Export  - batting'!$M23,'Export  - batting'!K23+VLOOKUP('Export  - batting'!$A23,'Season - bat'!$A:$K,11,FALSE),'Export  - batting'!K23)</f>
        <v>1</v>
      </c>
      <c r="N23" t="str">
        <f>IF('Export  - batting'!L23="", "-", IF('Export  - batting'!$M23,'Export  - batting'!L23+VLOOKUP('Export  - batting'!$A23,'Season - bat'!$A:$L,12,FALSE),'Export  - batting'!L23))</f>
        <v>-</v>
      </c>
    </row>
    <row r="24" spans="1:14" x14ac:dyDescent="0.25">
      <c r="A24" t="str">
        <f>'Export  - batting'!A24</f>
        <v>? Bennet</v>
      </c>
      <c r="B24">
        <f>IF('Export  - batting'!$M24,'Export  - batting'!B24+VLOOKUP('Export  - batting'!$A24,'Season - bat'!A:K,2,FALSE),'Export  - batting'!B24)</f>
        <v>1</v>
      </c>
      <c r="C24">
        <f>IF('Export  - batting'!$M24,'Export  - batting'!C24+VLOOKUP('Export  - batting'!$A24,'Season - bat'!$A:$K,3,FALSE),'Export  - batting'!C24)</f>
        <v>1</v>
      </c>
      <c r="D24">
        <f>IF('Export  - batting'!$M24,'Export  - batting'!D24+VLOOKUP('Export  - batting'!$A24,'Season - bat'!$A:$K,4,FALSE),'Export  - batting'!D24)</f>
        <v>0</v>
      </c>
      <c r="E24">
        <f>IF('Export  - batting'!$M24,'Export  - batting'!E24+VLOOKUP('Export  - batting'!$A24,'Season - bat'!$A:$K,5,FALSE),'Export  - batting'!E24)</f>
        <v>0</v>
      </c>
      <c r="F24" s="30">
        <f>IF((C24-D24)&gt;0,E24/(C24-D24),"-")</f>
        <v>0</v>
      </c>
      <c r="G24" s="30" t="str">
        <f t="shared" si="0"/>
        <v>-</v>
      </c>
      <c r="H24">
        <f>IF('Export  - batting'!$M24,MAX('Export  - batting'!F24, VLOOKUP('Export  - batting'!$A24,'Season - bat'!$A:$K,6,FALSE)),'Export  - batting'!F24)</f>
        <v>0</v>
      </c>
      <c r="I24">
        <f>IF('Export  - batting'!$M24,'Export  - batting'!G24+VLOOKUP('Export  - batting'!$A24,'Season - bat'!$A:$K,7,FALSE),'Export  - batting'!G24)</f>
        <v>0</v>
      </c>
      <c r="J24">
        <f>IF('Export  - batting'!$M24,'Export  - batting'!H24+VLOOKUP('Export  - batting'!$A24,'Season - bat'!$A:$K,8,FALSE),'Export  - batting'!H24)</f>
        <v>0</v>
      </c>
      <c r="K24">
        <f>IF('Export  - batting'!$M24,'Export  - batting'!I24+VLOOKUP('Export  - batting'!$A24,'Season - bat'!$A:$K,9,FALSE),'Export  - batting'!I24)</f>
        <v>1</v>
      </c>
      <c r="L24">
        <f>IF('Export  - batting'!$M24,'Export  - batting'!J24+VLOOKUP('Export  - batting'!$A24,'Season - bat'!$A:$K,10,FALSE),'Export  - batting'!J24)</f>
        <v>0</v>
      </c>
      <c r="M24">
        <f>IF('Export  - batting'!$M24,'Export  - batting'!K24+VLOOKUP('Export  - batting'!$A24,'Season - bat'!$A:$K,11,FALSE),'Export  - batting'!K24)</f>
        <v>0</v>
      </c>
      <c r="N24" t="str">
        <f>IF('Export  - batting'!L24="", "-", IF('Export  - batting'!$M24,'Export  - batting'!L24+VLOOKUP('Export  - batting'!$A24,'Season - bat'!$A:$L,12,FALSE),'Export  - batting'!L24))</f>
        <v>-</v>
      </c>
    </row>
    <row r="25" spans="1:14" x14ac:dyDescent="0.25">
      <c r="A25" t="str">
        <f>'Export  - batting'!A25</f>
        <v>Ian Berry</v>
      </c>
      <c r="B25">
        <f>IF('Export  - batting'!$M25,'Export  - batting'!B25+VLOOKUP('Export  - batting'!$A25,'Season - bat'!A:K,2,FALSE),'Export  - batting'!B25)</f>
        <v>158</v>
      </c>
      <c r="C25">
        <f>IF('Export  - batting'!$M25,'Export  - batting'!C25+VLOOKUP('Export  - batting'!$A25,'Season - bat'!$A:$K,3,FALSE),'Export  - batting'!C25)</f>
        <v>149</v>
      </c>
      <c r="D25">
        <f>IF('Export  - batting'!$M25,'Export  - batting'!D25+VLOOKUP('Export  - batting'!$A25,'Season - bat'!$A:$K,4,FALSE),'Export  - batting'!D25)</f>
        <v>25</v>
      </c>
      <c r="E25">
        <f>IF('Export  - batting'!$M25,'Export  - batting'!E25+VLOOKUP('Export  - batting'!$A25,'Season - bat'!$A:$K,5,FALSE),'Export  - batting'!E25)</f>
        <v>2465</v>
      </c>
      <c r="F25" s="30">
        <f>IF((C25-D25)&gt;0,E25/(C25-D25),"-")</f>
        <v>19.879032258064516</v>
      </c>
      <c r="G25" s="30" t="str">
        <f t="shared" si="0"/>
        <v>-</v>
      </c>
      <c r="H25">
        <f>IF('Export  - batting'!$M25,MAX('Export  - batting'!F25, VLOOKUP('Export  - batting'!$A25,'Season - bat'!$A:$K,6,FALSE)),'Export  - batting'!F25)</f>
        <v>78</v>
      </c>
      <c r="I25">
        <f>IF('Export  - batting'!$M25,'Export  - batting'!G25+VLOOKUP('Export  - batting'!$A25,'Season - bat'!$A:$K,7,FALSE),'Export  - batting'!G25)</f>
        <v>12</v>
      </c>
      <c r="J25">
        <f>IF('Export  - batting'!$M25,'Export  - batting'!H25+VLOOKUP('Export  - batting'!$A25,'Season - bat'!$A:$K,8,FALSE),'Export  - batting'!H25)</f>
        <v>0</v>
      </c>
      <c r="K25">
        <f>IF('Export  - batting'!$M25,'Export  - batting'!I25+VLOOKUP('Export  - batting'!$A25,'Season - bat'!$A:$K,9,FALSE),'Export  - batting'!I25)</f>
        <v>16</v>
      </c>
      <c r="L25">
        <f>IF('Export  - batting'!$M25,'Export  - batting'!J25+VLOOKUP('Export  - batting'!$A25,'Season - bat'!$A:$K,10,FALSE),'Export  - batting'!J25)</f>
        <v>0</v>
      </c>
      <c r="M25">
        <f>IF('Export  - batting'!$M25,'Export  - batting'!K25+VLOOKUP('Export  - batting'!$A25,'Season - bat'!$A:$K,11,FALSE),'Export  - batting'!K25)</f>
        <v>0</v>
      </c>
      <c r="N25" t="str">
        <f>IF('Export  - batting'!L25="", "-", IF('Export  - batting'!$M25,'Export  - batting'!L25+VLOOKUP('Export  - batting'!$A25,'Season - bat'!$A:$L,12,FALSE),'Export  - batting'!L25))</f>
        <v>-</v>
      </c>
    </row>
    <row r="26" spans="1:14" x14ac:dyDescent="0.25">
      <c r="A26" t="str">
        <f>'Export  - batting'!A26</f>
        <v>A Bhattacharryya</v>
      </c>
      <c r="B26">
        <f>IF('Export  - batting'!$M26,'Export  - batting'!B26+VLOOKUP('Export  - batting'!$A26,'Season - bat'!A:K,2,FALSE),'Export  - batting'!B26)</f>
        <v>2</v>
      </c>
      <c r="C26">
        <f>IF('Export  - batting'!$M26,'Export  - batting'!C26+VLOOKUP('Export  - batting'!$A26,'Season - bat'!$A:$K,3,FALSE),'Export  - batting'!C26)</f>
        <v>1</v>
      </c>
      <c r="D26">
        <f>IF('Export  - batting'!$M26,'Export  - batting'!D26+VLOOKUP('Export  - batting'!$A26,'Season - bat'!$A:$K,4,FALSE),'Export  - batting'!D26)</f>
        <v>0</v>
      </c>
      <c r="E26">
        <f>IF('Export  - batting'!$M26,'Export  - batting'!E26+VLOOKUP('Export  - batting'!$A26,'Season - bat'!$A:$K,5,FALSE),'Export  - batting'!E26)</f>
        <v>1</v>
      </c>
      <c r="F26" s="30">
        <f>IF((C26-D26)&gt;0,E26/(C26-D26),"-")</f>
        <v>1</v>
      </c>
      <c r="G26" s="30" t="str">
        <f t="shared" si="0"/>
        <v>-</v>
      </c>
      <c r="H26">
        <f>IF('Export  - batting'!$M26,MAX('Export  - batting'!F26, VLOOKUP('Export  - batting'!$A26,'Season - bat'!$A:$K,6,FALSE)),'Export  - batting'!F26)</f>
        <v>1</v>
      </c>
      <c r="I26">
        <f>IF('Export  - batting'!$M26,'Export  - batting'!G26+VLOOKUP('Export  - batting'!$A26,'Season - bat'!$A:$K,7,FALSE),'Export  - batting'!G26)</f>
        <v>0</v>
      </c>
      <c r="J26">
        <f>IF('Export  - batting'!$M26,'Export  - batting'!H26+VLOOKUP('Export  - batting'!$A26,'Season - bat'!$A:$K,8,FALSE),'Export  - batting'!H26)</f>
        <v>0</v>
      </c>
      <c r="K26">
        <f>IF('Export  - batting'!$M26,'Export  - batting'!I26+VLOOKUP('Export  - batting'!$A26,'Season - bat'!$A:$K,9,FALSE),'Export  - batting'!I26)</f>
        <v>0</v>
      </c>
      <c r="L26">
        <f>IF('Export  - batting'!$M26,'Export  - batting'!J26+VLOOKUP('Export  - batting'!$A26,'Season - bat'!$A:$K,10,FALSE),'Export  - batting'!J26)</f>
        <v>0</v>
      </c>
      <c r="M26">
        <f>IF('Export  - batting'!$M26,'Export  - batting'!K26+VLOOKUP('Export  - batting'!$A26,'Season - bat'!$A:$K,11,FALSE),'Export  - batting'!K26)</f>
        <v>0</v>
      </c>
      <c r="N26" t="str">
        <f>IF('Export  - batting'!L26="", "-", IF('Export  - batting'!$M26,'Export  - batting'!L26+VLOOKUP('Export  - batting'!$A26,'Season - bat'!$A:$L,12,FALSE),'Export  - batting'!L26))</f>
        <v>-</v>
      </c>
    </row>
    <row r="27" spans="1:14" x14ac:dyDescent="0.25">
      <c r="A27" t="str">
        <f>'Export  - batting'!A27</f>
        <v>Raiffe Bidder</v>
      </c>
      <c r="B27">
        <f>IF('Export  - batting'!$M27,'Export  - batting'!B27+VLOOKUP('Export  - batting'!$A27,'Season - bat'!A:K,2,FALSE),'Export  - batting'!B27)</f>
        <v>4</v>
      </c>
      <c r="C27">
        <f>IF('Export  - batting'!$M27,'Export  - batting'!C27+VLOOKUP('Export  - batting'!$A27,'Season - bat'!$A:$K,3,FALSE),'Export  - batting'!C27)</f>
        <v>3</v>
      </c>
      <c r="D27">
        <f>IF('Export  - batting'!$M27,'Export  - batting'!D27+VLOOKUP('Export  - batting'!$A27,'Season - bat'!$A:$K,4,FALSE),'Export  - batting'!D27)</f>
        <v>1</v>
      </c>
      <c r="E27">
        <f>IF('Export  - batting'!$M27,'Export  - batting'!E27+VLOOKUP('Export  - batting'!$A27,'Season - bat'!$A:$K,5,FALSE),'Export  - batting'!E27)</f>
        <v>11</v>
      </c>
      <c r="F27" s="30">
        <f>IF((C27-D27)&gt;0,E27/(C27-D27),"-")</f>
        <v>5.5</v>
      </c>
      <c r="G27" s="30">
        <f t="shared" si="0"/>
        <v>39.285714285714285</v>
      </c>
      <c r="H27">
        <f>IF('Export  - batting'!$M27,MAX('Export  - batting'!F27, VLOOKUP('Export  - batting'!$A27,'Season - bat'!$A:$K,6,FALSE)),'Export  - batting'!F27)</f>
        <v>5</v>
      </c>
      <c r="I27">
        <f>IF('Export  - batting'!$M27,'Export  - batting'!G27+VLOOKUP('Export  - batting'!$A27,'Season - bat'!$A:$K,7,FALSE),'Export  - batting'!G27)</f>
        <v>0</v>
      </c>
      <c r="J27">
        <f>IF('Export  - batting'!$M27,'Export  - batting'!H27+VLOOKUP('Export  - batting'!$A27,'Season - bat'!$A:$K,8,FALSE),'Export  - batting'!H27)</f>
        <v>0</v>
      </c>
      <c r="K27">
        <f>IF('Export  - batting'!$M27,'Export  - batting'!I27+VLOOKUP('Export  - batting'!$A27,'Season - bat'!$A:$K,9,FALSE),'Export  - batting'!I27)</f>
        <v>0</v>
      </c>
      <c r="L27">
        <f>IF('Export  - batting'!$M27,'Export  - batting'!J27+VLOOKUP('Export  - batting'!$A27,'Season - bat'!$A:$K,10,FALSE),'Export  - batting'!J27)</f>
        <v>1</v>
      </c>
      <c r="M27">
        <f>IF('Export  - batting'!$M27,'Export  - batting'!K27+VLOOKUP('Export  - batting'!$A27,'Season - bat'!$A:$K,11,FALSE),'Export  - batting'!K27)</f>
        <v>0</v>
      </c>
      <c r="N27">
        <f>IF('Export  - batting'!L27="", "-", IF('Export  - batting'!$M27,'Export  - batting'!L27+VLOOKUP('Export  - batting'!$A27,'Season - bat'!$A:$L,12,FALSE),'Export  - batting'!L27))</f>
        <v>28</v>
      </c>
    </row>
    <row r="28" spans="1:14" x14ac:dyDescent="0.25">
      <c r="A28" t="str">
        <f>'Export  - batting'!A28</f>
        <v>E Bird</v>
      </c>
      <c r="B28">
        <f>IF('Export  - batting'!$M28,'Export  - batting'!B28+VLOOKUP('Export  - batting'!$A28,'Season - bat'!A:K,2,FALSE),'Export  - batting'!B28)</f>
        <v>50</v>
      </c>
      <c r="C28">
        <f>IF('Export  - batting'!$M28,'Export  - batting'!C28+VLOOKUP('Export  - batting'!$A28,'Season - bat'!$A:$K,3,FALSE),'Export  - batting'!C28)</f>
        <v>46</v>
      </c>
      <c r="D28">
        <f>IF('Export  - batting'!$M28,'Export  - batting'!D28+VLOOKUP('Export  - batting'!$A28,'Season - bat'!$A:$K,4,FALSE),'Export  - batting'!D28)</f>
        <v>4</v>
      </c>
      <c r="E28">
        <f>IF('Export  - batting'!$M28,'Export  - batting'!E28+VLOOKUP('Export  - batting'!$A28,'Season - bat'!$A:$K,5,FALSE),'Export  - batting'!E28)</f>
        <v>1263</v>
      </c>
      <c r="F28" s="30">
        <f>IF((C28-D28)&gt;0,E28/(C28-D28),"-")</f>
        <v>30.071428571428573</v>
      </c>
      <c r="G28" s="30" t="str">
        <f t="shared" si="0"/>
        <v>-</v>
      </c>
      <c r="H28">
        <f>IF('Export  - batting'!$M28,MAX('Export  - batting'!F28, VLOOKUP('Export  - batting'!$A28,'Season - bat'!$A:$K,6,FALSE)),'Export  - batting'!F28)</f>
        <v>87</v>
      </c>
      <c r="I28">
        <f>IF('Export  - batting'!$M28,'Export  - batting'!G28+VLOOKUP('Export  - batting'!$A28,'Season - bat'!$A:$K,7,FALSE),'Export  - batting'!G28)</f>
        <v>7</v>
      </c>
      <c r="J28">
        <f>IF('Export  - batting'!$M28,'Export  - batting'!H28+VLOOKUP('Export  - batting'!$A28,'Season - bat'!$A:$K,8,FALSE),'Export  - batting'!H28)</f>
        <v>0</v>
      </c>
      <c r="K28">
        <f>IF('Export  - batting'!$M28,'Export  - batting'!I28+VLOOKUP('Export  - batting'!$A28,'Season - bat'!$A:$K,9,FALSE),'Export  - batting'!I28)</f>
        <v>5</v>
      </c>
      <c r="L28">
        <f>IF('Export  - batting'!$M28,'Export  - batting'!J28+VLOOKUP('Export  - batting'!$A28,'Season - bat'!$A:$K,10,FALSE),'Export  - batting'!J28)</f>
        <v>4</v>
      </c>
      <c r="M28">
        <f>IF('Export  - batting'!$M28,'Export  - batting'!K28+VLOOKUP('Export  - batting'!$A28,'Season - bat'!$A:$K,11,FALSE),'Export  - batting'!K28)</f>
        <v>0</v>
      </c>
      <c r="N28" t="str">
        <f>IF('Export  - batting'!L28="", "-", IF('Export  - batting'!$M28,'Export  - batting'!L28+VLOOKUP('Export  - batting'!$A28,'Season - bat'!$A:$L,12,FALSE),'Export  - batting'!L28))</f>
        <v>-</v>
      </c>
    </row>
    <row r="29" spans="1:14" x14ac:dyDescent="0.25">
      <c r="A29" t="str">
        <f>'Export  - batting'!A29</f>
        <v>Matt Bolshaw</v>
      </c>
      <c r="B29">
        <f>IF('Export  - batting'!$M29,'Export  - batting'!B29+VLOOKUP('Export  - batting'!$A29,'Season - bat'!A:K,2,FALSE),'Export  - batting'!B29)</f>
        <v>35</v>
      </c>
      <c r="C29">
        <f>IF('Export  - batting'!$M29,'Export  - batting'!C29+VLOOKUP('Export  - batting'!$A29,'Season - bat'!$A:$K,3,FALSE),'Export  - batting'!C29)</f>
        <v>25</v>
      </c>
      <c r="D29">
        <f>IF('Export  - batting'!$M29,'Export  - batting'!D29+VLOOKUP('Export  - batting'!$A29,'Season - bat'!$A:$K,4,FALSE),'Export  - batting'!D29)</f>
        <v>6</v>
      </c>
      <c r="E29">
        <f>IF('Export  - batting'!$M29,'Export  - batting'!E29+VLOOKUP('Export  - batting'!$A29,'Season - bat'!$A:$K,5,FALSE),'Export  - batting'!E29)</f>
        <v>388</v>
      </c>
      <c r="F29" s="30">
        <f>IF((C29-D29)&gt;0,E29/(C29-D29),"-")</f>
        <v>20.421052631578949</v>
      </c>
      <c r="G29" s="30">
        <f t="shared" si="0"/>
        <v>112.13872832369943</v>
      </c>
      <c r="H29">
        <v>44</v>
      </c>
      <c r="I29">
        <f>IF('Export  - batting'!$M29,'Export  - batting'!G29+VLOOKUP('Export  - batting'!$A29,'Season - bat'!$A:$K,7,FALSE),'Export  - batting'!G29)</f>
        <v>0</v>
      </c>
      <c r="J29">
        <f>IF('Export  - batting'!$M29,'Export  - batting'!H29+VLOOKUP('Export  - batting'!$A29,'Season - bat'!$A:$K,8,FALSE),'Export  - batting'!H29)</f>
        <v>0</v>
      </c>
      <c r="K29">
        <f>IF('Export  - batting'!$M29,'Export  - batting'!I29+VLOOKUP('Export  - batting'!$A29,'Season - bat'!$A:$K,9,FALSE),'Export  - batting'!I29)</f>
        <v>4</v>
      </c>
      <c r="L29">
        <f>IF('Export  - batting'!$M29,'Export  - batting'!J29+VLOOKUP('Export  - batting'!$A29,'Season - bat'!$A:$K,10,FALSE),'Export  - batting'!J29)</f>
        <v>46</v>
      </c>
      <c r="M29">
        <f>IF('Export  - batting'!$M29,'Export  - batting'!K29+VLOOKUP('Export  - batting'!$A29,'Season - bat'!$A:$K,11,FALSE),'Export  - batting'!K29)</f>
        <v>7</v>
      </c>
      <c r="N29">
        <f>IF('Export  - batting'!L29="", "-", IF('Export  - batting'!$M29,'Export  - batting'!L29+VLOOKUP('Export  - batting'!$A29,'Season - bat'!$A:$L,12,FALSE),'Export  - batting'!L29))</f>
        <v>346</v>
      </c>
    </row>
    <row r="30" spans="1:14" x14ac:dyDescent="0.25">
      <c r="A30" t="str">
        <f>'Export  - batting'!A30</f>
        <v>Andrew Boyd</v>
      </c>
      <c r="B30">
        <f>IF('Export  - batting'!$M30,'Export  - batting'!B30+VLOOKUP('Export  - batting'!$A30,'Season - bat'!A:K,2,FALSE),'Export  - batting'!B30)</f>
        <v>102</v>
      </c>
      <c r="C30">
        <f>IF('Export  - batting'!$M30,'Export  - batting'!C30+VLOOKUP('Export  - batting'!$A30,'Season - bat'!$A:$K,3,FALSE),'Export  - batting'!C30)</f>
        <v>62</v>
      </c>
      <c r="D30">
        <f>IF('Export  - batting'!$M30,'Export  - batting'!D30+VLOOKUP('Export  - batting'!$A30,'Season - bat'!$A:$K,4,FALSE),'Export  - batting'!D30)</f>
        <v>21</v>
      </c>
      <c r="E30">
        <f>IF('Export  - batting'!$M30,'Export  - batting'!E30+VLOOKUP('Export  - batting'!$A30,'Season - bat'!$A:$K,5,FALSE),'Export  - batting'!E30)</f>
        <v>84</v>
      </c>
      <c r="F30" s="30">
        <f>IF((C30-D30)&gt;0,E30/(C30-D30),"-")</f>
        <v>2.0487804878048781</v>
      </c>
      <c r="G30" s="30" t="str">
        <f t="shared" si="0"/>
        <v>-</v>
      </c>
      <c r="H30">
        <v>9</v>
      </c>
      <c r="I30">
        <f>IF('Export  - batting'!$M30,'Export  - batting'!G30+VLOOKUP('Export  - batting'!$A30,'Season - bat'!$A:$K,7,FALSE),'Export  - batting'!G30)</f>
        <v>0</v>
      </c>
      <c r="J30">
        <f>IF('Export  - batting'!$M30,'Export  - batting'!H30+VLOOKUP('Export  - batting'!$A30,'Season - bat'!$A:$K,8,FALSE),'Export  - batting'!H30)</f>
        <v>0</v>
      </c>
      <c r="K30">
        <f>IF('Export  - batting'!$M30,'Export  - batting'!I30+VLOOKUP('Export  - batting'!$A30,'Season - bat'!$A:$K,9,FALSE),'Export  - batting'!I30)</f>
        <v>23</v>
      </c>
      <c r="L30">
        <f>IF('Export  - batting'!$M30,'Export  - batting'!J30+VLOOKUP('Export  - batting'!$A30,'Season - bat'!$A:$K,10,FALSE),'Export  - batting'!J30)</f>
        <v>5</v>
      </c>
      <c r="M30">
        <f>IF('Export  - batting'!$M30,'Export  - batting'!K30+VLOOKUP('Export  - batting'!$A30,'Season - bat'!$A:$K,11,FALSE),'Export  - batting'!K30)</f>
        <v>0</v>
      </c>
      <c r="N30" t="str">
        <f>IF('Export  - batting'!L30="", "-", IF('Export  - batting'!$M30,'Export  - batting'!L30+VLOOKUP('Export  - batting'!$A30,'Season - bat'!$A:$L,12,FALSE),'Export  - batting'!L30))</f>
        <v>-</v>
      </c>
    </row>
    <row r="31" spans="1:14" x14ac:dyDescent="0.25">
      <c r="A31" t="str">
        <f>'Export  - batting'!A31</f>
        <v>C Bradley</v>
      </c>
      <c r="B31">
        <f>IF('Export  - batting'!$M31,'Export  - batting'!B31+VLOOKUP('Export  - batting'!$A31,'Season - bat'!A:K,2,FALSE),'Export  - batting'!B31)</f>
        <v>4</v>
      </c>
      <c r="C31">
        <f>IF('Export  - batting'!$M31,'Export  - batting'!C31+VLOOKUP('Export  - batting'!$A31,'Season - bat'!$A:$K,3,FALSE),'Export  - batting'!C31)</f>
        <v>2</v>
      </c>
      <c r="D31">
        <f>IF('Export  - batting'!$M31,'Export  - batting'!D31+VLOOKUP('Export  - batting'!$A31,'Season - bat'!$A:$K,4,FALSE),'Export  - batting'!D31)</f>
        <v>1</v>
      </c>
      <c r="E31">
        <f>IF('Export  - batting'!$M31,'Export  - batting'!E31+VLOOKUP('Export  - batting'!$A31,'Season - bat'!$A:$K,5,FALSE),'Export  - batting'!E31)</f>
        <v>14</v>
      </c>
      <c r="F31" s="30">
        <f>IF((C31-D31)&gt;0,E31/(C31-D31),"-")</f>
        <v>14</v>
      </c>
      <c r="G31" s="30" t="str">
        <f t="shared" si="0"/>
        <v>-</v>
      </c>
      <c r="H31">
        <f>IF('Export  - batting'!$M31,MAX('Export  - batting'!F31, VLOOKUP('Export  - batting'!$A31,'Season - bat'!$A:$K,6,FALSE)),'Export  - batting'!F31)</f>
        <v>10</v>
      </c>
      <c r="I31">
        <f>IF('Export  - batting'!$M31,'Export  - batting'!G31+VLOOKUP('Export  - batting'!$A31,'Season - bat'!$A:$K,7,FALSE),'Export  - batting'!G31)</f>
        <v>0</v>
      </c>
      <c r="J31">
        <f>IF('Export  - batting'!$M31,'Export  - batting'!H31+VLOOKUP('Export  - batting'!$A31,'Season - bat'!$A:$K,8,FALSE),'Export  - batting'!H31)</f>
        <v>0</v>
      </c>
      <c r="K31">
        <f>IF('Export  - batting'!$M31,'Export  - batting'!I31+VLOOKUP('Export  - batting'!$A31,'Season - bat'!$A:$K,9,FALSE),'Export  - batting'!I31)</f>
        <v>0</v>
      </c>
      <c r="L31">
        <f>IF('Export  - batting'!$M31,'Export  - batting'!J31+VLOOKUP('Export  - batting'!$A31,'Season - bat'!$A:$K,10,FALSE),'Export  - batting'!J31)</f>
        <v>0</v>
      </c>
      <c r="M31">
        <f>IF('Export  - batting'!$M31,'Export  - batting'!K31+VLOOKUP('Export  - batting'!$A31,'Season - bat'!$A:$K,11,FALSE),'Export  - batting'!K31)</f>
        <v>0</v>
      </c>
      <c r="N31" t="str">
        <f>IF('Export  - batting'!L31="", "-", IF('Export  - batting'!$M31,'Export  - batting'!L31+VLOOKUP('Export  - batting'!$A31,'Season - bat'!$A:$L,12,FALSE),'Export  - batting'!L31))</f>
        <v>-</v>
      </c>
    </row>
    <row r="32" spans="1:14" x14ac:dyDescent="0.25">
      <c r="A32" t="str">
        <f>'Export  - batting'!A32</f>
        <v>B Breen</v>
      </c>
      <c r="B32">
        <f>IF('Export  - batting'!$M32,'Export  - batting'!B32+VLOOKUP('Export  - batting'!$A32,'Season - bat'!A:K,2,FALSE),'Export  - batting'!B32)</f>
        <v>1</v>
      </c>
      <c r="C32">
        <f>IF('Export  - batting'!$M32,'Export  - batting'!C32+VLOOKUP('Export  - batting'!$A32,'Season - bat'!$A:$K,3,FALSE),'Export  - batting'!C32)</f>
        <v>1</v>
      </c>
      <c r="D32">
        <f>IF('Export  - batting'!$M32,'Export  - batting'!D32+VLOOKUP('Export  - batting'!$A32,'Season - bat'!$A:$K,4,FALSE),'Export  - batting'!D32)</f>
        <v>0</v>
      </c>
      <c r="E32">
        <f>IF('Export  - batting'!$M32,'Export  - batting'!E32+VLOOKUP('Export  - batting'!$A32,'Season - bat'!$A:$K,5,FALSE),'Export  - batting'!E32)</f>
        <v>22</v>
      </c>
      <c r="F32" s="30">
        <f>IF((C32-D32)&gt;0,E32/(C32-D32),"-")</f>
        <v>22</v>
      </c>
      <c r="G32" s="30" t="str">
        <f t="shared" si="0"/>
        <v>-</v>
      </c>
      <c r="H32">
        <f>IF('Export  - batting'!$M32,MAX('Export  - batting'!F32, VLOOKUP('Export  - batting'!$A32,'Season - bat'!$A:$K,6,FALSE)),'Export  - batting'!F32)</f>
        <v>22</v>
      </c>
      <c r="I32">
        <f>IF('Export  - batting'!$M32,'Export  - batting'!G32+VLOOKUP('Export  - batting'!$A32,'Season - bat'!$A:$K,7,FALSE),'Export  - batting'!G32)</f>
        <v>0</v>
      </c>
      <c r="J32">
        <f>IF('Export  - batting'!$M32,'Export  - batting'!H32+VLOOKUP('Export  - batting'!$A32,'Season - bat'!$A:$K,8,FALSE),'Export  - batting'!H32)</f>
        <v>0</v>
      </c>
      <c r="K32">
        <f>IF('Export  - batting'!$M32,'Export  - batting'!I32+VLOOKUP('Export  - batting'!$A32,'Season - bat'!$A:$K,9,FALSE),'Export  - batting'!I32)</f>
        <v>0</v>
      </c>
      <c r="L32">
        <f>IF('Export  - batting'!$M32,'Export  - batting'!J32+VLOOKUP('Export  - batting'!$A32,'Season - bat'!$A:$K,10,FALSE),'Export  - batting'!J32)</f>
        <v>5</v>
      </c>
      <c r="M32">
        <f>IF('Export  - batting'!$M32,'Export  - batting'!K32+VLOOKUP('Export  - batting'!$A32,'Season - bat'!$A:$K,11,FALSE),'Export  - batting'!K32)</f>
        <v>0</v>
      </c>
      <c r="N32" t="str">
        <f>IF('Export  - batting'!L32="", "-", IF('Export  - batting'!$M32,'Export  - batting'!L32+VLOOKUP('Export  - batting'!$A32,'Season - bat'!$A:$L,12,FALSE),'Export  - batting'!L32))</f>
        <v>-</v>
      </c>
    </row>
    <row r="33" spans="1:14" x14ac:dyDescent="0.25">
      <c r="A33" t="str">
        <f>'Export  - batting'!A33</f>
        <v>Doug Brennan</v>
      </c>
      <c r="B33">
        <f>IF('Export  - batting'!$M33,'Export  - batting'!B33+VLOOKUP('Export  - batting'!$A33,'Season - bat'!A:K,2,FALSE),'Export  - batting'!B33)</f>
        <v>11</v>
      </c>
      <c r="C33">
        <f>IF('Export  - batting'!$M33,'Export  - batting'!C33+VLOOKUP('Export  - batting'!$A33,'Season - bat'!$A:$K,3,FALSE),'Export  - batting'!C33)</f>
        <v>9</v>
      </c>
      <c r="D33">
        <f>IF('Export  - batting'!$M33,'Export  - batting'!D33+VLOOKUP('Export  - batting'!$A33,'Season - bat'!$A:$K,4,FALSE),'Export  - batting'!D33)</f>
        <v>2</v>
      </c>
      <c r="E33">
        <f>IF('Export  - batting'!$M33,'Export  - batting'!E33+VLOOKUP('Export  - batting'!$A33,'Season - bat'!$A:$K,5,FALSE),'Export  - batting'!E33)</f>
        <v>42</v>
      </c>
      <c r="F33" s="30">
        <f>IF((C33-D33)&gt;0,E33/(C33-D33),"-")</f>
        <v>6</v>
      </c>
      <c r="G33" s="30" t="str">
        <f t="shared" si="0"/>
        <v>-</v>
      </c>
      <c r="H33">
        <f>IF('Export  - batting'!$M33,MAX('Export  - batting'!F33, VLOOKUP('Export  - batting'!$A33,'Season - bat'!$A:$K,6,FALSE)),'Export  - batting'!F33)</f>
        <v>11</v>
      </c>
      <c r="I33">
        <f>IF('Export  - batting'!$M33,'Export  - batting'!G33+VLOOKUP('Export  - batting'!$A33,'Season - bat'!$A:$K,7,FALSE),'Export  - batting'!G33)</f>
        <v>0</v>
      </c>
      <c r="J33">
        <f>IF('Export  - batting'!$M33,'Export  - batting'!H33+VLOOKUP('Export  - batting'!$A33,'Season - bat'!$A:$K,8,FALSE),'Export  - batting'!H33)</f>
        <v>0</v>
      </c>
      <c r="K33">
        <f>IF('Export  - batting'!$M33,'Export  - batting'!I33+VLOOKUP('Export  - batting'!$A33,'Season - bat'!$A:$K,9,FALSE),'Export  - batting'!I33)</f>
        <v>3</v>
      </c>
      <c r="L33">
        <f>IF('Export  - batting'!$M33,'Export  - batting'!J33+VLOOKUP('Export  - batting'!$A33,'Season - bat'!$A:$K,10,FALSE),'Export  - batting'!J33)</f>
        <v>4</v>
      </c>
      <c r="M33">
        <f>IF('Export  - batting'!$M33,'Export  - batting'!K33+VLOOKUP('Export  - batting'!$A33,'Season - bat'!$A:$K,11,FALSE),'Export  - batting'!K33)</f>
        <v>0</v>
      </c>
      <c r="N33" t="str">
        <f>IF('Export  - batting'!L33="", "-", IF('Export  - batting'!$M33,'Export  - batting'!L33+VLOOKUP('Export  - batting'!$A33,'Season - bat'!$A:$L,12,FALSE),'Export  - batting'!L33))</f>
        <v>-</v>
      </c>
    </row>
    <row r="34" spans="1:14" x14ac:dyDescent="0.25">
      <c r="A34" t="str">
        <f>'Export  - batting'!A34</f>
        <v>W Brett</v>
      </c>
      <c r="B34">
        <f>IF('Export  - batting'!$M34,'Export  - batting'!B34+VLOOKUP('Export  - batting'!$A34,'Season - bat'!A:K,2,FALSE),'Export  - batting'!B34)</f>
        <v>4</v>
      </c>
      <c r="C34">
        <f>IF('Export  - batting'!$M34,'Export  - batting'!C34+VLOOKUP('Export  - batting'!$A34,'Season - bat'!$A:$K,3,FALSE),'Export  - batting'!C34)</f>
        <v>2</v>
      </c>
      <c r="D34">
        <f>IF('Export  - batting'!$M34,'Export  - batting'!D34+VLOOKUP('Export  - batting'!$A34,'Season - bat'!$A:$K,4,FALSE),'Export  - batting'!D34)</f>
        <v>1</v>
      </c>
      <c r="E34">
        <f>IF('Export  - batting'!$M34,'Export  - batting'!E34+VLOOKUP('Export  - batting'!$A34,'Season - bat'!$A:$K,5,FALSE),'Export  - batting'!E34)</f>
        <v>45</v>
      </c>
      <c r="F34" s="30">
        <f>IF((C34-D34)&gt;0,E34/(C34-D34),"-")</f>
        <v>45</v>
      </c>
      <c r="G34" s="30" t="str">
        <f t="shared" si="0"/>
        <v>-</v>
      </c>
      <c r="H34">
        <f>IF('Export  - batting'!$M34,MAX('Export  - batting'!F34, VLOOKUP('Export  - batting'!$A34,'Season - bat'!$A:$K,6,FALSE)),'Export  - batting'!F34)</f>
        <v>41</v>
      </c>
      <c r="I34">
        <f>IF('Export  - batting'!$M34,'Export  - batting'!G34+VLOOKUP('Export  - batting'!$A34,'Season - bat'!$A:$K,7,FALSE),'Export  - batting'!G34)</f>
        <v>0</v>
      </c>
      <c r="J34">
        <f>IF('Export  - batting'!$M34,'Export  - batting'!H34+VLOOKUP('Export  - batting'!$A34,'Season - bat'!$A:$K,8,FALSE),'Export  - batting'!H34)</f>
        <v>0</v>
      </c>
      <c r="K34">
        <f>IF('Export  - batting'!$M34,'Export  - batting'!I34+VLOOKUP('Export  - batting'!$A34,'Season - bat'!$A:$K,9,FALSE),'Export  - batting'!I34)</f>
        <v>0</v>
      </c>
      <c r="L34">
        <f>IF('Export  - batting'!$M34,'Export  - batting'!J34+VLOOKUP('Export  - batting'!$A34,'Season - bat'!$A:$K,10,FALSE),'Export  - batting'!J34)</f>
        <v>6</v>
      </c>
      <c r="M34">
        <f>IF('Export  - batting'!$M34,'Export  - batting'!K34+VLOOKUP('Export  - batting'!$A34,'Season - bat'!$A:$K,11,FALSE),'Export  - batting'!K34)</f>
        <v>0</v>
      </c>
      <c r="N34" t="str">
        <f>IF('Export  - batting'!L34="", "-", IF('Export  - batting'!$M34,'Export  - batting'!L34+VLOOKUP('Export  - batting'!$A34,'Season - bat'!$A:$L,12,FALSE),'Export  - batting'!L34))</f>
        <v>-</v>
      </c>
    </row>
    <row r="35" spans="1:14" x14ac:dyDescent="0.25">
      <c r="A35" t="str">
        <f>'Export  - batting'!A35</f>
        <v>Steve Britto</v>
      </c>
      <c r="B35">
        <f>IF('Export  - batting'!$M35,'Export  - batting'!B35+VLOOKUP('Export  - batting'!$A35,'Season - bat'!A:K,2,FALSE),'Export  - batting'!B35)</f>
        <v>375</v>
      </c>
      <c r="C35">
        <f>IF('Export  - batting'!$M35,'Export  - batting'!C35+VLOOKUP('Export  - batting'!$A35,'Season - bat'!$A:$K,3,FALSE),'Export  - batting'!C35)</f>
        <v>366</v>
      </c>
      <c r="D35">
        <f>IF('Export  - batting'!$M35,'Export  - batting'!D35+VLOOKUP('Export  - batting'!$A35,'Season - bat'!$A:$K,4,FALSE),'Export  - batting'!D35)</f>
        <v>47</v>
      </c>
      <c r="E35">
        <f>IF('Export  - batting'!$M35,'Export  - batting'!E35+VLOOKUP('Export  - batting'!$A35,'Season - bat'!$A:$K,5,FALSE),'Export  - batting'!E35)</f>
        <v>9139</v>
      </c>
      <c r="F35" s="30">
        <f>IF((C35-D35)&gt;0,E35/(C35-D35),"-")</f>
        <v>28.648902821316614</v>
      </c>
      <c r="G35" s="30" t="str">
        <f t="shared" si="0"/>
        <v>-</v>
      </c>
      <c r="H35">
        <v>135</v>
      </c>
      <c r="I35">
        <f>IF('Export  - batting'!$M35,'Export  - batting'!G35+VLOOKUP('Export  - batting'!$A35,'Season - bat'!$A:$K,7,FALSE),'Export  - batting'!G35)</f>
        <v>48</v>
      </c>
      <c r="J35">
        <f>IF('Export  - batting'!$M35,'Export  - batting'!H35+VLOOKUP('Export  - batting'!$A35,'Season - bat'!$A:$K,8,FALSE),'Export  - batting'!H35)</f>
        <v>6</v>
      </c>
      <c r="K35">
        <f>IF('Export  - batting'!$M35,'Export  - batting'!I35+VLOOKUP('Export  - batting'!$A35,'Season - bat'!$A:$K,9,FALSE),'Export  - batting'!I35)</f>
        <v>30</v>
      </c>
      <c r="L35">
        <f>IF('Export  - batting'!$M35,'Export  - batting'!J35+VLOOKUP('Export  - batting'!$A35,'Season - bat'!$A:$K,10,FALSE),'Export  - batting'!J35)</f>
        <v>934</v>
      </c>
      <c r="M35">
        <f>IF('Export  - batting'!$M35,'Export  - batting'!K35+VLOOKUP('Export  - batting'!$A35,'Season - bat'!$A:$K,11,FALSE),'Export  - batting'!K35)</f>
        <v>101</v>
      </c>
      <c r="N35" t="str">
        <f>IF('Export  - batting'!L35="", "-", IF('Export  - batting'!$M35,'Export  - batting'!L35+VLOOKUP('Export  - batting'!$A35,'Season - bat'!$A:$L,12,FALSE),'Export  - batting'!L35))</f>
        <v>-</v>
      </c>
    </row>
    <row r="36" spans="1:14" x14ac:dyDescent="0.25">
      <c r="A36" t="str">
        <f>'Export  - batting'!A36</f>
        <v>B Brown</v>
      </c>
      <c r="B36">
        <f>IF('Export  - batting'!$M36,'Export  - batting'!B36+VLOOKUP('Export  - batting'!$A36,'Season - bat'!A:K,2,FALSE),'Export  - batting'!B36)</f>
        <v>17</v>
      </c>
      <c r="C36">
        <f>IF('Export  - batting'!$M36,'Export  - batting'!C36+VLOOKUP('Export  - batting'!$A36,'Season - bat'!$A:$K,3,FALSE),'Export  - batting'!C36)</f>
        <v>15</v>
      </c>
      <c r="D36">
        <f>IF('Export  - batting'!$M36,'Export  - batting'!D36+VLOOKUP('Export  - batting'!$A36,'Season - bat'!$A:$K,4,FALSE),'Export  - batting'!D36)</f>
        <v>2</v>
      </c>
      <c r="E36">
        <f>IF('Export  - batting'!$M36,'Export  - batting'!E36+VLOOKUP('Export  - batting'!$A36,'Season - bat'!$A:$K,5,FALSE),'Export  - batting'!E36)</f>
        <v>192</v>
      </c>
      <c r="F36" s="30">
        <f>IF((C36-D36)&gt;0,E36/(C36-D36),"-")</f>
        <v>14.76923076923077</v>
      </c>
      <c r="G36" s="30" t="str">
        <f t="shared" si="0"/>
        <v>-</v>
      </c>
      <c r="H36">
        <f>IF('Export  - batting'!$M36,MAX('Export  - batting'!F36, VLOOKUP('Export  - batting'!$A36,'Season - bat'!$A:$K,6,FALSE)),'Export  - batting'!F36)</f>
        <v>35</v>
      </c>
      <c r="I36">
        <f>IF('Export  - batting'!$M36,'Export  - batting'!G36+VLOOKUP('Export  - batting'!$A36,'Season - bat'!$A:$K,7,FALSE),'Export  - batting'!G36)</f>
        <v>0</v>
      </c>
      <c r="J36">
        <f>IF('Export  - batting'!$M36,'Export  - batting'!H36+VLOOKUP('Export  - batting'!$A36,'Season - bat'!$A:$K,8,FALSE),'Export  - batting'!H36)</f>
        <v>0</v>
      </c>
      <c r="K36">
        <f>IF('Export  - batting'!$M36,'Export  - batting'!I36+VLOOKUP('Export  - batting'!$A36,'Season - bat'!$A:$K,9,FALSE),'Export  - batting'!I36)</f>
        <v>1</v>
      </c>
      <c r="L36">
        <f>IF('Export  - batting'!$M36,'Export  - batting'!J36+VLOOKUP('Export  - batting'!$A36,'Season - bat'!$A:$K,10,FALSE),'Export  - batting'!J36)</f>
        <v>6</v>
      </c>
      <c r="M36">
        <f>IF('Export  - batting'!$M36,'Export  - batting'!K36+VLOOKUP('Export  - batting'!$A36,'Season - bat'!$A:$K,11,FALSE),'Export  - batting'!K36)</f>
        <v>3</v>
      </c>
      <c r="N36" t="str">
        <f>IF('Export  - batting'!L36="", "-", IF('Export  - batting'!$M36,'Export  - batting'!L36+VLOOKUP('Export  - batting'!$A36,'Season - bat'!$A:$L,12,FALSE),'Export  - batting'!L36))</f>
        <v>-</v>
      </c>
    </row>
    <row r="37" spans="1:14" x14ac:dyDescent="0.25">
      <c r="A37" t="str">
        <f>'Export  - batting'!A37</f>
        <v>M Brown</v>
      </c>
      <c r="B37">
        <f>IF('Export  - batting'!$M37,'Export  - batting'!B37+VLOOKUP('Export  - batting'!$A37,'Season - bat'!A:K,2,FALSE),'Export  - batting'!B37)</f>
        <v>1</v>
      </c>
      <c r="C37">
        <f>IF('Export  - batting'!$M37,'Export  - batting'!C37+VLOOKUP('Export  - batting'!$A37,'Season - bat'!$A:$K,3,FALSE),'Export  - batting'!C37)</f>
        <v>1</v>
      </c>
      <c r="D37">
        <f>IF('Export  - batting'!$M37,'Export  - batting'!D37+VLOOKUP('Export  - batting'!$A37,'Season - bat'!$A:$K,4,FALSE),'Export  - batting'!D37)</f>
        <v>0</v>
      </c>
      <c r="E37">
        <f>IF('Export  - batting'!$M37,'Export  - batting'!E37+VLOOKUP('Export  - batting'!$A37,'Season - bat'!$A:$K,5,FALSE),'Export  - batting'!E37)</f>
        <v>2</v>
      </c>
      <c r="F37" s="30">
        <f>IF((C37-D37)&gt;0,E37/(C37-D37),"-")</f>
        <v>2</v>
      </c>
      <c r="G37" s="30" t="str">
        <f t="shared" si="0"/>
        <v>-</v>
      </c>
      <c r="H37">
        <f>IF('Export  - batting'!$M37,MAX('Export  - batting'!F37, VLOOKUP('Export  - batting'!$A37,'Season - bat'!$A:$K,6,FALSE)),'Export  - batting'!F37)</f>
        <v>2</v>
      </c>
      <c r="I37">
        <f>IF('Export  - batting'!$M37,'Export  - batting'!G37+VLOOKUP('Export  - batting'!$A37,'Season - bat'!$A:$K,7,FALSE),'Export  - batting'!G37)</f>
        <v>0</v>
      </c>
      <c r="J37">
        <f>IF('Export  - batting'!$M37,'Export  - batting'!H37+VLOOKUP('Export  - batting'!$A37,'Season - bat'!$A:$K,8,FALSE),'Export  - batting'!H37)</f>
        <v>0</v>
      </c>
      <c r="K37">
        <f>IF('Export  - batting'!$M37,'Export  - batting'!I37+VLOOKUP('Export  - batting'!$A37,'Season - bat'!$A:$K,9,FALSE),'Export  - batting'!I37)</f>
        <v>0</v>
      </c>
      <c r="L37">
        <f>IF('Export  - batting'!$M37,'Export  - batting'!J37+VLOOKUP('Export  - batting'!$A37,'Season - bat'!$A:$K,10,FALSE),'Export  - batting'!J37)</f>
        <v>0</v>
      </c>
      <c r="M37">
        <f>IF('Export  - batting'!$M37,'Export  - batting'!K37+VLOOKUP('Export  - batting'!$A37,'Season - bat'!$A:$K,11,FALSE),'Export  - batting'!K37)</f>
        <v>0</v>
      </c>
      <c r="N37" t="str">
        <f>IF('Export  - batting'!L37="", "-", IF('Export  - batting'!$M37,'Export  - batting'!L37+VLOOKUP('Export  - batting'!$A37,'Season - bat'!$A:$L,12,FALSE),'Export  - batting'!L37))</f>
        <v>-</v>
      </c>
    </row>
    <row r="38" spans="1:14" x14ac:dyDescent="0.25">
      <c r="A38" t="str">
        <f>'Export  - batting'!A38</f>
        <v>P Brown</v>
      </c>
      <c r="B38">
        <f>IF('Export  - batting'!$M38,'Export  - batting'!B38+VLOOKUP('Export  - batting'!$A38,'Season - bat'!A:K,2,FALSE),'Export  - batting'!B38)</f>
        <v>22</v>
      </c>
      <c r="C38">
        <f>IF('Export  - batting'!$M38,'Export  - batting'!C38+VLOOKUP('Export  - batting'!$A38,'Season - bat'!$A:$K,3,FALSE),'Export  - batting'!C38)</f>
        <v>21</v>
      </c>
      <c r="D38">
        <f>IF('Export  - batting'!$M38,'Export  - batting'!D38+VLOOKUP('Export  - batting'!$A38,'Season - bat'!$A:$K,4,FALSE),'Export  - batting'!D38)</f>
        <v>1</v>
      </c>
      <c r="E38">
        <f>IF('Export  - batting'!$M38,'Export  - batting'!E38+VLOOKUP('Export  - batting'!$A38,'Season - bat'!$A:$K,5,FALSE),'Export  - batting'!E38)</f>
        <v>52</v>
      </c>
      <c r="F38" s="30">
        <f>IF((C38-D38)&gt;0,E38/(C38-D38),"-")</f>
        <v>2.6</v>
      </c>
      <c r="G38" s="30" t="str">
        <f t="shared" si="0"/>
        <v>-</v>
      </c>
      <c r="H38">
        <f>IF('Export  - batting'!$M38,MAX('Export  - batting'!F38, VLOOKUP('Export  - batting'!$A38,'Season - bat'!$A:$K,6,FALSE)),'Export  - batting'!F38)</f>
        <v>22</v>
      </c>
      <c r="I38">
        <f>IF('Export  - batting'!$M38,'Export  - batting'!G38+VLOOKUP('Export  - batting'!$A38,'Season - bat'!$A:$K,7,FALSE),'Export  - batting'!G38)</f>
        <v>0</v>
      </c>
      <c r="J38">
        <f>IF('Export  - batting'!$M38,'Export  - batting'!H38+VLOOKUP('Export  - batting'!$A38,'Season - bat'!$A:$K,8,FALSE),'Export  - batting'!H38)</f>
        <v>0</v>
      </c>
      <c r="K38">
        <f>IF('Export  - batting'!$M38,'Export  - batting'!I38+VLOOKUP('Export  - batting'!$A38,'Season - bat'!$A:$K,9,FALSE),'Export  - batting'!I38)</f>
        <v>8</v>
      </c>
      <c r="L38">
        <f>IF('Export  - batting'!$M38,'Export  - batting'!J38+VLOOKUP('Export  - batting'!$A38,'Season - bat'!$A:$K,10,FALSE),'Export  - batting'!J38)</f>
        <v>4</v>
      </c>
      <c r="M38">
        <f>IF('Export  - batting'!$M38,'Export  - batting'!K38+VLOOKUP('Export  - batting'!$A38,'Season - bat'!$A:$K,11,FALSE),'Export  - batting'!K38)</f>
        <v>0</v>
      </c>
      <c r="N38" t="str">
        <f>IF('Export  - batting'!L38="", "-", IF('Export  - batting'!$M38,'Export  - batting'!L38+VLOOKUP('Export  - batting'!$A38,'Season - bat'!$A:$L,12,FALSE),'Export  - batting'!L38))</f>
        <v>-</v>
      </c>
    </row>
    <row r="39" spans="1:14" x14ac:dyDescent="0.25">
      <c r="A39" t="str">
        <f>'Export  - batting'!A39</f>
        <v>D Bruce</v>
      </c>
      <c r="B39">
        <f>IF('Export  - batting'!$M39,'Export  - batting'!B39+VLOOKUP('Export  - batting'!$A39,'Season - bat'!A:K,2,FALSE),'Export  - batting'!B39)</f>
        <v>1</v>
      </c>
      <c r="C39">
        <f>IF('Export  - batting'!$M39,'Export  - batting'!C39+VLOOKUP('Export  - batting'!$A39,'Season - bat'!$A:$K,3,FALSE),'Export  - batting'!C39)</f>
        <v>1</v>
      </c>
      <c r="D39">
        <f>IF('Export  - batting'!$M39,'Export  - batting'!D39+VLOOKUP('Export  - batting'!$A39,'Season - bat'!$A:$K,4,FALSE),'Export  - batting'!D39)</f>
        <v>0</v>
      </c>
      <c r="E39">
        <f>IF('Export  - batting'!$M39,'Export  - batting'!E39+VLOOKUP('Export  - batting'!$A39,'Season - bat'!$A:$K,5,FALSE),'Export  - batting'!E39)</f>
        <v>0</v>
      </c>
      <c r="F39" s="30">
        <f>IF((C39-D39)&gt;0,E39/(C39-D39),"-")</f>
        <v>0</v>
      </c>
      <c r="G39" s="30" t="str">
        <f t="shared" si="0"/>
        <v>-</v>
      </c>
      <c r="H39">
        <f>IF('Export  - batting'!$M39,MAX('Export  - batting'!F39, VLOOKUP('Export  - batting'!$A39,'Season - bat'!$A:$K,6,FALSE)),'Export  - batting'!F39)</f>
        <v>0</v>
      </c>
      <c r="I39">
        <f>IF('Export  - batting'!$M39,'Export  - batting'!G39+VLOOKUP('Export  - batting'!$A39,'Season - bat'!$A:$K,7,FALSE),'Export  - batting'!G39)</f>
        <v>0</v>
      </c>
      <c r="J39">
        <f>IF('Export  - batting'!$M39,'Export  - batting'!H39+VLOOKUP('Export  - batting'!$A39,'Season - bat'!$A:$K,8,FALSE),'Export  - batting'!H39)</f>
        <v>0</v>
      </c>
      <c r="K39">
        <f>IF('Export  - batting'!$M39,'Export  - batting'!I39+VLOOKUP('Export  - batting'!$A39,'Season - bat'!$A:$K,9,FALSE),'Export  - batting'!I39)</f>
        <v>1</v>
      </c>
      <c r="L39">
        <f>IF('Export  - batting'!$M39,'Export  - batting'!J39+VLOOKUP('Export  - batting'!$A39,'Season - bat'!$A:$K,10,FALSE),'Export  - batting'!J39)</f>
        <v>0</v>
      </c>
      <c r="M39">
        <f>IF('Export  - batting'!$M39,'Export  - batting'!K39+VLOOKUP('Export  - batting'!$A39,'Season - bat'!$A:$K,11,FALSE),'Export  - batting'!K39)</f>
        <v>0</v>
      </c>
      <c r="N39" t="str">
        <f>IF('Export  - batting'!L39="", "-", IF('Export  - batting'!$M39,'Export  - batting'!L39+VLOOKUP('Export  - batting'!$A39,'Season - bat'!$A:$L,12,FALSE),'Export  - batting'!L39))</f>
        <v>-</v>
      </c>
    </row>
    <row r="40" spans="1:14" x14ac:dyDescent="0.25">
      <c r="A40" t="str">
        <f>'Export  - batting'!A40</f>
        <v>G Buckley</v>
      </c>
      <c r="B40">
        <f>IF('Export  - batting'!$M40,'Export  - batting'!B40+VLOOKUP('Export  - batting'!$A40,'Season - bat'!A:K,2,FALSE),'Export  - batting'!B40)</f>
        <v>1</v>
      </c>
      <c r="C40">
        <f>IF('Export  - batting'!$M40,'Export  - batting'!C40+VLOOKUP('Export  - batting'!$A40,'Season - bat'!$A:$K,3,FALSE),'Export  - batting'!C40)</f>
        <v>1</v>
      </c>
      <c r="D40">
        <f>IF('Export  - batting'!$M40,'Export  - batting'!D40+VLOOKUP('Export  - batting'!$A40,'Season - bat'!$A:$K,4,FALSE),'Export  - batting'!D40)</f>
        <v>0</v>
      </c>
      <c r="E40">
        <f>IF('Export  - batting'!$M40,'Export  - batting'!E40+VLOOKUP('Export  - batting'!$A40,'Season - bat'!$A:$K,5,FALSE),'Export  - batting'!E40)</f>
        <v>0</v>
      </c>
      <c r="F40" s="30">
        <f>IF((C40-D40)&gt;0,E40/(C40-D40),"-")</f>
        <v>0</v>
      </c>
      <c r="G40" s="30" t="str">
        <f t="shared" si="0"/>
        <v>-</v>
      </c>
      <c r="H40">
        <f>IF('Export  - batting'!$M40,MAX('Export  - batting'!F40, VLOOKUP('Export  - batting'!$A40,'Season - bat'!$A:$K,6,FALSE)),'Export  - batting'!F40)</f>
        <v>0</v>
      </c>
      <c r="I40">
        <f>IF('Export  - batting'!$M40,'Export  - batting'!G40+VLOOKUP('Export  - batting'!$A40,'Season - bat'!$A:$K,7,FALSE),'Export  - batting'!G40)</f>
        <v>0</v>
      </c>
      <c r="J40">
        <f>IF('Export  - batting'!$M40,'Export  - batting'!H40+VLOOKUP('Export  - batting'!$A40,'Season - bat'!$A:$K,8,FALSE),'Export  - batting'!H40)</f>
        <v>0</v>
      </c>
      <c r="K40">
        <f>IF('Export  - batting'!$M40,'Export  - batting'!I40+VLOOKUP('Export  - batting'!$A40,'Season - bat'!$A:$K,9,FALSE),'Export  - batting'!I40)</f>
        <v>1</v>
      </c>
      <c r="L40">
        <f>IF('Export  - batting'!$M40,'Export  - batting'!J40+VLOOKUP('Export  - batting'!$A40,'Season - bat'!$A:$K,10,FALSE),'Export  - batting'!J40)</f>
        <v>0</v>
      </c>
      <c r="M40">
        <f>IF('Export  - batting'!$M40,'Export  - batting'!K40+VLOOKUP('Export  - batting'!$A40,'Season - bat'!$A:$K,11,FALSE),'Export  - batting'!K40)</f>
        <v>0</v>
      </c>
      <c r="N40" t="str">
        <f>IF('Export  - batting'!L40="", "-", IF('Export  - batting'!$M40,'Export  - batting'!L40+VLOOKUP('Export  - batting'!$A40,'Season - bat'!$A:$L,12,FALSE),'Export  - batting'!L40))</f>
        <v>-</v>
      </c>
    </row>
    <row r="41" spans="1:14" x14ac:dyDescent="0.25">
      <c r="A41" t="str">
        <f>'Export  - batting'!A41</f>
        <v>Richard Buckley</v>
      </c>
      <c r="B41">
        <f>IF('Export  - batting'!$M41,'Export  - batting'!B41+VLOOKUP('Export  - batting'!$A41,'Season - bat'!A:K,2,FALSE),'Export  - batting'!B41)</f>
        <v>202</v>
      </c>
      <c r="C41">
        <f>IF('Export  - batting'!$M41,'Export  - batting'!C41+VLOOKUP('Export  - batting'!$A41,'Season - bat'!$A:$K,3,FALSE),'Export  - batting'!C41)</f>
        <v>176</v>
      </c>
      <c r="D41">
        <f>IF('Export  - batting'!$M41,'Export  - batting'!D41+VLOOKUP('Export  - batting'!$A41,'Season - bat'!$A:$K,4,FALSE),'Export  - batting'!D41)</f>
        <v>20</v>
      </c>
      <c r="E41">
        <f>IF('Export  - batting'!$M41,'Export  - batting'!E41+VLOOKUP('Export  - batting'!$A41,'Season - bat'!$A:$K,5,FALSE),'Export  - batting'!E41)</f>
        <v>2005</v>
      </c>
      <c r="F41" s="30">
        <f>IF((C41-D41)&gt;0,E41/(C41-D41),"-")</f>
        <v>12.852564102564102</v>
      </c>
      <c r="G41" s="30" t="str">
        <f t="shared" si="0"/>
        <v>-</v>
      </c>
      <c r="H41">
        <f>IF('Export  - batting'!$M41,MAX('Export  - batting'!F41, VLOOKUP('Export  - batting'!$A41,'Season - bat'!$A:$K,6,FALSE)),'Export  - batting'!F41)</f>
        <v>73</v>
      </c>
      <c r="I41">
        <f>IF('Export  - batting'!$M41,'Export  - batting'!G41+VLOOKUP('Export  - batting'!$A41,'Season - bat'!$A:$K,7,FALSE),'Export  - batting'!G41)</f>
        <v>6</v>
      </c>
      <c r="J41">
        <f>IF('Export  - batting'!$M41,'Export  - batting'!H41+VLOOKUP('Export  - batting'!$A41,'Season - bat'!$A:$K,8,FALSE),'Export  - batting'!H41)</f>
        <v>0</v>
      </c>
      <c r="K41">
        <f>IF('Export  - batting'!$M41,'Export  - batting'!I41+VLOOKUP('Export  - batting'!$A41,'Season - bat'!$A:$K,9,FALSE),'Export  - batting'!I41)</f>
        <v>30</v>
      </c>
      <c r="L41">
        <f>IF('Export  - batting'!$M41,'Export  - batting'!J41+VLOOKUP('Export  - batting'!$A41,'Season - bat'!$A:$K,10,FALSE),'Export  - batting'!J41)</f>
        <v>160</v>
      </c>
      <c r="M41">
        <f>IF('Export  - batting'!$M41,'Export  - batting'!K41+VLOOKUP('Export  - batting'!$A41,'Season - bat'!$A:$K,11,FALSE),'Export  - batting'!K41)</f>
        <v>2</v>
      </c>
      <c r="N41" t="str">
        <f>IF('Export  - batting'!L41="", "-", IF('Export  - batting'!$M41,'Export  - batting'!L41+VLOOKUP('Export  - batting'!$A41,'Season - bat'!$A:$L,12,FALSE),'Export  - batting'!L41))</f>
        <v>-</v>
      </c>
    </row>
    <row r="42" spans="1:14" x14ac:dyDescent="0.25">
      <c r="A42" t="str">
        <f>'Export  - batting'!A42</f>
        <v>G Buckner</v>
      </c>
      <c r="B42">
        <f>IF('Export  - batting'!$M42,'Export  - batting'!B42+VLOOKUP('Export  - batting'!$A42,'Season - bat'!A:K,2,FALSE),'Export  - batting'!B42)</f>
        <v>117</v>
      </c>
      <c r="C42">
        <f>IF('Export  - batting'!$M42,'Export  - batting'!C42+VLOOKUP('Export  - batting'!$A42,'Season - bat'!$A:$K,3,FALSE),'Export  - batting'!C42)</f>
        <v>107</v>
      </c>
      <c r="D42">
        <f>IF('Export  - batting'!$M42,'Export  - batting'!D42+VLOOKUP('Export  - batting'!$A42,'Season - bat'!$A:$K,4,FALSE),'Export  - batting'!D42)</f>
        <v>12</v>
      </c>
      <c r="E42">
        <f>IF('Export  - batting'!$M42,'Export  - batting'!E42+VLOOKUP('Export  - batting'!$A42,'Season - bat'!$A:$K,5,FALSE),'Export  - batting'!E42)</f>
        <v>1712</v>
      </c>
      <c r="F42" s="30">
        <f>IF((C42-D42)&gt;0,E42/(C42-D42),"-")</f>
        <v>18.021052631578947</v>
      </c>
      <c r="G42" s="30" t="str">
        <f t="shared" si="0"/>
        <v>-</v>
      </c>
      <c r="H42">
        <f>IF('Export  - batting'!$M42,MAX('Export  - batting'!F42, VLOOKUP('Export  - batting'!$A42,'Season - bat'!$A:$K,6,FALSE)),'Export  - batting'!F42)</f>
        <v>84</v>
      </c>
      <c r="I42">
        <f>IF('Export  - batting'!$M42,'Export  - batting'!G42+VLOOKUP('Export  - batting'!$A42,'Season - bat'!$A:$K,7,FALSE),'Export  - batting'!G42)</f>
        <v>6</v>
      </c>
      <c r="J42">
        <f>IF('Export  - batting'!$M42,'Export  - batting'!H42+VLOOKUP('Export  - batting'!$A42,'Season - bat'!$A:$K,8,FALSE),'Export  - batting'!H42)</f>
        <v>0</v>
      </c>
      <c r="K42">
        <f>IF('Export  - batting'!$M42,'Export  - batting'!I42+VLOOKUP('Export  - batting'!$A42,'Season - bat'!$A:$K,9,FALSE),'Export  - batting'!I42)</f>
        <v>11</v>
      </c>
      <c r="L42">
        <f>IF('Export  - batting'!$M42,'Export  - batting'!J42+VLOOKUP('Export  - batting'!$A42,'Season - bat'!$A:$K,10,FALSE),'Export  - batting'!J42)</f>
        <v>32</v>
      </c>
      <c r="M42">
        <f>IF('Export  - batting'!$M42,'Export  - batting'!K42+VLOOKUP('Export  - batting'!$A42,'Season - bat'!$A:$K,11,FALSE),'Export  - batting'!K42)</f>
        <v>3</v>
      </c>
      <c r="N42" t="str">
        <f>IF('Export  - batting'!L42="", "-", IF('Export  - batting'!$M42,'Export  - batting'!L42+VLOOKUP('Export  - batting'!$A42,'Season - bat'!$A:$L,12,FALSE),'Export  - batting'!L42))</f>
        <v>-</v>
      </c>
    </row>
    <row r="43" spans="1:14" x14ac:dyDescent="0.25">
      <c r="A43" t="str">
        <f>'Export  - batting'!A43</f>
        <v>Alex Burriel</v>
      </c>
      <c r="B43">
        <f>IF('Export  - batting'!$M43,'Export  - batting'!B43+VLOOKUP('Export  - batting'!$A43,'Season - bat'!A:K,2,FALSE),'Export  - batting'!B43)</f>
        <v>11</v>
      </c>
      <c r="C43">
        <f>IF('Export  - batting'!$M43,'Export  - batting'!C43+VLOOKUP('Export  - batting'!$A43,'Season - bat'!$A:$K,3,FALSE),'Export  - batting'!C43)</f>
        <v>8</v>
      </c>
      <c r="D43">
        <f>IF('Export  - batting'!$M43,'Export  - batting'!D43+VLOOKUP('Export  - batting'!$A43,'Season - bat'!$A:$K,4,FALSE),'Export  - batting'!D43)</f>
        <v>2</v>
      </c>
      <c r="E43">
        <f>IF('Export  - batting'!$M43,'Export  - batting'!E43+VLOOKUP('Export  - batting'!$A43,'Season - bat'!$A:$K,5,FALSE),'Export  - batting'!E43)</f>
        <v>121</v>
      </c>
      <c r="F43" s="30">
        <f>IF((C43-D43)&gt;0,E43/(C43-D43),"-")</f>
        <v>20.166666666666668</v>
      </c>
      <c r="G43" s="30" t="str">
        <f t="shared" si="0"/>
        <v>-</v>
      </c>
      <c r="H43">
        <f>IF('Export  - batting'!$M43,MAX('Export  - batting'!F43, VLOOKUP('Export  - batting'!$A43,'Season - bat'!$A:$K,6,FALSE)),'Export  - batting'!F43)</f>
        <v>46</v>
      </c>
      <c r="I43">
        <f>IF('Export  - batting'!$M43,'Export  - batting'!G43+VLOOKUP('Export  - batting'!$A43,'Season - bat'!$A:$K,7,FALSE),'Export  - batting'!G43)</f>
        <v>0</v>
      </c>
      <c r="J43">
        <f>IF('Export  - batting'!$M43,'Export  - batting'!H43+VLOOKUP('Export  - batting'!$A43,'Season - bat'!$A:$K,8,FALSE),'Export  - batting'!H43)</f>
        <v>0</v>
      </c>
      <c r="K43">
        <f>IF('Export  - batting'!$M43,'Export  - batting'!I43+VLOOKUP('Export  - batting'!$A43,'Season - bat'!$A:$K,9,FALSE),'Export  - batting'!I43)</f>
        <v>1</v>
      </c>
      <c r="L43">
        <f>IF('Export  - batting'!$M43,'Export  - batting'!J43+VLOOKUP('Export  - batting'!$A43,'Season - bat'!$A:$K,10,FALSE),'Export  - batting'!J43)</f>
        <v>14</v>
      </c>
      <c r="M43">
        <f>IF('Export  - batting'!$M43,'Export  - batting'!K43+VLOOKUP('Export  - batting'!$A43,'Season - bat'!$A:$K,11,FALSE),'Export  - batting'!K43)</f>
        <v>4</v>
      </c>
      <c r="N43" t="str">
        <f>IF('Export  - batting'!L43="", "-", IF('Export  - batting'!$M43,'Export  - batting'!L43+VLOOKUP('Export  - batting'!$A43,'Season - bat'!$A:$L,12,FALSE),'Export  - batting'!L43))</f>
        <v>-</v>
      </c>
    </row>
    <row r="44" spans="1:14" x14ac:dyDescent="0.25">
      <c r="A44" t="str">
        <f>'Export  - batting'!A44</f>
        <v>Rhys Byrne</v>
      </c>
      <c r="B44">
        <f>IF('Export  - batting'!$M44,'Export  - batting'!B44+VLOOKUP('Export  - batting'!$A44,'Season - bat'!A:K,2,FALSE),'Export  - batting'!B44)</f>
        <v>11</v>
      </c>
      <c r="C44">
        <f>IF('Export  - batting'!$M44,'Export  - batting'!C44+VLOOKUP('Export  - batting'!$A44,'Season - bat'!$A:$K,3,FALSE),'Export  - batting'!C44)</f>
        <v>8</v>
      </c>
      <c r="D44">
        <f>IF('Export  - batting'!$M44,'Export  - batting'!D44+VLOOKUP('Export  - batting'!$A44,'Season - bat'!$A:$K,4,FALSE),'Export  - batting'!D44)</f>
        <v>0</v>
      </c>
      <c r="E44">
        <f>IF('Export  - batting'!$M44,'Export  - batting'!E44+VLOOKUP('Export  - batting'!$A44,'Season - bat'!$A:$K,5,FALSE),'Export  - batting'!E44)</f>
        <v>22</v>
      </c>
      <c r="F44" s="30">
        <f>IF((C44-D44)&gt;0,E44/(C44-D44),"-")</f>
        <v>2.75</v>
      </c>
      <c r="G44" s="30" t="str">
        <f t="shared" si="0"/>
        <v>-</v>
      </c>
      <c r="H44">
        <f>IF('Export  - batting'!$M44,MAX('Export  - batting'!F44, VLOOKUP('Export  - batting'!$A44,'Season - bat'!$A:$K,6,FALSE)),'Export  - batting'!F44)</f>
        <v>5</v>
      </c>
      <c r="I44">
        <f>IF('Export  - batting'!$M44,'Export  - batting'!G44+VLOOKUP('Export  - batting'!$A44,'Season - bat'!$A:$K,7,FALSE),'Export  - batting'!G44)</f>
        <v>0</v>
      </c>
      <c r="J44">
        <f>IF('Export  - batting'!$M44,'Export  - batting'!H44+VLOOKUP('Export  - batting'!$A44,'Season - bat'!$A:$K,8,FALSE),'Export  - batting'!H44)</f>
        <v>0</v>
      </c>
      <c r="K44">
        <f>IF('Export  - batting'!$M44,'Export  - batting'!I44+VLOOKUP('Export  - batting'!$A44,'Season - bat'!$A:$K,9,FALSE),'Export  - batting'!I44)</f>
        <v>1</v>
      </c>
      <c r="L44">
        <f>IF('Export  - batting'!$M44,'Export  - batting'!J44+VLOOKUP('Export  - batting'!$A44,'Season - bat'!$A:$K,10,FALSE),'Export  - batting'!J44)</f>
        <v>2</v>
      </c>
      <c r="M44">
        <f>IF('Export  - batting'!$M44,'Export  - batting'!K44+VLOOKUP('Export  - batting'!$A44,'Season - bat'!$A:$K,11,FALSE),'Export  - batting'!K44)</f>
        <v>0</v>
      </c>
      <c r="N44" t="str">
        <f>IF('Export  - batting'!L44="", "-", IF('Export  - batting'!$M44,'Export  - batting'!L44+VLOOKUP('Export  - batting'!$A44,'Season - bat'!$A:$L,12,FALSE),'Export  - batting'!L44))</f>
        <v>-</v>
      </c>
    </row>
    <row r="45" spans="1:14" x14ac:dyDescent="0.25">
      <c r="A45" t="str">
        <f>'Export  - batting'!A45</f>
        <v>M Callanan</v>
      </c>
      <c r="B45">
        <f>IF('Export  - batting'!$M45,'Export  - batting'!B45+VLOOKUP('Export  - batting'!$A45,'Season - bat'!A:K,2,FALSE),'Export  - batting'!B45)</f>
        <v>24</v>
      </c>
      <c r="C45">
        <f>IF('Export  - batting'!$M45,'Export  - batting'!C45+VLOOKUP('Export  - batting'!$A45,'Season - bat'!$A:$K,3,FALSE),'Export  - batting'!C45)</f>
        <v>21</v>
      </c>
      <c r="D45">
        <f>IF('Export  - batting'!$M45,'Export  - batting'!D45+VLOOKUP('Export  - batting'!$A45,'Season - bat'!$A:$K,4,FALSE),'Export  - batting'!D45)</f>
        <v>5</v>
      </c>
      <c r="E45">
        <f>IF('Export  - batting'!$M45,'Export  - batting'!E45+VLOOKUP('Export  - batting'!$A45,'Season - bat'!$A:$K,5,FALSE),'Export  - batting'!E45)</f>
        <v>363</v>
      </c>
      <c r="F45" s="30">
        <f>IF((C45-D45)&gt;0,E45/(C45-D45),"-")</f>
        <v>22.6875</v>
      </c>
      <c r="G45" s="30" t="str">
        <f t="shared" si="0"/>
        <v>-</v>
      </c>
      <c r="H45">
        <f>IF('Export  - batting'!$M45,MAX('Export  - batting'!F45, VLOOKUP('Export  - batting'!$A45,'Season - bat'!$A:$K,6,FALSE)),'Export  - batting'!F45)</f>
        <v>90</v>
      </c>
      <c r="I45">
        <f>IF('Export  - batting'!$M45,'Export  - batting'!G45+VLOOKUP('Export  - batting'!$A45,'Season - bat'!$A:$K,7,FALSE),'Export  - batting'!G45)</f>
        <v>2</v>
      </c>
      <c r="J45">
        <f>IF('Export  - batting'!$M45,'Export  - batting'!H45+VLOOKUP('Export  - batting'!$A45,'Season - bat'!$A:$K,8,FALSE),'Export  - batting'!H45)</f>
        <v>0</v>
      </c>
      <c r="K45">
        <f>IF('Export  - batting'!$M45,'Export  - batting'!I45+VLOOKUP('Export  - batting'!$A45,'Season - bat'!$A:$K,9,FALSE),'Export  - batting'!I45)</f>
        <v>0</v>
      </c>
      <c r="L45">
        <f>IF('Export  - batting'!$M45,'Export  - batting'!J45+VLOOKUP('Export  - batting'!$A45,'Season - bat'!$A:$K,10,FALSE),'Export  - batting'!J45)</f>
        <v>26</v>
      </c>
      <c r="M45">
        <f>IF('Export  - batting'!$M45,'Export  - batting'!K45+VLOOKUP('Export  - batting'!$A45,'Season - bat'!$A:$K,11,FALSE),'Export  - batting'!K45)</f>
        <v>7</v>
      </c>
      <c r="N45" t="str">
        <f>IF('Export  - batting'!L45="", "-", IF('Export  - batting'!$M45,'Export  - batting'!L45+VLOOKUP('Export  - batting'!$A45,'Season - bat'!$A:$L,12,FALSE),'Export  - batting'!L45))</f>
        <v>-</v>
      </c>
    </row>
    <row r="46" spans="1:14" x14ac:dyDescent="0.25">
      <c r="A46" t="str">
        <f>'Export  - batting'!A46</f>
        <v>Anthony Campbell</v>
      </c>
      <c r="B46">
        <f>IF('Export  - batting'!$M46,'Export  - batting'!B46+VLOOKUP('Export  - batting'!$A46,'Season - bat'!A:K,2,FALSE),'Export  - batting'!B46)</f>
        <v>89</v>
      </c>
      <c r="C46">
        <f>IF('Export  - batting'!$M46,'Export  - batting'!C46+VLOOKUP('Export  - batting'!$A46,'Season - bat'!$A:$K,3,FALSE),'Export  - batting'!C46)</f>
        <v>72</v>
      </c>
      <c r="D46">
        <f>IF('Export  - batting'!$M46,'Export  - batting'!D46+VLOOKUP('Export  - batting'!$A46,'Season - bat'!$A:$K,4,FALSE),'Export  - batting'!D46)</f>
        <v>16</v>
      </c>
      <c r="E46">
        <f>IF('Export  - batting'!$M46,'Export  - batting'!E46+VLOOKUP('Export  - batting'!$A46,'Season - bat'!$A:$K,5,FALSE),'Export  - batting'!E46)</f>
        <v>1014</v>
      </c>
      <c r="F46" s="30">
        <f>IF((C46-D46)&gt;0,E46/(C46-D46),"-")</f>
        <v>18.107142857142858</v>
      </c>
      <c r="G46" s="30" t="str">
        <f t="shared" si="0"/>
        <v>-</v>
      </c>
      <c r="H46">
        <f>IF('Export  - batting'!$M46,MAX('Export  - batting'!F46, VLOOKUP('Export  - batting'!$A46,'Season - bat'!$A:$K,6,FALSE)),'Export  - batting'!F46)</f>
        <v>71</v>
      </c>
      <c r="I46">
        <f>IF('Export  - batting'!$M46,'Export  - batting'!G46+VLOOKUP('Export  - batting'!$A46,'Season - bat'!$A:$K,7,FALSE),'Export  - batting'!G46)</f>
        <v>3</v>
      </c>
      <c r="J46">
        <f>IF('Export  - batting'!$M46,'Export  - batting'!H46+VLOOKUP('Export  - batting'!$A46,'Season - bat'!$A:$K,8,FALSE),'Export  - batting'!H46)</f>
        <v>0</v>
      </c>
      <c r="K46">
        <f>IF('Export  - batting'!$M46,'Export  - batting'!I46+VLOOKUP('Export  - batting'!$A46,'Season - bat'!$A:$K,9,FALSE),'Export  - batting'!I46)</f>
        <v>6</v>
      </c>
      <c r="L46">
        <f>IF('Export  - batting'!$M46,'Export  - batting'!J46+VLOOKUP('Export  - batting'!$A46,'Season - bat'!$A:$K,10,FALSE),'Export  - batting'!J46)</f>
        <v>128</v>
      </c>
      <c r="M46">
        <f>IF('Export  - batting'!$M46,'Export  - batting'!K46+VLOOKUP('Export  - batting'!$A46,'Season - bat'!$A:$K,11,FALSE),'Export  - batting'!K46)</f>
        <v>4</v>
      </c>
      <c r="N46" t="str">
        <f>IF('Export  - batting'!L46="", "-", IF('Export  - batting'!$M46,'Export  - batting'!L46+VLOOKUP('Export  - batting'!$A46,'Season - bat'!$A:$L,12,FALSE),'Export  - batting'!L46))</f>
        <v>-</v>
      </c>
    </row>
    <row r="47" spans="1:14" x14ac:dyDescent="0.25">
      <c r="A47" t="str">
        <f>'Export  - batting'!A47</f>
        <v>J Capel</v>
      </c>
      <c r="B47">
        <f>IF('Export  - batting'!$M47,'Export  - batting'!B47+VLOOKUP('Export  - batting'!$A47,'Season - bat'!A:K,2,FALSE),'Export  - batting'!B47)</f>
        <v>1</v>
      </c>
      <c r="C47">
        <f>IF('Export  - batting'!$M47,'Export  - batting'!C47+VLOOKUP('Export  - batting'!$A47,'Season - bat'!$A:$K,3,FALSE),'Export  - batting'!C47)</f>
        <v>0</v>
      </c>
      <c r="D47">
        <f>IF('Export  - batting'!$M47,'Export  - batting'!D47+VLOOKUP('Export  - batting'!$A47,'Season - bat'!$A:$K,4,FALSE),'Export  - batting'!D47)</f>
        <v>0</v>
      </c>
      <c r="E47">
        <f>IF('Export  - batting'!$M47,'Export  - batting'!E47+VLOOKUP('Export  - batting'!$A47,'Season - bat'!$A:$K,5,FALSE),'Export  - batting'!E47)</f>
        <v>0</v>
      </c>
      <c r="F47" s="30" t="str">
        <f>IF((C47-D47)&gt;0,E47/(C47-D47),"-")</f>
        <v>-</v>
      </c>
      <c r="G47" s="30" t="str">
        <f t="shared" si="0"/>
        <v>-</v>
      </c>
      <c r="H47">
        <f>IF('Export  - batting'!$M47,MAX('Export  - batting'!F47, VLOOKUP('Export  - batting'!$A47,'Season - bat'!$A:$K,6,FALSE)),'Export  - batting'!F47)</f>
        <v>0</v>
      </c>
      <c r="I47">
        <f>IF('Export  - batting'!$M47,'Export  - batting'!G47+VLOOKUP('Export  - batting'!$A47,'Season - bat'!$A:$K,7,FALSE),'Export  - batting'!G47)</f>
        <v>0</v>
      </c>
      <c r="J47">
        <f>IF('Export  - batting'!$M47,'Export  - batting'!H47+VLOOKUP('Export  - batting'!$A47,'Season - bat'!$A:$K,8,FALSE),'Export  - batting'!H47)</f>
        <v>0</v>
      </c>
      <c r="K47">
        <f>IF('Export  - batting'!$M47,'Export  - batting'!I47+VLOOKUP('Export  - batting'!$A47,'Season - bat'!$A:$K,9,FALSE),'Export  - batting'!I47)</f>
        <v>0</v>
      </c>
      <c r="L47">
        <f>IF('Export  - batting'!$M47,'Export  - batting'!J47+VLOOKUP('Export  - batting'!$A47,'Season - bat'!$A:$K,10,FALSE),'Export  - batting'!J47)</f>
        <v>0</v>
      </c>
      <c r="M47">
        <f>IF('Export  - batting'!$M47,'Export  - batting'!K47+VLOOKUP('Export  - batting'!$A47,'Season - bat'!$A:$K,11,FALSE),'Export  - batting'!K47)</f>
        <v>0</v>
      </c>
      <c r="N47" t="str">
        <f>IF('Export  - batting'!L47="", "-", IF('Export  - batting'!$M47,'Export  - batting'!L47+VLOOKUP('Export  - batting'!$A47,'Season - bat'!$A:$L,12,FALSE),'Export  - batting'!L47))</f>
        <v>-</v>
      </c>
    </row>
    <row r="48" spans="1:14" x14ac:dyDescent="0.25">
      <c r="A48" t="str">
        <f>'Export  - batting'!A48</f>
        <v>C Carline</v>
      </c>
      <c r="B48">
        <f>IF('Export  - batting'!$M48,'Export  - batting'!B48+VLOOKUP('Export  - batting'!$A48,'Season - bat'!A:K,2,FALSE),'Export  - batting'!B48)</f>
        <v>1</v>
      </c>
      <c r="C48">
        <f>IF('Export  - batting'!$M48,'Export  - batting'!C48+VLOOKUP('Export  - batting'!$A48,'Season - bat'!$A:$K,3,FALSE),'Export  - batting'!C48)</f>
        <v>1</v>
      </c>
      <c r="D48">
        <f>IF('Export  - batting'!$M48,'Export  - batting'!D48+VLOOKUP('Export  - batting'!$A48,'Season - bat'!$A:$K,4,FALSE),'Export  - batting'!D48)</f>
        <v>0</v>
      </c>
      <c r="E48">
        <f>IF('Export  - batting'!$M48,'Export  - batting'!E48+VLOOKUP('Export  - batting'!$A48,'Season - bat'!$A:$K,5,FALSE),'Export  - batting'!E48)</f>
        <v>19</v>
      </c>
      <c r="F48" s="30">
        <f>IF((C48-D48)&gt;0,E48/(C48-D48),"-")</f>
        <v>19</v>
      </c>
      <c r="G48" s="30" t="str">
        <f t="shared" si="0"/>
        <v>-</v>
      </c>
      <c r="H48">
        <f>IF('Export  - batting'!$M48,MAX('Export  - batting'!F48, VLOOKUP('Export  - batting'!$A48,'Season - bat'!$A:$K,6,FALSE)),'Export  - batting'!F48)</f>
        <v>19</v>
      </c>
      <c r="I48">
        <f>IF('Export  - batting'!$M48,'Export  - batting'!G48+VLOOKUP('Export  - batting'!$A48,'Season - bat'!$A:$K,7,FALSE),'Export  - batting'!G48)</f>
        <v>0</v>
      </c>
      <c r="J48">
        <f>IF('Export  - batting'!$M48,'Export  - batting'!H48+VLOOKUP('Export  - batting'!$A48,'Season - bat'!$A:$K,8,FALSE),'Export  - batting'!H48)</f>
        <v>0</v>
      </c>
      <c r="K48">
        <f>IF('Export  - batting'!$M48,'Export  - batting'!I48+VLOOKUP('Export  - batting'!$A48,'Season - bat'!$A:$K,9,FALSE),'Export  - batting'!I48)</f>
        <v>0</v>
      </c>
      <c r="L48">
        <f>IF('Export  - batting'!$M48,'Export  - batting'!J48+VLOOKUP('Export  - batting'!$A48,'Season - bat'!$A:$K,10,FALSE),'Export  - batting'!J48)</f>
        <v>2</v>
      </c>
      <c r="M48">
        <f>IF('Export  - batting'!$M48,'Export  - batting'!K48+VLOOKUP('Export  - batting'!$A48,'Season - bat'!$A:$K,11,FALSE),'Export  - batting'!K48)</f>
        <v>1</v>
      </c>
      <c r="N48" t="str">
        <f>IF('Export  - batting'!L48="", "-", IF('Export  - batting'!$M48,'Export  - batting'!L48+VLOOKUP('Export  - batting'!$A48,'Season - bat'!$A:$L,12,FALSE),'Export  - batting'!L48))</f>
        <v>-</v>
      </c>
    </row>
    <row r="49" spans="1:14" x14ac:dyDescent="0.25">
      <c r="A49" t="str">
        <f>'Export  - batting'!A49</f>
        <v>Conor Carson</v>
      </c>
      <c r="B49">
        <f>IF('Export  - batting'!$M49,'Export  - batting'!B49+VLOOKUP('Export  - batting'!$A49,'Season - bat'!A:K,2,FALSE),'Export  - batting'!B49)</f>
        <v>3</v>
      </c>
      <c r="C49">
        <f>IF('Export  - batting'!$M49,'Export  - batting'!C49+VLOOKUP('Export  - batting'!$A49,'Season - bat'!$A:$K,3,FALSE),'Export  - batting'!C49)</f>
        <v>2</v>
      </c>
      <c r="D49">
        <f>IF('Export  - batting'!$M49,'Export  - batting'!D49+VLOOKUP('Export  - batting'!$A49,'Season - bat'!$A:$K,4,FALSE),'Export  - batting'!D49)</f>
        <v>1</v>
      </c>
      <c r="E49">
        <f>IF('Export  - batting'!$M49,'Export  - batting'!E49+VLOOKUP('Export  - batting'!$A49,'Season - bat'!$A:$K,5,FALSE),'Export  - batting'!E49)</f>
        <v>13</v>
      </c>
      <c r="F49" s="30">
        <f>IF((C49-D49)&gt;0,E49/(C49-D49),"-")</f>
        <v>13</v>
      </c>
      <c r="G49" s="30" t="str">
        <f t="shared" si="0"/>
        <v>-</v>
      </c>
      <c r="H49">
        <f>IF('Export  - batting'!$M49,MAX('Export  - batting'!F49, VLOOKUP('Export  - batting'!$A49,'Season - bat'!$A:$K,6,FALSE)),'Export  - batting'!F49)</f>
        <v>10</v>
      </c>
      <c r="I49">
        <f>IF('Export  - batting'!$M49,'Export  - batting'!G49+VLOOKUP('Export  - batting'!$A49,'Season - bat'!$A:$K,7,FALSE),'Export  - batting'!G49)</f>
        <v>0</v>
      </c>
      <c r="J49">
        <f>IF('Export  - batting'!$M49,'Export  - batting'!H49+VLOOKUP('Export  - batting'!$A49,'Season - bat'!$A:$K,8,FALSE),'Export  - batting'!H49)</f>
        <v>0</v>
      </c>
      <c r="K49">
        <f>IF('Export  - batting'!$M49,'Export  - batting'!I49+VLOOKUP('Export  - batting'!$A49,'Season - bat'!$A:$K,9,FALSE),'Export  - batting'!I49)</f>
        <v>0</v>
      </c>
      <c r="L49">
        <f>IF('Export  - batting'!$M49,'Export  - batting'!J49+VLOOKUP('Export  - batting'!$A49,'Season - bat'!$A:$K,10,FALSE),'Export  - batting'!J49)</f>
        <v>0</v>
      </c>
      <c r="M49">
        <f>IF('Export  - batting'!$M49,'Export  - batting'!K49+VLOOKUP('Export  - batting'!$A49,'Season - bat'!$A:$K,11,FALSE),'Export  - batting'!K49)</f>
        <v>0</v>
      </c>
      <c r="N49" t="str">
        <f>IF('Export  - batting'!L49="", "-", IF('Export  - batting'!$M49,'Export  - batting'!L49+VLOOKUP('Export  - batting'!$A49,'Season - bat'!$A:$L,12,FALSE),'Export  - batting'!L49))</f>
        <v>-</v>
      </c>
    </row>
    <row r="50" spans="1:14" x14ac:dyDescent="0.25">
      <c r="A50" t="str">
        <f>'Export  - batting'!A50</f>
        <v>Simon Carson</v>
      </c>
      <c r="B50">
        <f>IF('Export  - batting'!$M50,'Export  - batting'!B50+VLOOKUP('Export  - batting'!$A50,'Season - bat'!A:K,2,FALSE),'Export  - batting'!B50)</f>
        <v>164</v>
      </c>
      <c r="C50">
        <f>IF('Export  - batting'!$M50,'Export  - batting'!C50+VLOOKUP('Export  - batting'!$A50,'Season - bat'!$A:$K,3,FALSE),'Export  - batting'!C50)</f>
        <v>113</v>
      </c>
      <c r="D50">
        <f>IF('Export  - batting'!$M50,'Export  - batting'!D50+VLOOKUP('Export  - batting'!$A50,'Season - bat'!$A:$K,4,FALSE),'Export  - batting'!D50)</f>
        <v>29</v>
      </c>
      <c r="E50">
        <f>IF('Export  - batting'!$M50,'Export  - batting'!E50+VLOOKUP('Export  - batting'!$A50,'Season - bat'!$A:$K,5,FALSE),'Export  - batting'!E50)</f>
        <v>900</v>
      </c>
      <c r="F50" s="30">
        <f>IF((C50-D50)&gt;0,E50/(C50-D50),"-")</f>
        <v>10.714285714285714</v>
      </c>
      <c r="G50" s="30" t="str">
        <f t="shared" si="0"/>
        <v>-</v>
      </c>
      <c r="H50">
        <f>IF('Export  - batting'!$M50,MAX('Export  - batting'!F50, VLOOKUP('Export  - batting'!$A50,'Season - bat'!$A:$K,6,FALSE)),'Export  - batting'!F50)</f>
        <v>51</v>
      </c>
      <c r="I50">
        <f>IF('Export  - batting'!$M50,'Export  - batting'!G50+VLOOKUP('Export  - batting'!$A50,'Season - bat'!$A:$K,7,FALSE),'Export  - batting'!G50)</f>
        <v>1</v>
      </c>
      <c r="J50">
        <f>IF('Export  - batting'!$M50,'Export  - batting'!H50+VLOOKUP('Export  - batting'!$A50,'Season - bat'!$A:$K,8,FALSE),'Export  - batting'!H50)</f>
        <v>0</v>
      </c>
      <c r="K50">
        <f>IF('Export  - batting'!$M50,'Export  - batting'!I50+VLOOKUP('Export  - batting'!$A50,'Season - bat'!$A:$K,9,FALSE),'Export  - batting'!I50)</f>
        <v>16</v>
      </c>
      <c r="L50">
        <f>IF('Export  - batting'!$M50,'Export  - batting'!J50+VLOOKUP('Export  - batting'!$A50,'Season - bat'!$A:$K,10,FALSE),'Export  - batting'!J50)</f>
        <v>116</v>
      </c>
      <c r="M50">
        <f>IF('Export  - batting'!$M50,'Export  - batting'!K50+VLOOKUP('Export  - batting'!$A50,'Season - bat'!$A:$K,11,FALSE),'Export  - batting'!K50)</f>
        <v>4</v>
      </c>
      <c r="N50" t="str">
        <f>IF('Export  - batting'!L50="", "-", IF('Export  - batting'!$M50,'Export  - batting'!L50+VLOOKUP('Export  - batting'!$A50,'Season - bat'!$A:$L,12,FALSE),'Export  - batting'!L50))</f>
        <v>-</v>
      </c>
    </row>
    <row r="51" spans="1:14" x14ac:dyDescent="0.25">
      <c r="A51" t="str">
        <f>'Export  - batting'!A51</f>
        <v>T Cawkwell</v>
      </c>
      <c r="B51">
        <f>IF('Export  - batting'!$M51,'Export  - batting'!B51+VLOOKUP('Export  - batting'!$A51,'Season - bat'!A:K,2,FALSE),'Export  - batting'!B51)</f>
        <v>6</v>
      </c>
      <c r="C51">
        <f>IF('Export  - batting'!$M51,'Export  - batting'!C51+VLOOKUP('Export  - batting'!$A51,'Season - bat'!$A:$K,3,FALSE),'Export  - batting'!C51)</f>
        <v>5</v>
      </c>
      <c r="D51">
        <f>IF('Export  - batting'!$M51,'Export  - batting'!D51+VLOOKUP('Export  - batting'!$A51,'Season - bat'!$A:$K,4,FALSE),'Export  - batting'!D51)</f>
        <v>2</v>
      </c>
      <c r="E51">
        <f>IF('Export  - batting'!$M51,'Export  - batting'!E51+VLOOKUP('Export  - batting'!$A51,'Season - bat'!$A:$K,5,FALSE),'Export  - batting'!E51)</f>
        <v>14</v>
      </c>
      <c r="F51" s="30">
        <f>IF((C51-D51)&gt;0,E51/(C51-D51),"-")</f>
        <v>4.666666666666667</v>
      </c>
      <c r="G51" s="30" t="str">
        <f t="shared" si="0"/>
        <v>-</v>
      </c>
      <c r="H51">
        <f>IF('Export  - batting'!$M51,MAX('Export  - batting'!F51, VLOOKUP('Export  - batting'!$A51,'Season - bat'!$A:$K,6,FALSE)),'Export  - batting'!F51)</f>
        <v>5</v>
      </c>
      <c r="I51">
        <f>IF('Export  - batting'!$M51,'Export  - batting'!G51+VLOOKUP('Export  - batting'!$A51,'Season - bat'!$A:$K,7,FALSE),'Export  - batting'!G51)</f>
        <v>0</v>
      </c>
      <c r="J51">
        <f>IF('Export  - batting'!$M51,'Export  - batting'!H51+VLOOKUP('Export  - batting'!$A51,'Season - bat'!$A:$K,8,FALSE),'Export  - batting'!H51)</f>
        <v>0</v>
      </c>
      <c r="K51">
        <f>IF('Export  - batting'!$M51,'Export  - batting'!I51+VLOOKUP('Export  - batting'!$A51,'Season - bat'!$A:$K,9,FALSE),'Export  - batting'!I51)</f>
        <v>1</v>
      </c>
      <c r="L51">
        <f>IF('Export  - batting'!$M51,'Export  - batting'!J51+VLOOKUP('Export  - batting'!$A51,'Season - bat'!$A:$K,10,FALSE),'Export  - batting'!J51)</f>
        <v>1</v>
      </c>
      <c r="M51">
        <f>IF('Export  - batting'!$M51,'Export  - batting'!K51+VLOOKUP('Export  - batting'!$A51,'Season - bat'!$A:$K,11,FALSE),'Export  - batting'!K51)</f>
        <v>0</v>
      </c>
      <c r="N51" t="str">
        <f>IF('Export  - batting'!L51="", "-", IF('Export  - batting'!$M51,'Export  - batting'!L51+VLOOKUP('Export  - batting'!$A51,'Season - bat'!$A:$L,12,FALSE),'Export  - batting'!L51))</f>
        <v>-</v>
      </c>
    </row>
    <row r="52" spans="1:14" x14ac:dyDescent="0.25">
      <c r="A52" t="str">
        <f>'Export  - batting'!A52</f>
        <v>Kevin Chau</v>
      </c>
      <c r="B52">
        <f>IF('Export  - batting'!$M52,'Export  - batting'!B52+VLOOKUP('Export  - batting'!$A52,'Season - bat'!A:K,2,FALSE),'Export  - batting'!B52)</f>
        <v>37</v>
      </c>
      <c r="C52">
        <f>IF('Export  - batting'!$M52,'Export  - batting'!C52+VLOOKUP('Export  - batting'!$A52,'Season - bat'!$A:$K,3,FALSE),'Export  - batting'!C52)</f>
        <v>30</v>
      </c>
      <c r="D52">
        <f>IF('Export  - batting'!$M52,'Export  - batting'!D52+VLOOKUP('Export  - batting'!$A52,'Season - bat'!$A:$K,4,FALSE),'Export  - batting'!D52)</f>
        <v>4</v>
      </c>
      <c r="E52">
        <f>IF('Export  - batting'!$M52,'Export  - batting'!E52+VLOOKUP('Export  - batting'!$A52,'Season - bat'!$A:$K,5,FALSE),'Export  - batting'!E52)</f>
        <v>79</v>
      </c>
      <c r="F52" s="30">
        <f>IF((C52-D52)&gt;0,E52/(C52-D52),"-")</f>
        <v>3.0384615384615383</v>
      </c>
      <c r="G52" s="30">
        <f t="shared" si="0"/>
        <v>42.702702702702702</v>
      </c>
      <c r="H52">
        <f>IF('Export  - batting'!$M52,MAX('Export  - batting'!F52, VLOOKUP('Export  - batting'!$A52,'Season - bat'!$A:$K,6,FALSE)),'Export  - batting'!F52)</f>
        <v>12</v>
      </c>
      <c r="I52">
        <f>IF('Export  - batting'!$M52,'Export  - batting'!G52+VLOOKUP('Export  - batting'!$A52,'Season - bat'!$A:$K,7,FALSE),'Export  - batting'!G52)</f>
        <v>0</v>
      </c>
      <c r="J52">
        <f>IF('Export  - batting'!$M52,'Export  - batting'!H52+VLOOKUP('Export  - batting'!$A52,'Season - bat'!$A:$K,8,FALSE),'Export  - batting'!H52)</f>
        <v>0</v>
      </c>
      <c r="K52">
        <f>IF('Export  - batting'!$M52,'Export  - batting'!I52+VLOOKUP('Export  - batting'!$A52,'Season - bat'!$A:$K,9,FALSE),'Export  - batting'!I52)</f>
        <v>12</v>
      </c>
      <c r="L52">
        <f>IF('Export  - batting'!$M52,'Export  - batting'!J52+VLOOKUP('Export  - batting'!$A52,'Season - bat'!$A:$K,10,FALSE),'Export  - batting'!J52)</f>
        <v>5</v>
      </c>
      <c r="M52">
        <f>IF('Export  - batting'!$M52,'Export  - batting'!K52+VLOOKUP('Export  - batting'!$A52,'Season - bat'!$A:$K,11,FALSE),'Export  - batting'!K52)</f>
        <v>0</v>
      </c>
      <c r="N52">
        <f>IF('Export  - batting'!L52="", "-", IF('Export  - batting'!$M52,'Export  - batting'!L52+VLOOKUP('Export  - batting'!$A52,'Season - bat'!$A:$L,12,FALSE),'Export  - batting'!L52))</f>
        <v>185</v>
      </c>
    </row>
    <row r="53" spans="1:14" x14ac:dyDescent="0.25">
      <c r="A53" t="str">
        <f>'Export  - batting'!A53</f>
        <v>A Chowdhary</v>
      </c>
      <c r="B53">
        <f>IF('Export  - batting'!$M53,'Export  - batting'!B53+VLOOKUP('Export  - batting'!$A53,'Season - bat'!A:K,2,FALSE),'Export  - batting'!B53)</f>
        <v>1</v>
      </c>
      <c r="C53">
        <f>IF('Export  - batting'!$M53,'Export  - batting'!C53+VLOOKUP('Export  - batting'!$A53,'Season - bat'!$A:$K,3,FALSE),'Export  - batting'!C53)</f>
        <v>1</v>
      </c>
      <c r="D53">
        <f>IF('Export  - batting'!$M53,'Export  - batting'!D53+VLOOKUP('Export  - batting'!$A53,'Season - bat'!$A:$K,4,FALSE),'Export  - batting'!D53)</f>
        <v>0</v>
      </c>
      <c r="E53">
        <f>IF('Export  - batting'!$M53,'Export  - batting'!E53+VLOOKUP('Export  - batting'!$A53,'Season - bat'!$A:$K,5,FALSE),'Export  - batting'!E53)</f>
        <v>6</v>
      </c>
      <c r="F53" s="30">
        <f>IF((C53-D53)&gt;0,E53/(C53-D53),"-")</f>
        <v>6</v>
      </c>
      <c r="G53" s="30" t="str">
        <f t="shared" si="0"/>
        <v>-</v>
      </c>
      <c r="H53">
        <f>IF('Export  - batting'!$M53,MAX('Export  - batting'!F53, VLOOKUP('Export  - batting'!$A53,'Season - bat'!$A:$K,6,FALSE)),'Export  - batting'!F53)</f>
        <v>6</v>
      </c>
      <c r="I53">
        <f>IF('Export  - batting'!$M53,'Export  - batting'!G53+VLOOKUP('Export  - batting'!$A53,'Season - bat'!$A:$K,7,FALSE),'Export  - batting'!G53)</f>
        <v>0</v>
      </c>
      <c r="J53">
        <f>IF('Export  - batting'!$M53,'Export  - batting'!H53+VLOOKUP('Export  - batting'!$A53,'Season - bat'!$A:$K,8,FALSE),'Export  - batting'!H53)</f>
        <v>0</v>
      </c>
      <c r="K53">
        <f>IF('Export  - batting'!$M53,'Export  - batting'!I53+VLOOKUP('Export  - batting'!$A53,'Season - bat'!$A:$K,9,FALSE),'Export  - batting'!I53)</f>
        <v>0</v>
      </c>
      <c r="L53">
        <f>IF('Export  - batting'!$M53,'Export  - batting'!J53+VLOOKUP('Export  - batting'!$A53,'Season - bat'!$A:$K,10,FALSE),'Export  - batting'!J53)</f>
        <v>1</v>
      </c>
      <c r="M53">
        <f>IF('Export  - batting'!$M53,'Export  - batting'!K53+VLOOKUP('Export  - batting'!$A53,'Season - bat'!$A:$K,11,FALSE),'Export  - batting'!K53)</f>
        <v>0</v>
      </c>
      <c r="N53" t="str">
        <f>IF('Export  - batting'!L53="", "-", IF('Export  - batting'!$M53,'Export  - batting'!L53+VLOOKUP('Export  - batting'!$A53,'Season - bat'!$A:$L,12,FALSE),'Export  - batting'!L53))</f>
        <v>-</v>
      </c>
    </row>
    <row r="54" spans="1:14" x14ac:dyDescent="0.25">
      <c r="A54" t="str">
        <f>'Export  - batting'!A54</f>
        <v>C Chowdry</v>
      </c>
      <c r="B54">
        <f>IF('Export  - batting'!$M54,'Export  - batting'!B54+VLOOKUP('Export  - batting'!$A54,'Season - bat'!A:K,2,FALSE),'Export  - batting'!B54)</f>
        <v>1</v>
      </c>
      <c r="C54">
        <f>IF('Export  - batting'!$M54,'Export  - batting'!C54+VLOOKUP('Export  - batting'!$A54,'Season - bat'!$A:$K,3,FALSE),'Export  - batting'!C54)</f>
        <v>1</v>
      </c>
      <c r="D54">
        <f>IF('Export  - batting'!$M54,'Export  - batting'!D54+VLOOKUP('Export  - batting'!$A54,'Season - bat'!$A:$K,4,FALSE),'Export  - batting'!D54)</f>
        <v>0</v>
      </c>
      <c r="E54">
        <f>IF('Export  - batting'!$M54,'Export  - batting'!E54+VLOOKUP('Export  - batting'!$A54,'Season - bat'!$A:$K,5,FALSE),'Export  - batting'!E54)</f>
        <v>0</v>
      </c>
      <c r="F54" s="30">
        <f>IF((C54-D54)&gt;0,E54/(C54-D54),"-")</f>
        <v>0</v>
      </c>
      <c r="G54" s="30" t="str">
        <f t="shared" si="0"/>
        <v>-</v>
      </c>
      <c r="H54">
        <f>IF('Export  - batting'!$M54,MAX('Export  - batting'!F54, VLOOKUP('Export  - batting'!$A54,'Season - bat'!$A:$K,6,FALSE)),'Export  - batting'!F54)</f>
        <v>0</v>
      </c>
      <c r="I54">
        <f>IF('Export  - batting'!$M54,'Export  - batting'!G54+VLOOKUP('Export  - batting'!$A54,'Season - bat'!$A:$K,7,FALSE),'Export  - batting'!G54)</f>
        <v>0</v>
      </c>
      <c r="J54">
        <f>IF('Export  - batting'!$M54,'Export  - batting'!H54+VLOOKUP('Export  - batting'!$A54,'Season - bat'!$A:$K,8,FALSE),'Export  - batting'!H54)</f>
        <v>0</v>
      </c>
      <c r="K54">
        <f>IF('Export  - batting'!$M54,'Export  - batting'!I54+VLOOKUP('Export  - batting'!$A54,'Season - bat'!$A:$K,9,FALSE),'Export  - batting'!I54)</f>
        <v>1</v>
      </c>
      <c r="L54">
        <f>IF('Export  - batting'!$M54,'Export  - batting'!J54+VLOOKUP('Export  - batting'!$A54,'Season - bat'!$A:$K,10,FALSE),'Export  - batting'!J54)</f>
        <v>0</v>
      </c>
      <c r="M54">
        <f>IF('Export  - batting'!$M54,'Export  - batting'!K54+VLOOKUP('Export  - batting'!$A54,'Season - bat'!$A:$K,11,FALSE),'Export  - batting'!K54)</f>
        <v>0</v>
      </c>
      <c r="N54" t="str">
        <f>IF('Export  - batting'!L54="", "-", IF('Export  - batting'!$M54,'Export  - batting'!L54+VLOOKUP('Export  - batting'!$A54,'Season - bat'!$A:$L,12,FALSE),'Export  - batting'!L54))</f>
        <v>-</v>
      </c>
    </row>
    <row r="55" spans="1:14" x14ac:dyDescent="0.25">
      <c r="A55" t="str">
        <f>'Export  - batting'!A55</f>
        <v>B Clark</v>
      </c>
      <c r="B55">
        <f>IF('Export  - batting'!$M55,'Export  - batting'!B55+VLOOKUP('Export  - batting'!$A55,'Season - bat'!A:K,2,FALSE),'Export  - batting'!B55)</f>
        <v>25</v>
      </c>
      <c r="C55">
        <f>IF('Export  - batting'!$M55,'Export  - batting'!C55+VLOOKUP('Export  - batting'!$A55,'Season - bat'!$A:$K,3,FALSE),'Export  - batting'!C55)</f>
        <v>22</v>
      </c>
      <c r="D55">
        <f>IF('Export  - batting'!$M55,'Export  - batting'!D55+VLOOKUP('Export  - batting'!$A55,'Season - bat'!$A:$K,4,FALSE),'Export  - batting'!D55)</f>
        <v>4</v>
      </c>
      <c r="E55">
        <f>IF('Export  - batting'!$M55,'Export  - batting'!E55+VLOOKUP('Export  - batting'!$A55,'Season - bat'!$A:$K,5,FALSE),'Export  - batting'!E55)</f>
        <v>339</v>
      </c>
      <c r="F55" s="30">
        <f>IF((C55-D55)&gt;0,E55/(C55-D55),"-")</f>
        <v>18.833333333333332</v>
      </c>
      <c r="G55" s="30" t="str">
        <f t="shared" si="0"/>
        <v>-</v>
      </c>
      <c r="H55">
        <f>IF('Export  - batting'!$M55,MAX('Export  - batting'!F55, VLOOKUP('Export  - batting'!$A55,'Season - bat'!$A:$K,6,FALSE)),'Export  - batting'!F55)</f>
        <v>78</v>
      </c>
      <c r="I55">
        <f>IF('Export  - batting'!$M55,'Export  - batting'!G55+VLOOKUP('Export  - batting'!$A55,'Season - bat'!$A:$K,7,FALSE),'Export  - batting'!G55)</f>
        <v>2</v>
      </c>
      <c r="J55">
        <f>IF('Export  - batting'!$M55,'Export  - batting'!H55+VLOOKUP('Export  - batting'!$A55,'Season - bat'!$A:$K,8,FALSE),'Export  - batting'!H55)</f>
        <v>0</v>
      </c>
      <c r="K55">
        <f>IF('Export  - batting'!$M55,'Export  - batting'!I55+VLOOKUP('Export  - batting'!$A55,'Season - bat'!$A:$K,9,FALSE),'Export  - batting'!I55)</f>
        <v>6</v>
      </c>
      <c r="L55">
        <f>IF('Export  - batting'!$M55,'Export  - batting'!J55+VLOOKUP('Export  - batting'!$A55,'Season - bat'!$A:$K,10,FALSE),'Export  - batting'!J55)</f>
        <v>13</v>
      </c>
      <c r="M55">
        <f>IF('Export  - batting'!$M55,'Export  - batting'!K55+VLOOKUP('Export  - batting'!$A55,'Season - bat'!$A:$K,11,FALSE),'Export  - batting'!K55)</f>
        <v>0</v>
      </c>
      <c r="N55" t="str">
        <f>IF('Export  - batting'!L55="", "-", IF('Export  - batting'!$M55,'Export  - batting'!L55+VLOOKUP('Export  - batting'!$A55,'Season - bat'!$A:$L,12,FALSE),'Export  - batting'!L55))</f>
        <v>-</v>
      </c>
    </row>
    <row r="56" spans="1:14" x14ac:dyDescent="0.25">
      <c r="A56" t="str">
        <f>'Export  - batting'!A56</f>
        <v>Dave Conway</v>
      </c>
      <c r="B56">
        <f>IF('Export  - batting'!$M56,'Export  - batting'!B56+VLOOKUP('Export  - batting'!$A56,'Season - bat'!A:K,2,FALSE),'Export  - batting'!B56)</f>
        <v>30</v>
      </c>
      <c r="C56">
        <f>IF('Export  - batting'!$M56,'Export  - batting'!C56+VLOOKUP('Export  - batting'!$A56,'Season - bat'!$A:$K,3,FALSE),'Export  - batting'!C56)</f>
        <v>22</v>
      </c>
      <c r="D56">
        <f>IF('Export  - batting'!$M56,'Export  - batting'!D56+VLOOKUP('Export  - batting'!$A56,'Season - bat'!$A:$K,4,FALSE),'Export  - batting'!D56)</f>
        <v>1</v>
      </c>
      <c r="E56">
        <f>IF('Export  - batting'!$M56,'Export  - batting'!E56+VLOOKUP('Export  - batting'!$A56,'Season - bat'!$A:$K,5,FALSE),'Export  - batting'!E56)</f>
        <v>362</v>
      </c>
      <c r="F56" s="30">
        <f>IF((C56-D56)&gt;0,E56/(C56-D56),"-")</f>
        <v>17.238095238095237</v>
      </c>
      <c r="G56" s="30" t="str">
        <f t="shared" si="0"/>
        <v>-</v>
      </c>
      <c r="H56">
        <f>IF('Export  - batting'!$M56,MAX('Export  - batting'!F56, VLOOKUP('Export  - batting'!$A56,'Season - bat'!$A:$K,6,FALSE)),'Export  - batting'!F56)</f>
        <v>46</v>
      </c>
      <c r="I56">
        <f>IF('Export  - batting'!$M56,'Export  - batting'!G56+VLOOKUP('Export  - batting'!$A56,'Season - bat'!$A:$K,7,FALSE),'Export  - batting'!G56)</f>
        <v>0</v>
      </c>
      <c r="J56">
        <f>IF('Export  - batting'!$M56,'Export  - batting'!H56+VLOOKUP('Export  - batting'!$A56,'Season - bat'!$A:$K,8,FALSE),'Export  - batting'!H56)</f>
        <v>0</v>
      </c>
      <c r="K56">
        <f>IF('Export  - batting'!$M56,'Export  - batting'!I56+VLOOKUP('Export  - batting'!$A56,'Season - bat'!$A:$K,9,FALSE),'Export  - batting'!I56)</f>
        <v>0</v>
      </c>
      <c r="L56">
        <f>IF('Export  - batting'!$M56,'Export  - batting'!J56+VLOOKUP('Export  - batting'!$A56,'Season - bat'!$A:$K,10,FALSE),'Export  - batting'!J56)</f>
        <v>22</v>
      </c>
      <c r="M56">
        <f>IF('Export  - batting'!$M56,'Export  - batting'!K56+VLOOKUP('Export  - batting'!$A56,'Season - bat'!$A:$K,11,FALSE),'Export  - batting'!K56)</f>
        <v>0</v>
      </c>
      <c r="N56" t="str">
        <f>IF('Export  - batting'!L56="", "-", IF('Export  - batting'!$M56,'Export  - batting'!L56+VLOOKUP('Export  - batting'!$A56,'Season - bat'!$A:$L,12,FALSE),'Export  - batting'!L56))</f>
        <v>-</v>
      </c>
    </row>
    <row r="57" spans="1:14" x14ac:dyDescent="0.25">
      <c r="A57" t="str">
        <f>'Export  - batting'!A57</f>
        <v>J Cooper</v>
      </c>
      <c r="B57">
        <f>IF('Export  - batting'!$M57,'Export  - batting'!B57+VLOOKUP('Export  - batting'!$A57,'Season - bat'!A:K,2,FALSE),'Export  - batting'!B57)</f>
        <v>12</v>
      </c>
      <c r="C57">
        <f>IF('Export  - batting'!$M57,'Export  - batting'!C57+VLOOKUP('Export  - batting'!$A57,'Season - bat'!$A:$K,3,FALSE),'Export  - batting'!C57)</f>
        <v>7</v>
      </c>
      <c r="D57">
        <f>IF('Export  - batting'!$M57,'Export  - batting'!D57+VLOOKUP('Export  - batting'!$A57,'Season - bat'!$A:$K,4,FALSE),'Export  - batting'!D57)</f>
        <v>1</v>
      </c>
      <c r="E57">
        <f>IF('Export  - batting'!$M57,'Export  - batting'!E57+VLOOKUP('Export  - batting'!$A57,'Season - bat'!$A:$K,5,FALSE),'Export  - batting'!E57)</f>
        <v>22</v>
      </c>
      <c r="F57" s="30">
        <f>IF((C57-D57)&gt;0,E57/(C57-D57),"-")</f>
        <v>3.6666666666666665</v>
      </c>
      <c r="G57" s="30" t="str">
        <f t="shared" si="0"/>
        <v>-</v>
      </c>
      <c r="H57">
        <f>IF('Export  - batting'!$M57,MAX('Export  - batting'!F57, VLOOKUP('Export  - batting'!$A57,'Season - bat'!$A:$K,6,FALSE)),'Export  - batting'!F57)</f>
        <v>15</v>
      </c>
      <c r="I57">
        <f>IF('Export  - batting'!$M57,'Export  - batting'!G57+VLOOKUP('Export  - batting'!$A57,'Season - bat'!$A:$K,7,FALSE),'Export  - batting'!G57)</f>
        <v>0</v>
      </c>
      <c r="J57">
        <f>IF('Export  - batting'!$M57,'Export  - batting'!H57+VLOOKUP('Export  - batting'!$A57,'Season - bat'!$A:$K,8,FALSE),'Export  - batting'!H57)</f>
        <v>0</v>
      </c>
      <c r="K57">
        <f>IF('Export  - batting'!$M57,'Export  - batting'!I57+VLOOKUP('Export  - batting'!$A57,'Season - bat'!$A:$K,9,FALSE),'Export  - batting'!I57)</f>
        <v>3</v>
      </c>
      <c r="L57">
        <f>IF('Export  - batting'!$M57,'Export  - batting'!J57+VLOOKUP('Export  - batting'!$A57,'Season - bat'!$A:$K,10,FALSE),'Export  - batting'!J57)</f>
        <v>0</v>
      </c>
      <c r="M57">
        <f>IF('Export  - batting'!$M57,'Export  - batting'!K57+VLOOKUP('Export  - batting'!$A57,'Season - bat'!$A:$K,11,FALSE),'Export  - batting'!K57)</f>
        <v>0</v>
      </c>
      <c r="N57" t="str">
        <f>IF('Export  - batting'!L57="", "-", IF('Export  - batting'!$M57,'Export  - batting'!L57+VLOOKUP('Export  - batting'!$A57,'Season - bat'!$A:$L,12,FALSE),'Export  - batting'!L57))</f>
        <v>-</v>
      </c>
    </row>
    <row r="58" spans="1:14" x14ac:dyDescent="0.25">
      <c r="A58" t="str">
        <f>'Export  - batting'!A58</f>
        <v>Robert Cox</v>
      </c>
      <c r="B58">
        <f>IF('Export  - batting'!$M58,'Export  - batting'!B58+VLOOKUP('Export  - batting'!$A58,'Season - bat'!A:K,2,FALSE),'Export  - batting'!B58)</f>
        <v>319</v>
      </c>
      <c r="C58">
        <f>IF('Export  - batting'!$M58,'Export  - batting'!C58+VLOOKUP('Export  - batting'!$A58,'Season - bat'!$A:$K,3,FALSE),'Export  - batting'!C58)</f>
        <v>211</v>
      </c>
      <c r="D58">
        <f>IF('Export  - batting'!$M58,'Export  - batting'!D58+VLOOKUP('Export  - batting'!$A58,'Season - bat'!$A:$K,4,FALSE),'Export  - batting'!D58)</f>
        <v>50</v>
      </c>
      <c r="E58">
        <f>IF('Export  - batting'!$M58,'Export  - batting'!E58+VLOOKUP('Export  - batting'!$A58,'Season - bat'!$A:$K,5,FALSE),'Export  - batting'!E58)</f>
        <v>1575</v>
      </c>
      <c r="F58" s="30">
        <f>IF((C58-D58)&gt;0,E58/(C58-D58),"-")</f>
        <v>9.7826086956521738</v>
      </c>
      <c r="G58" s="30" t="str">
        <f t="shared" si="0"/>
        <v>-</v>
      </c>
      <c r="H58">
        <f>IF('Export  - batting'!$M58,MAX('Export  - batting'!F58, VLOOKUP('Export  - batting'!$A58,'Season - bat'!$A:$K,6,FALSE)),'Export  - batting'!F58)</f>
        <v>87</v>
      </c>
      <c r="I58">
        <f>IF('Export  - batting'!$M58,'Export  - batting'!G58+VLOOKUP('Export  - batting'!$A58,'Season - bat'!$A:$K,7,FALSE),'Export  - batting'!G58)</f>
        <v>2</v>
      </c>
      <c r="J58">
        <f>IF('Export  - batting'!$M58,'Export  - batting'!H58+VLOOKUP('Export  - batting'!$A58,'Season - bat'!$A:$K,8,FALSE),'Export  - batting'!H58)</f>
        <v>0</v>
      </c>
      <c r="K58">
        <f>IF('Export  - batting'!$M58,'Export  - batting'!I58+VLOOKUP('Export  - batting'!$A58,'Season - bat'!$A:$K,9,FALSE),'Export  - batting'!I58)</f>
        <v>35</v>
      </c>
      <c r="L58">
        <f>IF('Export  - batting'!$M58,'Export  - batting'!J58+VLOOKUP('Export  - batting'!$A58,'Season - bat'!$A:$K,10,FALSE),'Export  - batting'!J58)</f>
        <v>55</v>
      </c>
      <c r="M58">
        <f>IF('Export  - batting'!$M58,'Export  - batting'!K58+VLOOKUP('Export  - batting'!$A58,'Season - bat'!$A:$K,11,FALSE),'Export  - batting'!K58)</f>
        <v>0</v>
      </c>
      <c r="N58" t="str">
        <f>IF('Export  - batting'!L58="", "-", IF('Export  - batting'!$M58,'Export  - batting'!L58+VLOOKUP('Export  - batting'!$A58,'Season - bat'!$A:$L,12,FALSE),'Export  - batting'!L58))</f>
        <v>-</v>
      </c>
    </row>
    <row r="59" spans="1:14" x14ac:dyDescent="0.25">
      <c r="A59" t="str">
        <f>'Export  - batting'!A59</f>
        <v>N Creek</v>
      </c>
      <c r="B59">
        <f>IF('Export  - batting'!$M59,'Export  - batting'!B59+VLOOKUP('Export  - batting'!$A59,'Season - bat'!A:K,2,FALSE),'Export  - batting'!B59)</f>
        <v>16</v>
      </c>
      <c r="C59">
        <f>IF('Export  - batting'!$M59,'Export  - batting'!C59+VLOOKUP('Export  - batting'!$A59,'Season - bat'!$A:$K,3,FALSE),'Export  - batting'!C59)</f>
        <v>16</v>
      </c>
      <c r="D59">
        <f>IF('Export  - batting'!$M59,'Export  - batting'!D59+VLOOKUP('Export  - batting'!$A59,'Season - bat'!$A:$K,4,FALSE),'Export  - batting'!D59)</f>
        <v>3</v>
      </c>
      <c r="E59">
        <f>IF('Export  - batting'!$M59,'Export  - batting'!E59+VLOOKUP('Export  - batting'!$A59,'Season - bat'!$A:$K,5,FALSE),'Export  - batting'!E59)</f>
        <v>95</v>
      </c>
      <c r="F59" s="30">
        <f>IF((C59-D59)&gt;0,E59/(C59-D59),"-")</f>
        <v>7.3076923076923075</v>
      </c>
      <c r="G59" s="30" t="str">
        <f t="shared" si="0"/>
        <v>-</v>
      </c>
      <c r="H59">
        <f>IF('Export  - batting'!$M59,MAX('Export  - batting'!F59, VLOOKUP('Export  - batting'!$A59,'Season - bat'!$A:$K,6,FALSE)),'Export  - batting'!F59)</f>
        <v>28</v>
      </c>
      <c r="I59">
        <f>IF('Export  - batting'!$M59,'Export  - batting'!G59+VLOOKUP('Export  - batting'!$A59,'Season - bat'!$A:$K,7,FALSE),'Export  - batting'!G59)</f>
        <v>0</v>
      </c>
      <c r="J59">
        <f>IF('Export  - batting'!$M59,'Export  - batting'!H59+VLOOKUP('Export  - batting'!$A59,'Season - bat'!$A:$K,8,FALSE),'Export  - batting'!H59)</f>
        <v>0</v>
      </c>
      <c r="K59">
        <f>IF('Export  - batting'!$M59,'Export  - batting'!I59+VLOOKUP('Export  - batting'!$A59,'Season - bat'!$A:$K,9,FALSE),'Export  - batting'!I59)</f>
        <v>4</v>
      </c>
      <c r="L59">
        <f>IF('Export  - batting'!$M59,'Export  - batting'!J59+VLOOKUP('Export  - batting'!$A59,'Season - bat'!$A:$K,10,FALSE),'Export  - batting'!J59)</f>
        <v>8</v>
      </c>
      <c r="M59">
        <f>IF('Export  - batting'!$M59,'Export  - batting'!K59+VLOOKUP('Export  - batting'!$A59,'Season - bat'!$A:$K,11,FALSE),'Export  - batting'!K59)</f>
        <v>0</v>
      </c>
      <c r="N59" t="str">
        <f>IF('Export  - batting'!L59="", "-", IF('Export  - batting'!$M59,'Export  - batting'!L59+VLOOKUP('Export  - batting'!$A59,'Season - bat'!$A:$L,12,FALSE),'Export  - batting'!L59))</f>
        <v>-</v>
      </c>
    </row>
    <row r="60" spans="1:14" x14ac:dyDescent="0.25">
      <c r="A60" t="str">
        <f>'Export  - batting'!A60</f>
        <v>M Crew</v>
      </c>
      <c r="B60">
        <f>IF('Export  - batting'!$M60,'Export  - batting'!B60+VLOOKUP('Export  - batting'!$A60,'Season - bat'!A:K,2,FALSE),'Export  - batting'!B60)</f>
        <v>1</v>
      </c>
      <c r="C60">
        <f>IF('Export  - batting'!$M60,'Export  - batting'!C60+VLOOKUP('Export  - batting'!$A60,'Season - bat'!$A:$K,3,FALSE),'Export  - batting'!C60)</f>
        <v>1</v>
      </c>
      <c r="D60">
        <f>IF('Export  - batting'!$M60,'Export  - batting'!D60+VLOOKUP('Export  - batting'!$A60,'Season - bat'!$A:$K,4,FALSE),'Export  - batting'!D60)</f>
        <v>0</v>
      </c>
      <c r="E60">
        <f>IF('Export  - batting'!$M60,'Export  - batting'!E60+VLOOKUP('Export  - batting'!$A60,'Season - bat'!$A:$K,5,FALSE),'Export  - batting'!E60)</f>
        <v>0</v>
      </c>
      <c r="F60" s="30">
        <f>IF((C60-D60)&gt;0,E60/(C60-D60),"-")</f>
        <v>0</v>
      </c>
      <c r="G60" s="30" t="str">
        <f t="shared" si="0"/>
        <v>-</v>
      </c>
      <c r="H60">
        <f>IF('Export  - batting'!$M60,MAX('Export  - batting'!F60, VLOOKUP('Export  - batting'!$A60,'Season - bat'!$A:$K,6,FALSE)),'Export  - batting'!F60)</f>
        <v>0</v>
      </c>
      <c r="I60">
        <f>IF('Export  - batting'!$M60,'Export  - batting'!G60+VLOOKUP('Export  - batting'!$A60,'Season - bat'!$A:$K,7,FALSE),'Export  - batting'!G60)</f>
        <v>0</v>
      </c>
      <c r="J60">
        <f>IF('Export  - batting'!$M60,'Export  - batting'!H60+VLOOKUP('Export  - batting'!$A60,'Season - bat'!$A:$K,8,FALSE),'Export  - batting'!H60)</f>
        <v>0</v>
      </c>
      <c r="K60">
        <f>IF('Export  - batting'!$M60,'Export  - batting'!I60+VLOOKUP('Export  - batting'!$A60,'Season - bat'!$A:$K,9,FALSE),'Export  - batting'!I60)</f>
        <v>1</v>
      </c>
      <c r="L60">
        <f>IF('Export  - batting'!$M60,'Export  - batting'!J60+VLOOKUP('Export  - batting'!$A60,'Season - bat'!$A:$K,10,FALSE),'Export  - batting'!J60)</f>
        <v>0</v>
      </c>
      <c r="M60">
        <f>IF('Export  - batting'!$M60,'Export  - batting'!K60+VLOOKUP('Export  - batting'!$A60,'Season - bat'!$A:$K,11,FALSE),'Export  - batting'!K60)</f>
        <v>0</v>
      </c>
      <c r="N60" t="str">
        <f>IF('Export  - batting'!L60="", "-", IF('Export  - batting'!$M60,'Export  - batting'!L60+VLOOKUP('Export  - batting'!$A60,'Season - bat'!$A:$L,12,FALSE),'Export  - batting'!L60))</f>
        <v>-</v>
      </c>
    </row>
    <row r="61" spans="1:14" x14ac:dyDescent="0.25">
      <c r="A61" t="str">
        <f>'Export  - batting'!A61</f>
        <v>V Cruickshank</v>
      </c>
      <c r="B61">
        <f>IF('Export  - batting'!$M61,'Export  - batting'!B61+VLOOKUP('Export  - batting'!$A61,'Season - bat'!A:K,2,FALSE),'Export  - batting'!B61)</f>
        <v>2</v>
      </c>
      <c r="C61">
        <f>IF('Export  - batting'!$M61,'Export  - batting'!C61+VLOOKUP('Export  - batting'!$A61,'Season - bat'!$A:$K,3,FALSE),'Export  - batting'!C61)</f>
        <v>1</v>
      </c>
      <c r="D61">
        <f>IF('Export  - batting'!$M61,'Export  - batting'!D61+VLOOKUP('Export  - batting'!$A61,'Season - bat'!$A:$K,4,FALSE),'Export  - batting'!D61)</f>
        <v>0</v>
      </c>
      <c r="E61">
        <f>IF('Export  - batting'!$M61,'Export  - batting'!E61+VLOOKUP('Export  - batting'!$A61,'Season - bat'!$A:$K,5,FALSE),'Export  - batting'!E61)</f>
        <v>3</v>
      </c>
      <c r="F61" s="30">
        <f>IF((C61-D61)&gt;0,E61/(C61-D61),"-")</f>
        <v>3</v>
      </c>
      <c r="G61" s="30" t="str">
        <f t="shared" si="0"/>
        <v>-</v>
      </c>
      <c r="H61">
        <f>IF('Export  - batting'!$M61,MAX('Export  - batting'!F61, VLOOKUP('Export  - batting'!$A61,'Season - bat'!$A:$K,6,FALSE)),'Export  - batting'!F61)</f>
        <v>3</v>
      </c>
      <c r="I61">
        <f>IF('Export  - batting'!$M61,'Export  - batting'!G61+VLOOKUP('Export  - batting'!$A61,'Season - bat'!$A:$K,7,FALSE),'Export  - batting'!G61)</f>
        <v>0</v>
      </c>
      <c r="J61">
        <f>IF('Export  - batting'!$M61,'Export  - batting'!H61+VLOOKUP('Export  - batting'!$A61,'Season - bat'!$A:$K,8,FALSE),'Export  - batting'!H61)</f>
        <v>0</v>
      </c>
      <c r="K61">
        <f>IF('Export  - batting'!$M61,'Export  - batting'!I61+VLOOKUP('Export  - batting'!$A61,'Season - bat'!$A:$K,9,FALSE),'Export  - batting'!I61)</f>
        <v>0</v>
      </c>
      <c r="L61">
        <f>IF('Export  - batting'!$M61,'Export  - batting'!J61+VLOOKUP('Export  - batting'!$A61,'Season - bat'!$A:$K,10,FALSE),'Export  - batting'!J61)</f>
        <v>0</v>
      </c>
      <c r="M61">
        <f>IF('Export  - batting'!$M61,'Export  - batting'!K61+VLOOKUP('Export  - batting'!$A61,'Season - bat'!$A:$K,11,FALSE),'Export  - batting'!K61)</f>
        <v>0</v>
      </c>
      <c r="N61" t="str">
        <f>IF('Export  - batting'!L61="", "-", IF('Export  - batting'!$M61,'Export  - batting'!L61+VLOOKUP('Export  - batting'!$A61,'Season - bat'!$A:$L,12,FALSE),'Export  - batting'!L61))</f>
        <v>-</v>
      </c>
    </row>
    <row r="62" spans="1:14" x14ac:dyDescent="0.25">
      <c r="A62" t="str">
        <f>'Export  - batting'!A62</f>
        <v>S Dalton</v>
      </c>
      <c r="B62">
        <f>IF('Export  - batting'!$M62,'Export  - batting'!B62+VLOOKUP('Export  - batting'!$A62,'Season - bat'!A:K,2,FALSE),'Export  - batting'!B62)</f>
        <v>4</v>
      </c>
      <c r="C62">
        <f>IF('Export  - batting'!$M62,'Export  - batting'!C62+VLOOKUP('Export  - batting'!$A62,'Season - bat'!$A:$K,3,FALSE),'Export  - batting'!C62)</f>
        <v>4</v>
      </c>
      <c r="D62">
        <f>IF('Export  - batting'!$M62,'Export  - batting'!D62+VLOOKUP('Export  - batting'!$A62,'Season - bat'!$A:$K,4,FALSE),'Export  - batting'!D62)</f>
        <v>0</v>
      </c>
      <c r="E62">
        <f>IF('Export  - batting'!$M62,'Export  - batting'!E62+VLOOKUP('Export  - batting'!$A62,'Season - bat'!$A:$K,5,FALSE),'Export  - batting'!E62)</f>
        <v>57</v>
      </c>
      <c r="F62" s="30">
        <f>IF((C62-D62)&gt;0,E62/(C62-D62),"-")</f>
        <v>14.25</v>
      </c>
      <c r="G62" s="30" t="str">
        <f t="shared" si="0"/>
        <v>-</v>
      </c>
      <c r="H62">
        <f>IF('Export  - batting'!$M62,MAX('Export  - batting'!F62, VLOOKUP('Export  - batting'!$A62,'Season - bat'!$A:$K,6,FALSE)),'Export  - batting'!F62)</f>
        <v>28</v>
      </c>
      <c r="I62">
        <f>IF('Export  - batting'!$M62,'Export  - batting'!G62+VLOOKUP('Export  - batting'!$A62,'Season - bat'!$A:$K,7,FALSE),'Export  - batting'!G62)</f>
        <v>0</v>
      </c>
      <c r="J62">
        <f>IF('Export  - batting'!$M62,'Export  - batting'!H62+VLOOKUP('Export  - batting'!$A62,'Season - bat'!$A:$K,8,FALSE),'Export  - batting'!H62)</f>
        <v>0</v>
      </c>
      <c r="K62">
        <f>IF('Export  - batting'!$M62,'Export  - batting'!I62+VLOOKUP('Export  - batting'!$A62,'Season - bat'!$A:$K,9,FALSE),'Export  - batting'!I62)</f>
        <v>0</v>
      </c>
      <c r="L62">
        <f>IF('Export  - batting'!$M62,'Export  - batting'!J62+VLOOKUP('Export  - batting'!$A62,'Season - bat'!$A:$K,10,FALSE),'Export  - batting'!J62)</f>
        <v>5</v>
      </c>
      <c r="M62">
        <f>IF('Export  - batting'!$M62,'Export  - batting'!K62+VLOOKUP('Export  - batting'!$A62,'Season - bat'!$A:$K,11,FALSE),'Export  - batting'!K62)</f>
        <v>0</v>
      </c>
      <c r="N62" t="str">
        <f>IF('Export  - batting'!L62="", "-", IF('Export  - batting'!$M62,'Export  - batting'!L62+VLOOKUP('Export  - batting'!$A62,'Season - bat'!$A:$L,12,FALSE),'Export  - batting'!L62))</f>
        <v>-</v>
      </c>
    </row>
    <row r="63" spans="1:14" x14ac:dyDescent="0.25">
      <c r="A63" t="str">
        <f>'Export  - batting'!A63</f>
        <v>Dyll Davies</v>
      </c>
      <c r="B63">
        <f>IF('Export  - batting'!$M63,'Export  - batting'!B63+VLOOKUP('Export  - batting'!$A63,'Season - bat'!A:K,2,FALSE),'Export  - batting'!B63)</f>
        <v>261</v>
      </c>
      <c r="C63">
        <f>IF('Export  - batting'!$M63,'Export  - batting'!C63+VLOOKUP('Export  - batting'!$A63,'Season - bat'!$A:$K,3,FALSE),'Export  - batting'!C63)</f>
        <v>241</v>
      </c>
      <c r="D63">
        <f>IF('Export  - batting'!$M63,'Export  - batting'!D63+VLOOKUP('Export  - batting'!$A63,'Season - bat'!$A:$K,4,FALSE),'Export  - batting'!D63)</f>
        <v>39</v>
      </c>
      <c r="E63">
        <f>IF('Export  - batting'!$M63,'Export  - batting'!E63+VLOOKUP('Export  - batting'!$A63,'Season - bat'!$A:$K,5,FALSE),'Export  - batting'!E63)</f>
        <v>5752</v>
      </c>
      <c r="F63" s="30">
        <f>IF((C63-D63)&gt;0,E63/(C63-D63),"-")</f>
        <v>28.475247524752476</v>
      </c>
      <c r="G63" s="30" t="str">
        <f t="shared" si="0"/>
        <v>-</v>
      </c>
      <c r="H63">
        <f>IF('Export  - batting'!$M63,MAX('Export  - batting'!F63, VLOOKUP('Export  - batting'!$A63,'Season - bat'!$A:$K,6,FALSE)),'Export  - batting'!F63)</f>
        <v>123</v>
      </c>
      <c r="I63">
        <f>IF('Export  - batting'!$M63,'Export  - batting'!G63+VLOOKUP('Export  - batting'!$A63,'Season - bat'!$A:$K,7,FALSE),'Export  - batting'!G63)</f>
        <v>35</v>
      </c>
      <c r="J63">
        <f>IF('Export  - batting'!$M63,'Export  - batting'!H63+VLOOKUP('Export  - batting'!$A63,'Season - bat'!$A:$K,8,FALSE),'Export  - batting'!H63)</f>
        <v>3</v>
      </c>
      <c r="K63">
        <f>IF('Export  - batting'!$M63,'Export  - batting'!I63+VLOOKUP('Export  - batting'!$A63,'Season - bat'!$A:$K,9,FALSE),'Export  - batting'!I63)</f>
        <v>19</v>
      </c>
      <c r="L63">
        <f>IF('Export  - batting'!$M63,'Export  - batting'!J63+VLOOKUP('Export  - batting'!$A63,'Season - bat'!$A:$K,10,FALSE),'Export  - batting'!J63)</f>
        <v>123</v>
      </c>
      <c r="M63">
        <f>IF('Export  - batting'!$M63,'Export  - batting'!K63+VLOOKUP('Export  - batting'!$A63,'Season - bat'!$A:$K,11,FALSE),'Export  - batting'!K63)</f>
        <v>2</v>
      </c>
      <c r="N63" t="str">
        <f>IF('Export  - batting'!L63="", "-", IF('Export  - batting'!$M63,'Export  - batting'!L63+VLOOKUP('Export  - batting'!$A63,'Season - bat'!$A:$L,12,FALSE),'Export  - batting'!L63))</f>
        <v>-</v>
      </c>
    </row>
    <row r="64" spans="1:14" x14ac:dyDescent="0.25">
      <c r="A64" t="str">
        <f>'Export  - batting'!A64</f>
        <v>Harry Davies</v>
      </c>
      <c r="B64">
        <f>IF('Export  - batting'!$M64,'Export  - batting'!B64+VLOOKUP('Export  - batting'!$A64,'Season - bat'!A:K,2,FALSE),'Export  - batting'!B64)</f>
        <v>60</v>
      </c>
      <c r="C64">
        <f>IF('Export  - batting'!$M64,'Export  - batting'!C64+VLOOKUP('Export  - batting'!$A64,'Season - bat'!$A:$K,3,FALSE),'Export  - batting'!C64)</f>
        <v>34</v>
      </c>
      <c r="D64">
        <f>IF('Export  - batting'!$M64,'Export  - batting'!D64+VLOOKUP('Export  - batting'!$A64,'Season - bat'!$A:$K,4,FALSE),'Export  - batting'!D64)</f>
        <v>8</v>
      </c>
      <c r="E64">
        <f>IF('Export  - batting'!$M64,'Export  - batting'!E64+VLOOKUP('Export  - batting'!$A64,'Season - bat'!$A:$K,5,FALSE),'Export  - batting'!E64)</f>
        <v>127</v>
      </c>
      <c r="F64" s="30">
        <f>IF((C64-D64)&gt;0,E64/(C64-D64),"-")</f>
        <v>4.884615384615385</v>
      </c>
      <c r="G64" s="30" t="str">
        <f t="shared" si="0"/>
        <v>-</v>
      </c>
      <c r="H64">
        <f>IF('Export  - batting'!$M64,MAX('Export  - batting'!F64, VLOOKUP('Export  - batting'!$A64,'Season - bat'!$A:$K,6,FALSE)),'Export  - batting'!F64)</f>
        <v>22</v>
      </c>
      <c r="I64">
        <f>IF('Export  - batting'!$M64,'Export  - batting'!G64+VLOOKUP('Export  - batting'!$A64,'Season - bat'!$A:$K,7,FALSE),'Export  - batting'!G64)</f>
        <v>0</v>
      </c>
      <c r="J64">
        <f>IF('Export  - batting'!$M64,'Export  - batting'!H64+VLOOKUP('Export  - batting'!$A64,'Season - bat'!$A:$K,8,FALSE),'Export  - batting'!H64)</f>
        <v>0</v>
      </c>
      <c r="K64">
        <f>IF('Export  - batting'!$M64,'Export  - batting'!I64+VLOOKUP('Export  - batting'!$A64,'Season - bat'!$A:$K,9,FALSE),'Export  - batting'!I64)</f>
        <v>9</v>
      </c>
      <c r="L64">
        <f>IF('Export  - batting'!$M64,'Export  - batting'!J64+VLOOKUP('Export  - batting'!$A64,'Season - bat'!$A:$K,10,FALSE),'Export  - batting'!J64)</f>
        <v>7</v>
      </c>
      <c r="M64">
        <f>IF('Export  - batting'!$M64,'Export  - batting'!K64+VLOOKUP('Export  - batting'!$A64,'Season - bat'!$A:$K,11,FALSE),'Export  - batting'!K64)</f>
        <v>0</v>
      </c>
      <c r="N64" t="str">
        <f>IF('Export  - batting'!L64="", "-", IF('Export  - batting'!$M64,'Export  - batting'!L64+VLOOKUP('Export  - batting'!$A64,'Season - bat'!$A:$L,12,FALSE),'Export  - batting'!L64))</f>
        <v>-</v>
      </c>
    </row>
    <row r="65" spans="1:14" x14ac:dyDescent="0.25">
      <c r="A65" t="str">
        <f>'Export  - batting'!A65</f>
        <v>J Davies</v>
      </c>
      <c r="B65">
        <f>IF('Export  - batting'!$M65,'Export  - batting'!B65+VLOOKUP('Export  - batting'!$A65,'Season - bat'!A:K,2,FALSE),'Export  - batting'!B65)</f>
        <v>1</v>
      </c>
      <c r="C65">
        <f>IF('Export  - batting'!$M65,'Export  - batting'!C65+VLOOKUP('Export  - batting'!$A65,'Season - bat'!$A:$K,3,FALSE),'Export  - batting'!C65)</f>
        <v>0</v>
      </c>
      <c r="D65">
        <f>IF('Export  - batting'!$M65,'Export  - batting'!D65+VLOOKUP('Export  - batting'!$A65,'Season - bat'!$A:$K,4,FALSE),'Export  - batting'!D65)</f>
        <v>0</v>
      </c>
      <c r="E65">
        <f>IF('Export  - batting'!$M65,'Export  - batting'!E65+VLOOKUP('Export  - batting'!$A65,'Season - bat'!$A:$K,5,FALSE),'Export  - batting'!E65)</f>
        <v>0</v>
      </c>
      <c r="F65" s="30" t="str">
        <f>IF((C65-D65)&gt;0,E65/(C65-D65),"-")</f>
        <v>-</v>
      </c>
      <c r="G65" s="30" t="str">
        <f t="shared" si="0"/>
        <v>-</v>
      </c>
      <c r="H65">
        <f>IF('Export  - batting'!$M65,MAX('Export  - batting'!F65, VLOOKUP('Export  - batting'!$A65,'Season - bat'!$A:$K,6,FALSE)),'Export  - batting'!F65)</f>
        <v>0</v>
      </c>
      <c r="I65">
        <f>IF('Export  - batting'!$M65,'Export  - batting'!G65+VLOOKUP('Export  - batting'!$A65,'Season - bat'!$A:$K,7,FALSE),'Export  - batting'!G65)</f>
        <v>0</v>
      </c>
      <c r="J65">
        <f>IF('Export  - batting'!$M65,'Export  - batting'!H65+VLOOKUP('Export  - batting'!$A65,'Season - bat'!$A:$K,8,FALSE),'Export  - batting'!H65)</f>
        <v>0</v>
      </c>
      <c r="K65">
        <f>IF('Export  - batting'!$M65,'Export  - batting'!I65+VLOOKUP('Export  - batting'!$A65,'Season - bat'!$A:$K,9,FALSE),'Export  - batting'!I65)</f>
        <v>0</v>
      </c>
      <c r="L65">
        <f>IF('Export  - batting'!$M65,'Export  - batting'!J65+VLOOKUP('Export  - batting'!$A65,'Season - bat'!$A:$K,10,FALSE),'Export  - batting'!J65)</f>
        <v>0</v>
      </c>
      <c r="M65">
        <f>IF('Export  - batting'!$M65,'Export  - batting'!K65+VLOOKUP('Export  - batting'!$A65,'Season - bat'!$A:$K,11,FALSE),'Export  - batting'!K65)</f>
        <v>0</v>
      </c>
      <c r="N65" t="str">
        <f>IF('Export  - batting'!L65="", "-", IF('Export  - batting'!$M65,'Export  - batting'!L65+VLOOKUP('Export  - batting'!$A65,'Season - bat'!$A:$L,12,FALSE),'Export  - batting'!L65))</f>
        <v>-</v>
      </c>
    </row>
    <row r="66" spans="1:14" x14ac:dyDescent="0.25">
      <c r="A66" t="str">
        <f>'Export  - batting'!A66</f>
        <v>L Derbyshire</v>
      </c>
      <c r="B66">
        <f>IF('Export  - batting'!$M66,'Export  - batting'!B66+VLOOKUP('Export  - batting'!$A66,'Season - bat'!A:K,2,FALSE),'Export  - batting'!B66)</f>
        <v>5</v>
      </c>
      <c r="C66">
        <f>IF('Export  - batting'!$M66,'Export  - batting'!C66+VLOOKUP('Export  - batting'!$A66,'Season - bat'!$A:$K,3,FALSE),'Export  - batting'!C66)</f>
        <v>5</v>
      </c>
      <c r="D66">
        <f>IF('Export  - batting'!$M66,'Export  - batting'!D66+VLOOKUP('Export  - batting'!$A66,'Season - bat'!$A:$K,4,FALSE),'Export  - batting'!D66)</f>
        <v>0</v>
      </c>
      <c r="E66">
        <f>IF('Export  - batting'!$M66,'Export  - batting'!E66+VLOOKUP('Export  - batting'!$A66,'Season - bat'!$A:$K,5,FALSE),'Export  - batting'!E66)</f>
        <v>197</v>
      </c>
      <c r="F66" s="30">
        <f>IF((C66-D66)&gt;0,E66/(C66-D66),"-")</f>
        <v>39.4</v>
      </c>
      <c r="G66" s="30" t="str">
        <f t="shared" si="0"/>
        <v>-</v>
      </c>
      <c r="H66">
        <f>IF('Export  - batting'!$M66,MAX('Export  - batting'!F66, VLOOKUP('Export  - batting'!$A66,'Season - bat'!$A:$K,6,FALSE)),'Export  - batting'!F66)</f>
        <v>67</v>
      </c>
      <c r="I66">
        <f>IF('Export  - batting'!$M66,'Export  - batting'!G66+VLOOKUP('Export  - batting'!$A66,'Season - bat'!$A:$K,7,FALSE),'Export  - batting'!G66)</f>
        <v>3</v>
      </c>
      <c r="J66">
        <f>IF('Export  - batting'!$M66,'Export  - batting'!H66+VLOOKUP('Export  - batting'!$A66,'Season - bat'!$A:$K,8,FALSE),'Export  - batting'!H66)</f>
        <v>0</v>
      </c>
      <c r="K66">
        <f>IF('Export  - batting'!$M66,'Export  - batting'!I66+VLOOKUP('Export  - batting'!$A66,'Season - bat'!$A:$K,9,FALSE),'Export  - batting'!I66)</f>
        <v>0</v>
      </c>
      <c r="L66">
        <f>IF('Export  - batting'!$M66,'Export  - batting'!J66+VLOOKUP('Export  - batting'!$A66,'Season - bat'!$A:$K,10,FALSE),'Export  - batting'!J66)</f>
        <v>17</v>
      </c>
      <c r="M66">
        <f>IF('Export  - batting'!$M66,'Export  - batting'!K66+VLOOKUP('Export  - batting'!$A66,'Season - bat'!$A:$K,11,FALSE),'Export  - batting'!K66)</f>
        <v>7</v>
      </c>
      <c r="N66" t="str">
        <f>IF('Export  - batting'!L66="", "-", IF('Export  - batting'!$M66,'Export  - batting'!L66+VLOOKUP('Export  - batting'!$A66,'Season - bat'!$A:$L,12,FALSE),'Export  - batting'!L66))</f>
        <v>-</v>
      </c>
    </row>
    <row r="67" spans="1:14" x14ac:dyDescent="0.25">
      <c r="A67" t="str">
        <f>'Export  - batting'!A67</f>
        <v>P Derbyshire</v>
      </c>
      <c r="B67">
        <f>IF('Export  - batting'!$M67,'Export  - batting'!B67+VLOOKUP('Export  - batting'!$A67,'Season - bat'!A:K,2,FALSE),'Export  - batting'!B67)</f>
        <v>2</v>
      </c>
      <c r="C67">
        <f>IF('Export  - batting'!$M67,'Export  - batting'!C67+VLOOKUP('Export  - batting'!$A67,'Season - bat'!$A:$K,3,FALSE),'Export  - batting'!C67)</f>
        <v>1</v>
      </c>
      <c r="D67">
        <f>IF('Export  - batting'!$M67,'Export  - batting'!D67+VLOOKUP('Export  - batting'!$A67,'Season - bat'!$A:$K,4,FALSE),'Export  - batting'!D67)</f>
        <v>0</v>
      </c>
      <c r="E67">
        <f>IF('Export  - batting'!$M67,'Export  - batting'!E67+VLOOKUP('Export  - batting'!$A67,'Season - bat'!$A:$K,5,FALSE),'Export  - batting'!E67)</f>
        <v>0</v>
      </c>
      <c r="F67" s="30">
        <f>IF((C67-D67)&gt;0,E67/(C67-D67),"-")</f>
        <v>0</v>
      </c>
      <c r="G67" s="30" t="str">
        <f t="shared" ref="G67:G130" si="1">IF(AND(N67&lt;&gt;"-",N67&gt;0),(E67/N67)*100, "-")</f>
        <v>-</v>
      </c>
      <c r="H67">
        <f>IF('Export  - batting'!$M67,MAX('Export  - batting'!F67, VLOOKUP('Export  - batting'!$A67,'Season - bat'!$A:$K,6,FALSE)),'Export  - batting'!F67)</f>
        <v>0</v>
      </c>
      <c r="I67">
        <f>IF('Export  - batting'!$M67,'Export  - batting'!G67+VLOOKUP('Export  - batting'!$A67,'Season - bat'!$A:$K,7,FALSE),'Export  - batting'!G67)</f>
        <v>0</v>
      </c>
      <c r="J67">
        <f>IF('Export  - batting'!$M67,'Export  - batting'!H67+VLOOKUP('Export  - batting'!$A67,'Season - bat'!$A:$K,8,FALSE),'Export  - batting'!H67)</f>
        <v>0</v>
      </c>
      <c r="K67">
        <f>IF('Export  - batting'!$M67,'Export  - batting'!I67+VLOOKUP('Export  - batting'!$A67,'Season - bat'!$A:$K,9,FALSE),'Export  - batting'!I67)</f>
        <v>1</v>
      </c>
      <c r="L67">
        <f>IF('Export  - batting'!$M67,'Export  - batting'!J67+VLOOKUP('Export  - batting'!$A67,'Season - bat'!$A:$K,10,FALSE),'Export  - batting'!J67)</f>
        <v>0</v>
      </c>
      <c r="M67">
        <f>IF('Export  - batting'!$M67,'Export  - batting'!K67+VLOOKUP('Export  - batting'!$A67,'Season - bat'!$A:$K,11,FALSE),'Export  - batting'!K67)</f>
        <v>0</v>
      </c>
      <c r="N67" t="str">
        <f>IF('Export  - batting'!L67="", "-", IF('Export  - batting'!$M67,'Export  - batting'!L67+VLOOKUP('Export  - batting'!$A67,'Season - bat'!$A:$L,12,FALSE),'Export  - batting'!L67))</f>
        <v>-</v>
      </c>
    </row>
    <row r="68" spans="1:14" x14ac:dyDescent="0.25">
      <c r="A68" t="str">
        <f>'Export  - batting'!A68</f>
        <v>D Diamond</v>
      </c>
      <c r="B68">
        <f>IF('Export  - batting'!$M68,'Export  - batting'!B68+VLOOKUP('Export  - batting'!$A68,'Season - bat'!A:K,2,FALSE),'Export  - batting'!B68)</f>
        <v>2</v>
      </c>
      <c r="C68">
        <f>IF('Export  - batting'!$M68,'Export  - batting'!C68+VLOOKUP('Export  - batting'!$A68,'Season - bat'!$A:$K,3,FALSE),'Export  - batting'!C68)</f>
        <v>2</v>
      </c>
      <c r="D68">
        <f>IF('Export  - batting'!$M68,'Export  - batting'!D68+VLOOKUP('Export  - batting'!$A68,'Season - bat'!$A:$K,4,FALSE),'Export  - batting'!D68)</f>
        <v>0</v>
      </c>
      <c r="E68">
        <f>IF('Export  - batting'!$M68,'Export  - batting'!E68+VLOOKUP('Export  - batting'!$A68,'Season - bat'!$A:$K,5,FALSE),'Export  - batting'!E68)</f>
        <v>3</v>
      </c>
      <c r="F68" s="30">
        <f>IF((C68-D68)&gt;0,E68/(C68-D68),"-")</f>
        <v>1.5</v>
      </c>
      <c r="G68" s="30" t="str">
        <f t="shared" si="1"/>
        <v>-</v>
      </c>
      <c r="H68">
        <f>IF('Export  - batting'!$M68,MAX('Export  - batting'!F68, VLOOKUP('Export  - batting'!$A68,'Season - bat'!$A:$K,6,FALSE)),'Export  - batting'!F68)</f>
        <v>3</v>
      </c>
      <c r="I68">
        <f>IF('Export  - batting'!$M68,'Export  - batting'!G68+VLOOKUP('Export  - batting'!$A68,'Season - bat'!$A:$K,7,FALSE),'Export  - batting'!G68)</f>
        <v>0</v>
      </c>
      <c r="J68">
        <f>IF('Export  - batting'!$M68,'Export  - batting'!H68+VLOOKUP('Export  - batting'!$A68,'Season - bat'!$A:$K,8,FALSE),'Export  - batting'!H68)</f>
        <v>0</v>
      </c>
      <c r="K68">
        <f>IF('Export  - batting'!$M68,'Export  - batting'!I68+VLOOKUP('Export  - batting'!$A68,'Season - bat'!$A:$K,9,FALSE),'Export  - batting'!I68)</f>
        <v>1</v>
      </c>
      <c r="L68">
        <f>IF('Export  - batting'!$M68,'Export  - batting'!J68+VLOOKUP('Export  - batting'!$A68,'Season - bat'!$A:$K,10,FALSE),'Export  - batting'!J68)</f>
        <v>0</v>
      </c>
      <c r="M68">
        <f>IF('Export  - batting'!$M68,'Export  - batting'!K68+VLOOKUP('Export  - batting'!$A68,'Season - bat'!$A:$K,11,FALSE),'Export  - batting'!K68)</f>
        <v>0</v>
      </c>
      <c r="N68" t="str">
        <f>IF('Export  - batting'!L68="", "-", IF('Export  - batting'!$M68,'Export  - batting'!L68+VLOOKUP('Export  - batting'!$A68,'Season - bat'!$A:$L,12,FALSE),'Export  - batting'!L68))</f>
        <v>-</v>
      </c>
    </row>
    <row r="69" spans="1:14" x14ac:dyDescent="0.25">
      <c r="A69" t="str">
        <f>'Export  - batting'!A69</f>
        <v>Hamish Dowell</v>
      </c>
      <c r="B69">
        <f>IF('Export  - batting'!$M69,'Export  - batting'!B69+VLOOKUP('Export  - batting'!$A69,'Season - bat'!A:K,2,FALSE),'Export  - batting'!B69)</f>
        <v>21</v>
      </c>
      <c r="C69">
        <f>IF('Export  - batting'!$M69,'Export  - batting'!C69+VLOOKUP('Export  - batting'!$A69,'Season - bat'!$A:$K,3,FALSE),'Export  - batting'!C69)</f>
        <v>19</v>
      </c>
      <c r="D69">
        <f>IF('Export  - batting'!$M69,'Export  - batting'!D69+VLOOKUP('Export  - batting'!$A69,'Season - bat'!$A:$K,4,FALSE),'Export  - batting'!D69)</f>
        <v>2</v>
      </c>
      <c r="E69">
        <f>IF('Export  - batting'!$M69,'Export  - batting'!E69+VLOOKUP('Export  - batting'!$A69,'Season - bat'!$A:$K,5,FALSE),'Export  - batting'!E69)</f>
        <v>414</v>
      </c>
      <c r="F69" s="30">
        <f>IF((C69-D69)&gt;0,E69/(C69-D69),"-")</f>
        <v>24.352941176470587</v>
      </c>
      <c r="G69" s="30" t="str">
        <f t="shared" si="1"/>
        <v>-</v>
      </c>
      <c r="H69">
        <f>IF('Export  - batting'!$M69,MAX('Export  - batting'!F69, VLOOKUP('Export  - batting'!$A69,'Season - bat'!$A:$K,6,FALSE)),'Export  - batting'!F69)</f>
        <v>51</v>
      </c>
      <c r="I69">
        <f>IF('Export  - batting'!$M69,'Export  - batting'!G69+VLOOKUP('Export  - batting'!$A69,'Season - bat'!$A:$K,7,FALSE),'Export  - batting'!G69)</f>
        <v>1</v>
      </c>
      <c r="J69">
        <f>IF('Export  - batting'!$M69,'Export  - batting'!H69+VLOOKUP('Export  - batting'!$A69,'Season - bat'!$A:$K,8,FALSE),'Export  - batting'!H69)</f>
        <v>0</v>
      </c>
      <c r="K69">
        <f>IF('Export  - batting'!$M69,'Export  - batting'!I69+VLOOKUP('Export  - batting'!$A69,'Season - bat'!$A:$K,9,FALSE),'Export  - batting'!I69)</f>
        <v>1</v>
      </c>
      <c r="L69">
        <f>IF('Export  - batting'!$M69,'Export  - batting'!J69+VLOOKUP('Export  - batting'!$A69,'Season - bat'!$A:$K,10,FALSE),'Export  - batting'!J69)</f>
        <v>24</v>
      </c>
      <c r="M69">
        <f>IF('Export  - batting'!$M69,'Export  - batting'!K69+VLOOKUP('Export  - batting'!$A69,'Season - bat'!$A:$K,11,FALSE),'Export  - batting'!K69)</f>
        <v>4</v>
      </c>
      <c r="N69" t="str">
        <f>IF('Export  - batting'!L69="", "-", IF('Export  - batting'!$M69,'Export  - batting'!L69+VLOOKUP('Export  - batting'!$A69,'Season - bat'!$A:$L,12,FALSE),'Export  - batting'!L69))</f>
        <v>-</v>
      </c>
    </row>
    <row r="70" spans="1:14" x14ac:dyDescent="0.25">
      <c r="A70" t="str">
        <f>'Export  - batting'!A70</f>
        <v>Nicko Dowell</v>
      </c>
      <c r="B70">
        <f>IF('Export  - batting'!$M70,'Export  - batting'!B70+VLOOKUP('Export  - batting'!$A70,'Season - bat'!A:K,2,FALSE),'Export  - batting'!B70)</f>
        <v>76</v>
      </c>
      <c r="C70">
        <f>IF('Export  - batting'!$M70,'Export  - batting'!C70+VLOOKUP('Export  - batting'!$A70,'Season - bat'!$A:$K,3,FALSE),'Export  - batting'!C70)</f>
        <v>69</v>
      </c>
      <c r="D70">
        <f>IF('Export  - batting'!$M70,'Export  - batting'!D70+VLOOKUP('Export  - batting'!$A70,'Season - bat'!$A:$K,4,FALSE),'Export  - batting'!D70)</f>
        <v>10</v>
      </c>
      <c r="E70">
        <f>IF('Export  - batting'!$M70,'Export  - batting'!E70+VLOOKUP('Export  - batting'!$A70,'Season - bat'!$A:$K,5,FALSE),'Export  - batting'!E70)</f>
        <v>2494</v>
      </c>
      <c r="F70" s="30">
        <f>IF((C70-D70)&gt;0,E70/(C70-D70),"-")</f>
        <v>42.271186440677965</v>
      </c>
      <c r="G70" s="30" t="str">
        <f t="shared" si="1"/>
        <v>-</v>
      </c>
      <c r="H70">
        <f>IF('Export  - batting'!$M70,MAX('Export  - batting'!F70, VLOOKUP('Export  - batting'!$A70,'Season - bat'!$A:$K,6,FALSE)),'Export  - batting'!F70)</f>
        <v>213</v>
      </c>
      <c r="I70">
        <f>IF('Export  - batting'!$M70,'Export  - batting'!G70+VLOOKUP('Export  - batting'!$A70,'Season - bat'!$A:$K,7,FALSE),'Export  - batting'!G70)</f>
        <v>14</v>
      </c>
      <c r="J70">
        <f>IF('Export  - batting'!$M70,'Export  - batting'!H70+VLOOKUP('Export  - batting'!$A70,'Season - bat'!$A:$K,8,FALSE),'Export  - batting'!H70)</f>
        <v>5</v>
      </c>
      <c r="K70">
        <f>IF('Export  - batting'!$M70,'Export  - batting'!I70+VLOOKUP('Export  - batting'!$A70,'Season - bat'!$A:$K,9,FALSE),'Export  - batting'!I70)</f>
        <v>1</v>
      </c>
      <c r="L70">
        <f>IF('Export  - batting'!$M70,'Export  - batting'!J70+VLOOKUP('Export  - batting'!$A70,'Season - bat'!$A:$K,10,FALSE),'Export  - batting'!J70)</f>
        <v>241</v>
      </c>
      <c r="M70">
        <f>IF('Export  - batting'!$M70,'Export  - batting'!K70+VLOOKUP('Export  - batting'!$A70,'Season - bat'!$A:$K,11,FALSE),'Export  - batting'!K70)</f>
        <v>11</v>
      </c>
      <c r="N70" t="str">
        <f>IF('Export  - batting'!L70="", "-", IF('Export  - batting'!$M70,'Export  - batting'!L70+VLOOKUP('Export  - batting'!$A70,'Season - bat'!$A:$L,12,FALSE),'Export  - batting'!L70))</f>
        <v>-</v>
      </c>
    </row>
    <row r="71" spans="1:14" x14ac:dyDescent="0.25">
      <c r="A71" t="str">
        <f>'Export  - batting'!A71</f>
        <v>M Dudley</v>
      </c>
      <c r="B71">
        <f>IF('Export  - batting'!$M71,'Export  - batting'!B71+VLOOKUP('Export  - batting'!$A71,'Season - bat'!A:K,2,FALSE),'Export  - batting'!B71)</f>
        <v>3</v>
      </c>
      <c r="C71">
        <f>IF('Export  - batting'!$M71,'Export  - batting'!C71+VLOOKUP('Export  - batting'!$A71,'Season - bat'!$A:$K,3,FALSE),'Export  - batting'!C71)</f>
        <v>3</v>
      </c>
      <c r="D71">
        <f>IF('Export  - batting'!$M71,'Export  - batting'!D71+VLOOKUP('Export  - batting'!$A71,'Season - bat'!$A:$K,4,FALSE),'Export  - batting'!D71)</f>
        <v>0</v>
      </c>
      <c r="E71">
        <f>IF('Export  - batting'!$M71,'Export  - batting'!E71+VLOOKUP('Export  - batting'!$A71,'Season - bat'!$A:$K,5,FALSE),'Export  - batting'!E71)</f>
        <v>22</v>
      </c>
      <c r="F71" s="30">
        <f>IF((C71-D71)&gt;0,E71/(C71-D71),"-")</f>
        <v>7.333333333333333</v>
      </c>
      <c r="G71" s="30" t="str">
        <f t="shared" si="1"/>
        <v>-</v>
      </c>
      <c r="H71">
        <f>IF('Export  - batting'!$M71,MAX('Export  - batting'!F71, VLOOKUP('Export  - batting'!$A71,'Season - bat'!$A:$K,6,FALSE)),'Export  - batting'!F71)</f>
        <v>12</v>
      </c>
      <c r="I71">
        <f>IF('Export  - batting'!$M71,'Export  - batting'!G71+VLOOKUP('Export  - batting'!$A71,'Season - bat'!$A:$K,7,FALSE),'Export  - batting'!G71)</f>
        <v>0</v>
      </c>
      <c r="J71">
        <f>IF('Export  - batting'!$M71,'Export  - batting'!H71+VLOOKUP('Export  - batting'!$A71,'Season - bat'!$A:$K,8,FALSE),'Export  - batting'!H71)</f>
        <v>0</v>
      </c>
      <c r="K71">
        <f>IF('Export  - batting'!$M71,'Export  - batting'!I71+VLOOKUP('Export  - batting'!$A71,'Season - bat'!$A:$K,9,FALSE),'Export  - batting'!I71)</f>
        <v>1</v>
      </c>
      <c r="L71">
        <f>IF('Export  - batting'!$M71,'Export  - batting'!J71+VLOOKUP('Export  - batting'!$A71,'Season - bat'!$A:$K,10,FALSE),'Export  - batting'!J71)</f>
        <v>0</v>
      </c>
      <c r="M71">
        <f>IF('Export  - batting'!$M71,'Export  - batting'!K71+VLOOKUP('Export  - batting'!$A71,'Season - bat'!$A:$K,11,FALSE),'Export  - batting'!K71)</f>
        <v>0</v>
      </c>
      <c r="N71" t="str">
        <f>IF('Export  - batting'!L71="", "-", IF('Export  - batting'!$M71,'Export  - batting'!L71+VLOOKUP('Export  - batting'!$A71,'Season - bat'!$A:$L,12,FALSE),'Export  - batting'!L71))</f>
        <v>-</v>
      </c>
    </row>
    <row r="72" spans="1:14" x14ac:dyDescent="0.25">
      <c r="A72" t="str">
        <f>'Export  - batting'!A72</f>
        <v>Gordon Dunne</v>
      </c>
      <c r="B72">
        <f>IF('Export  - batting'!$M72,'Export  - batting'!B72+VLOOKUP('Export  - batting'!$A72,'Season - bat'!A:K,2,FALSE),'Export  - batting'!B72)</f>
        <v>1</v>
      </c>
      <c r="C72">
        <f>IF('Export  - batting'!$M72,'Export  - batting'!C72+VLOOKUP('Export  - batting'!$A72,'Season - bat'!$A:$K,3,FALSE),'Export  - batting'!C72)</f>
        <v>1</v>
      </c>
      <c r="D72">
        <f>IF('Export  - batting'!$M72,'Export  - batting'!D72+VLOOKUP('Export  - batting'!$A72,'Season - bat'!$A:$K,4,FALSE),'Export  - batting'!D72)</f>
        <v>1</v>
      </c>
      <c r="E72">
        <f>IF('Export  - batting'!$M72,'Export  - batting'!E72+VLOOKUP('Export  - batting'!$A72,'Season - bat'!$A:$K,5,FALSE),'Export  - batting'!E72)</f>
        <v>1</v>
      </c>
      <c r="F72" s="30" t="str">
        <f>IF((C72-D72)&gt;0,E72/(C72-D72),"-")</f>
        <v>-</v>
      </c>
      <c r="G72" s="30">
        <f t="shared" si="1"/>
        <v>16.666666666666664</v>
      </c>
      <c r="H72" t="str">
        <f>IF('Export  - batting'!$M72,MAX('Export  - batting'!F72, VLOOKUP('Export  - batting'!$A72,'Season - bat'!$A:$K,6,FALSE)),'Export  - batting'!F72)</f>
        <v>1*</v>
      </c>
      <c r="I72">
        <f>IF('Export  - batting'!$M72,'Export  - batting'!G72+VLOOKUP('Export  - batting'!$A72,'Season - bat'!$A:$K,7,FALSE),'Export  - batting'!G72)</f>
        <v>0</v>
      </c>
      <c r="J72">
        <f>IF('Export  - batting'!$M72,'Export  - batting'!H72+VLOOKUP('Export  - batting'!$A72,'Season - bat'!$A:$K,8,FALSE),'Export  - batting'!H72)</f>
        <v>0</v>
      </c>
      <c r="K72">
        <f>IF('Export  - batting'!$M72,'Export  - batting'!I72+VLOOKUP('Export  - batting'!$A72,'Season - bat'!$A:$K,9,FALSE),'Export  - batting'!I72)</f>
        <v>0</v>
      </c>
      <c r="L72">
        <f>IF('Export  - batting'!$M72,'Export  - batting'!J72+VLOOKUP('Export  - batting'!$A72,'Season - bat'!$A:$K,10,FALSE),'Export  - batting'!J72)</f>
        <v>0</v>
      </c>
      <c r="M72">
        <f>IF('Export  - batting'!$M72,'Export  - batting'!K72+VLOOKUP('Export  - batting'!$A72,'Season - bat'!$A:$K,11,FALSE),'Export  - batting'!K72)</f>
        <v>0</v>
      </c>
      <c r="N72">
        <f>IF('Export  - batting'!L72="", "-", IF('Export  - batting'!$M72,'Export  - batting'!L72+VLOOKUP('Export  - batting'!$A72,'Season - bat'!$A:$L,12,FALSE),'Export  - batting'!L72))</f>
        <v>6</v>
      </c>
    </row>
    <row r="73" spans="1:14" x14ac:dyDescent="0.25">
      <c r="A73" t="str">
        <f>'Export  - batting'!A73</f>
        <v>H Ewinger</v>
      </c>
      <c r="B73">
        <f>IF('Export  - batting'!$M73,'Export  - batting'!B73+VLOOKUP('Export  - batting'!$A73,'Season - bat'!A:K,2,FALSE),'Export  - batting'!B73)</f>
        <v>20</v>
      </c>
      <c r="C73">
        <f>IF('Export  - batting'!$M73,'Export  - batting'!C73+VLOOKUP('Export  - batting'!$A73,'Season - bat'!$A:$K,3,FALSE),'Export  - batting'!C73)</f>
        <v>20</v>
      </c>
      <c r="D73">
        <f>IF('Export  - batting'!$M73,'Export  - batting'!D73+VLOOKUP('Export  - batting'!$A73,'Season - bat'!$A:$K,4,FALSE),'Export  - batting'!D73)</f>
        <v>1</v>
      </c>
      <c r="E73">
        <f>IF('Export  - batting'!$M73,'Export  - batting'!E73+VLOOKUP('Export  - batting'!$A73,'Season - bat'!$A:$K,5,FALSE),'Export  - batting'!E73)</f>
        <v>360</v>
      </c>
      <c r="F73" s="30">
        <f>IF((C73-D73)&gt;0,E73/(C73-D73),"-")</f>
        <v>18.94736842105263</v>
      </c>
      <c r="G73" s="30" t="str">
        <f t="shared" si="1"/>
        <v>-</v>
      </c>
      <c r="H73">
        <f>IF('Export  - batting'!$M73,MAX('Export  - batting'!F73, VLOOKUP('Export  - batting'!$A73,'Season - bat'!$A:$K,6,FALSE)),'Export  - batting'!F73)</f>
        <v>100</v>
      </c>
      <c r="I73">
        <f>IF('Export  - batting'!$M73,'Export  - batting'!G73+VLOOKUP('Export  - batting'!$A73,'Season - bat'!$A:$K,7,FALSE),'Export  - batting'!G73)</f>
        <v>1</v>
      </c>
      <c r="J73">
        <f>IF('Export  - batting'!$M73,'Export  - batting'!H73+VLOOKUP('Export  - batting'!$A73,'Season - bat'!$A:$K,8,FALSE),'Export  - batting'!H73)</f>
        <v>1</v>
      </c>
      <c r="K73">
        <f>IF('Export  - batting'!$M73,'Export  - batting'!I73+VLOOKUP('Export  - batting'!$A73,'Season - bat'!$A:$K,9,FALSE),'Export  - batting'!I73)</f>
        <v>1</v>
      </c>
      <c r="L73">
        <f>IF('Export  - batting'!$M73,'Export  - batting'!J73+VLOOKUP('Export  - batting'!$A73,'Season - bat'!$A:$K,10,FALSE),'Export  - batting'!J73)</f>
        <v>39</v>
      </c>
      <c r="M73">
        <f>IF('Export  - batting'!$M73,'Export  - batting'!K73+VLOOKUP('Export  - batting'!$A73,'Season - bat'!$A:$K,11,FALSE),'Export  - batting'!K73)</f>
        <v>1</v>
      </c>
      <c r="N73" t="str">
        <f>IF('Export  - batting'!L73="", "-", IF('Export  - batting'!$M73,'Export  - batting'!L73+VLOOKUP('Export  - batting'!$A73,'Season - bat'!$A:$L,12,FALSE),'Export  - batting'!L73))</f>
        <v>-</v>
      </c>
    </row>
    <row r="74" spans="1:14" x14ac:dyDescent="0.25">
      <c r="A74" t="str">
        <f>'Export  - batting'!A74</f>
        <v>E Feast</v>
      </c>
      <c r="B74">
        <f>IF('Export  - batting'!$M74,'Export  - batting'!B74+VLOOKUP('Export  - batting'!$A74,'Season - bat'!A:K,2,FALSE),'Export  - batting'!B74)</f>
        <v>9</v>
      </c>
      <c r="C74">
        <f>IF('Export  - batting'!$M74,'Export  - batting'!C74+VLOOKUP('Export  - batting'!$A74,'Season - bat'!$A:$K,3,FALSE),'Export  - batting'!C74)</f>
        <v>8</v>
      </c>
      <c r="D74">
        <f>IF('Export  - batting'!$M74,'Export  - batting'!D74+VLOOKUP('Export  - batting'!$A74,'Season - bat'!$A:$K,4,FALSE),'Export  - batting'!D74)</f>
        <v>3</v>
      </c>
      <c r="E74">
        <f>IF('Export  - batting'!$M74,'Export  - batting'!E74+VLOOKUP('Export  - batting'!$A74,'Season - bat'!$A:$K,5,FALSE),'Export  - batting'!E74)</f>
        <v>7</v>
      </c>
      <c r="F74" s="30">
        <f>IF((C74-D74)&gt;0,E74/(C74-D74),"-")</f>
        <v>1.4</v>
      </c>
      <c r="G74" s="30" t="str">
        <f t="shared" si="1"/>
        <v>-</v>
      </c>
      <c r="H74">
        <f>IF('Export  - batting'!$M74,MAX('Export  - batting'!F74, VLOOKUP('Export  - batting'!$A74,'Season - bat'!$A:$K,6,FALSE)),'Export  - batting'!F74)</f>
        <v>4</v>
      </c>
      <c r="I74">
        <f>IF('Export  - batting'!$M74,'Export  - batting'!G74+VLOOKUP('Export  - batting'!$A74,'Season - bat'!$A:$K,7,FALSE),'Export  - batting'!G74)</f>
        <v>0</v>
      </c>
      <c r="J74">
        <f>IF('Export  - batting'!$M74,'Export  - batting'!H74+VLOOKUP('Export  - batting'!$A74,'Season - bat'!$A:$K,8,FALSE),'Export  - batting'!H74)</f>
        <v>0</v>
      </c>
      <c r="K74">
        <f>IF('Export  - batting'!$M74,'Export  - batting'!I74+VLOOKUP('Export  - batting'!$A74,'Season - bat'!$A:$K,9,FALSE),'Export  - batting'!I74)</f>
        <v>3</v>
      </c>
      <c r="L74">
        <f>IF('Export  - batting'!$M74,'Export  - batting'!J74+VLOOKUP('Export  - batting'!$A74,'Season - bat'!$A:$K,10,FALSE),'Export  - batting'!J74)</f>
        <v>0</v>
      </c>
      <c r="M74">
        <f>IF('Export  - batting'!$M74,'Export  - batting'!K74+VLOOKUP('Export  - batting'!$A74,'Season - bat'!$A:$K,11,FALSE),'Export  - batting'!K74)</f>
        <v>0</v>
      </c>
      <c r="N74" t="str">
        <f>IF('Export  - batting'!L74="", "-", IF('Export  - batting'!$M74,'Export  - batting'!L74+VLOOKUP('Export  - batting'!$A74,'Season - bat'!$A:$L,12,FALSE),'Export  - batting'!L74))</f>
        <v>-</v>
      </c>
    </row>
    <row r="75" spans="1:14" x14ac:dyDescent="0.25">
      <c r="A75" t="str">
        <f>'Export  - batting'!A75</f>
        <v>Chris Feeney</v>
      </c>
      <c r="B75">
        <f>IF('Export  - batting'!$M75,'Export  - batting'!B75+VLOOKUP('Export  - batting'!$A75,'Season - bat'!A:K,2,FALSE),'Export  - batting'!B75)</f>
        <v>163</v>
      </c>
      <c r="C75">
        <f>IF('Export  - batting'!$M75,'Export  - batting'!C75+VLOOKUP('Export  - batting'!$A75,'Season - bat'!$A:$K,3,FALSE),'Export  - batting'!C75)</f>
        <v>141</v>
      </c>
      <c r="D75">
        <f>IF('Export  - batting'!$M75,'Export  - batting'!D75+VLOOKUP('Export  - batting'!$A75,'Season - bat'!$A:$K,4,FALSE),'Export  - batting'!D75)</f>
        <v>20</v>
      </c>
      <c r="E75">
        <f>IF('Export  - batting'!$M75,'Export  - batting'!E75+VLOOKUP('Export  - batting'!$A75,'Season - bat'!$A:$K,5,FALSE),'Export  - batting'!E75)</f>
        <v>1721</v>
      </c>
      <c r="F75" s="30">
        <f>IF((C75-D75)&gt;0,E75/(C75-D75),"-")</f>
        <v>14.223140495867769</v>
      </c>
      <c r="G75" s="30" t="str">
        <f t="shared" si="1"/>
        <v>-</v>
      </c>
      <c r="H75">
        <f>IF('Export  - batting'!$M75,MAX('Export  - batting'!F75, VLOOKUP('Export  - batting'!$A75,'Season - bat'!$A:$K,6,FALSE)),'Export  - batting'!F75)</f>
        <v>63</v>
      </c>
      <c r="I75">
        <f>IF('Export  - batting'!$M75,'Export  - batting'!G75+VLOOKUP('Export  - batting'!$A75,'Season - bat'!$A:$K,7,FALSE),'Export  - batting'!G75)</f>
        <v>1</v>
      </c>
      <c r="J75">
        <f>IF('Export  - batting'!$M75,'Export  - batting'!H75+VLOOKUP('Export  - batting'!$A75,'Season - bat'!$A:$K,8,FALSE),'Export  - batting'!H75)</f>
        <v>0</v>
      </c>
      <c r="K75">
        <f>IF('Export  - batting'!$M75,'Export  - batting'!I75+VLOOKUP('Export  - batting'!$A75,'Season - bat'!$A:$K,9,FALSE),'Export  - batting'!I75)</f>
        <v>17</v>
      </c>
      <c r="L75">
        <f>IF('Export  - batting'!$M75,'Export  - batting'!J75+VLOOKUP('Export  - batting'!$A75,'Season - bat'!$A:$K,10,FALSE),'Export  - batting'!J75)</f>
        <v>118</v>
      </c>
      <c r="M75">
        <f>IF('Export  - batting'!$M75,'Export  - batting'!K75+VLOOKUP('Export  - batting'!$A75,'Season - bat'!$A:$K,11,FALSE),'Export  - batting'!K75)</f>
        <v>1</v>
      </c>
      <c r="N75" t="str">
        <f>IF('Export  - batting'!L75="", "-", IF('Export  - batting'!$M75,'Export  - batting'!L75+VLOOKUP('Export  - batting'!$A75,'Season - bat'!$A:$L,12,FALSE),'Export  - batting'!L75))</f>
        <v>-</v>
      </c>
    </row>
    <row r="76" spans="1:14" x14ac:dyDescent="0.25">
      <c r="A76" t="str">
        <f>'Export  - batting'!A76</f>
        <v>P Fenech</v>
      </c>
      <c r="B76">
        <f>IF('Export  - batting'!$M76,'Export  - batting'!B76+VLOOKUP('Export  - batting'!$A76,'Season - bat'!A:K,2,FALSE),'Export  - batting'!B76)</f>
        <v>13</v>
      </c>
      <c r="C76">
        <f>IF('Export  - batting'!$M76,'Export  - batting'!C76+VLOOKUP('Export  - batting'!$A76,'Season - bat'!$A:$K,3,FALSE),'Export  - batting'!C76)</f>
        <v>12</v>
      </c>
      <c r="D76">
        <f>IF('Export  - batting'!$M76,'Export  - batting'!D76+VLOOKUP('Export  - batting'!$A76,'Season - bat'!$A:$K,4,FALSE),'Export  - batting'!D76)</f>
        <v>0</v>
      </c>
      <c r="E76">
        <f>IF('Export  - batting'!$M76,'Export  - batting'!E76+VLOOKUP('Export  - batting'!$A76,'Season - bat'!$A:$K,5,FALSE),'Export  - batting'!E76)</f>
        <v>88</v>
      </c>
      <c r="F76" s="30">
        <f>IF((C76-D76)&gt;0,E76/(C76-D76),"-")</f>
        <v>7.333333333333333</v>
      </c>
      <c r="G76" s="30" t="str">
        <f t="shared" si="1"/>
        <v>-</v>
      </c>
      <c r="H76">
        <f>IF('Export  - batting'!$M76,MAX('Export  - batting'!F76, VLOOKUP('Export  - batting'!$A76,'Season - bat'!$A:$K,6,FALSE)),'Export  - batting'!F76)</f>
        <v>48</v>
      </c>
      <c r="I76">
        <f>IF('Export  - batting'!$M76,'Export  - batting'!G76+VLOOKUP('Export  - batting'!$A76,'Season - bat'!$A:$K,7,FALSE),'Export  - batting'!G76)</f>
        <v>0</v>
      </c>
      <c r="J76">
        <f>IF('Export  - batting'!$M76,'Export  - batting'!H76+VLOOKUP('Export  - batting'!$A76,'Season - bat'!$A:$K,8,FALSE),'Export  - batting'!H76)</f>
        <v>0</v>
      </c>
      <c r="K76">
        <f>IF('Export  - batting'!$M76,'Export  - batting'!I76+VLOOKUP('Export  - batting'!$A76,'Season - bat'!$A:$K,9,FALSE),'Export  - batting'!I76)</f>
        <v>7</v>
      </c>
      <c r="L76">
        <f>IF('Export  - batting'!$M76,'Export  - batting'!J76+VLOOKUP('Export  - batting'!$A76,'Season - bat'!$A:$K,10,FALSE),'Export  - batting'!J76)</f>
        <v>11</v>
      </c>
      <c r="M76">
        <f>IF('Export  - batting'!$M76,'Export  - batting'!K76+VLOOKUP('Export  - batting'!$A76,'Season - bat'!$A:$K,11,FALSE),'Export  - batting'!K76)</f>
        <v>2</v>
      </c>
      <c r="N76" t="str">
        <f>IF('Export  - batting'!L76="", "-", IF('Export  - batting'!$M76,'Export  - batting'!L76+VLOOKUP('Export  - batting'!$A76,'Season - bat'!$A:$L,12,FALSE),'Export  - batting'!L76))</f>
        <v>-</v>
      </c>
    </row>
    <row r="77" spans="1:14" x14ac:dyDescent="0.25">
      <c r="A77" t="str">
        <f>'Export  - batting'!A77</f>
        <v>T Flavin</v>
      </c>
      <c r="B77">
        <f>IF('Export  - batting'!$M77,'Export  - batting'!B77+VLOOKUP('Export  - batting'!$A77,'Season - bat'!A:K,2,FALSE),'Export  - batting'!B77)</f>
        <v>1</v>
      </c>
      <c r="C77">
        <f>IF('Export  - batting'!$M77,'Export  - batting'!C77+VLOOKUP('Export  - batting'!$A77,'Season - bat'!$A:$K,3,FALSE),'Export  - batting'!C77)</f>
        <v>1</v>
      </c>
      <c r="D77">
        <f>IF('Export  - batting'!$M77,'Export  - batting'!D77+VLOOKUP('Export  - batting'!$A77,'Season - bat'!$A:$K,4,FALSE),'Export  - batting'!D77)</f>
        <v>0</v>
      </c>
      <c r="E77">
        <f>IF('Export  - batting'!$M77,'Export  - batting'!E77+VLOOKUP('Export  - batting'!$A77,'Season - bat'!$A:$K,5,FALSE),'Export  - batting'!E77)</f>
        <v>16</v>
      </c>
      <c r="F77" s="30">
        <f>IF((C77-D77)&gt;0,E77/(C77-D77),"-")</f>
        <v>16</v>
      </c>
      <c r="G77" s="30" t="str">
        <f t="shared" si="1"/>
        <v>-</v>
      </c>
      <c r="H77">
        <f>IF('Export  - batting'!$M77,MAX('Export  - batting'!F77, VLOOKUP('Export  - batting'!$A77,'Season - bat'!$A:$K,6,FALSE)),'Export  - batting'!F77)</f>
        <v>16</v>
      </c>
      <c r="I77">
        <f>IF('Export  - batting'!$M77,'Export  - batting'!G77+VLOOKUP('Export  - batting'!$A77,'Season - bat'!$A:$K,7,FALSE),'Export  - batting'!G77)</f>
        <v>0</v>
      </c>
      <c r="J77">
        <f>IF('Export  - batting'!$M77,'Export  - batting'!H77+VLOOKUP('Export  - batting'!$A77,'Season - bat'!$A:$K,8,FALSE),'Export  - batting'!H77)</f>
        <v>0</v>
      </c>
      <c r="K77">
        <f>IF('Export  - batting'!$M77,'Export  - batting'!I77+VLOOKUP('Export  - batting'!$A77,'Season - bat'!$A:$K,9,FALSE),'Export  - batting'!I77)</f>
        <v>0</v>
      </c>
      <c r="L77">
        <f>IF('Export  - batting'!$M77,'Export  - batting'!J77+VLOOKUP('Export  - batting'!$A77,'Season - bat'!$A:$K,10,FALSE),'Export  - batting'!J77)</f>
        <v>0</v>
      </c>
      <c r="M77">
        <f>IF('Export  - batting'!$M77,'Export  - batting'!K77+VLOOKUP('Export  - batting'!$A77,'Season - bat'!$A:$K,11,FALSE),'Export  - batting'!K77)</f>
        <v>0</v>
      </c>
      <c r="N77" t="str">
        <f>IF('Export  - batting'!L77="", "-", IF('Export  - batting'!$M77,'Export  - batting'!L77+VLOOKUP('Export  - batting'!$A77,'Season - bat'!$A:$L,12,FALSE),'Export  - batting'!L77))</f>
        <v>-</v>
      </c>
    </row>
    <row r="78" spans="1:14" x14ac:dyDescent="0.25">
      <c r="A78" t="str">
        <f>'Export  - batting'!A78</f>
        <v>S Follows</v>
      </c>
      <c r="B78">
        <f>IF('Export  - batting'!$M78,'Export  - batting'!B78+VLOOKUP('Export  - batting'!$A78,'Season - bat'!A:K,2,FALSE),'Export  - batting'!B78)</f>
        <v>67</v>
      </c>
      <c r="C78">
        <f>IF('Export  - batting'!$M78,'Export  - batting'!C78+VLOOKUP('Export  - batting'!$A78,'Season - bat'!$A:$K,3,FALSE),'Export  - batting'!C78)</f>
        <v>53</v>
      </c>
      <c r="D78">
        <f>IF('Export  - batting'!$M78,'Export  - batting'!D78+VLOOKUP('Export  - batting'!$A78,'Season - bat'!$A:$K,4,FALSE),'Export  - batting'!D78)</f>
        <v>10</v>
      </c>
      <c r="E78">
        <f>IF('Export  - batting'!$M78,'Export  - batting'!E78+VLOOKUP('Export  - batting'!$A78,'Season - bat'!$A:$K,5,FALSE),'Export  - batting'!E78)</f>
        <v>238</v>
      </c>
      <c r="F78" s="30">
        <f>IF((C78-D78)&gt;0,E78/(C78-D78),"-")</f>
        <v>5.5348837209302326</v>
      </c>
      <c r="G78" s="30" t="str">
        <f t="shared" si="1"/>
        <v>-</v>
      </c>
      <c r="H78">
        <f>IF('Export  - batting'!$M78,MAX('Export  - batting'!F78, VLOOKUP('Export  - batting'!$A78,'Season - bat'!$A:$K,6,FALSE)),'Export  - batting'!F78)</f>
        <v>27</v>
      </c>
      <c r="I78">
        <f>IF('Export  - batting'!$M78,'Export  - batting'!G78+VLOOKUP('Export  - batting'!$A78,'Season - bat'!$A:$K,7,FALSE),'Export  - batting'!G78)</f>
        <v>0</v>
      </c>
      <c r="J78">
        <f>IF('Export  - batting'!$M78,'Export  - batting'!H78+VLOOKUP('Export  - batting'!$A78,'Season - bat'!$A:$K,8,FALSE),'Export  - batting'!H78)</f>
        <v>0</v>
      </c>
      <c r="K78">
        <f>IF('Export  - batting'!$M78,'Export  - batting'!I78+VLOOKUP('Export  - batting'!$A78,'Season - bat'!$A:$K,9,FALSE),'Export  - batting'!I78)</f>
        <v>15</v>
      </c>
      <c r="L78">
        <f>IF('Export  - batting'!$M78,'Export  - batting'!J78+VLOOKUP('Export  - batting'!$A78,'Season - bat'!$A:$K,10,FALSE),'Export  - batting'!J78)</f>
        <v>24</v>
      </c>
      <c r="M78">
        <f>IF('Export  - batting'!$M78,'Export  - batting'!K78+VLOOKUP('Export  - batting'!$A78,'Season - bat'!$A:$K,11,FALSE),'Export  - batting'!K78)</f>
        <v>1</v>
      </c>
      <c r="N78" t="str">
        <f>IF('Export  - batting'!L78="", "-", IF('Export  - batting'!$M78,'Export  - batting'!L78+VLOOKUP('Export  - batting'!$A78,'Season - bat'!$A:$L,12,FALSE),'Export  - batting'!L78))</f>
        <v>-</v>
      </c>
    </row>
    <row r="79" spans="1:14" x14ac:dyDescent="0.25">
      <c r="A79" t="str">
        <f>'Export  - batting'!A79</f>
        <v>J Fowler</v>
      </c>
      <c r="B79">
        <f>IF('Export  - batting'!$M79,'Export  - batting'!B79+VLOOKUP('Export  - batting'!$A79,'Season - bat'!A:K,2,FALSE),'Export  - batting'!B79)</f>
        <v>12</v>
      </c>
      <c r="C79">
        <f>IF('Export  - batting'!$M79,'Export  - batting'!C79+VLOOKUP('Export  - batting'!$A79,'Season - bat'!$A:$K,3,FALSE),'Export  - batting'!C79)</f>
        <v>12</v>
      </c>
      <c r="D79">
        <f>IF('Export  - batting'!$M79,'Export  - batting'!D79+VLOOKUP('Export  - batting'!$A79,'Season - bat'!$A:$K,4,FALSE),'Export  - batting'!D79)</f>
        <v>2</v>
      </c>
      <c r="E79">
        <f>IF('Export  - batting'!$M79,'Export  - batting'!E79+VLOOKUP('Export  - batting'!$A79,'Season - bat'!$A:$K,5,FALSE),'Export  - batting'!E79)</f>
        <v>167</v>
      </c>
      <c r="F79" s="30">
        <f>IF((C79-D79)&gt;0,E79/(C79-D79),"-")</f>
        <v>16.7</v>
      </c>
      <c r="G79" s="30" t="str">
        <f t="shared" si="1"/>
        <v>-</v>
      </c>
      <c r="H79">
        <f>IF('Export  - batting'!$M79,MAX('Export  - batting'!F79, VLOOKUP('Export  - batting'!$A79,'Season - bat'!$A:$K,6,FALSE)),'Export  - batting'!F79)</f>
        <v>62</v>
      </c>
      <c r="I79">
        <f>IF('Export  - batting'!$M79,'Export  - batting'!G79+VLOOKUP('Export  - batting'!$A79,'Season - bat'!$A:$K,7,FALSE),'Export  - batting'!G79)</f>
        <v>1</v>
      </c>
      <c r="J79">
        <f>IF('Export  - batting'!$M79,'Export  - batting'!H79+VLOOKUP('Export  - batting'!$A79,'Season - bat'!$A:$K,8,FALSE),'Export  - batting'!H79)</f>
        <v>0</v>
      </c>
      <c r="K79">
        <f>IF('Export  - batting'!$M79,'Export  - batting'!I79+VLOOKUP('Export  - batting'!$A79,'Season - bat'!$A:$K,9,FALSE),'Export  - batting'!I79)</f>
        <v>3</v>
      </c>
      <c r="L79">
        <f>IF('Export  - batting'!$M79,'Export  - batting'!J79+VLOOKUP('Export  - batting'!$A79,'Season - bat'!$A:$K,10,FALSE),'Export  - batting'!J79)</f>
        <v>16</v>
      </c>
      <c r="M79">
        <f>IF('Export  - batting'!$M79,'Export  - batting'!K79+VLOOKUP('Export  - batting'!$A79,'Season - bat'!$A:$K,11,FALSE),'Export  - batting'!K79)</f>
        <v>3</v>
      </c>
      <c r="N79" t="str">
        <f>IF('Export  - batting'!L79="", "-", IF('Export  - batting'!$M79,'Export  - batting'!L79+VLOOKUP('Export  - batting'!$A79,'Season - bat'!$A:$L,12,FALSE),'Export  - batting'!L79))</f>
        <v>-</v>
      </c>
    </row>
    <row r="80" spans="1:14" x14ac:dyDescent="0.25">
      <c r="A80" t="str">
        <f>'Export  - batting'!A80</f>
        <v>Sav Gatfield</v>
      </c>
      <c r="B80">
        <f>IF('Export  - batting'!$M80,'Export  - batting'!B80+VLOOKUP('Export  - batting'!$A80,'Season - bat'!A:K,2,FALSE),'Export  - batting'!B80)</f>
        <v>26</v>
      </c>
      <c r="C80">
        <f>IF('Export  - batting'!$M80,'Export  - batting'!C80+VLOOKUP('Export  - batting'!$A80,'Season - bat'!$A:$K,3,FALSE),'Export  - batting'!C80)</f>
        <v>21</v>
      </c>
      <c r="D80">
        <f>IF('Export  - batting'!$M80,'Export  - batting'!D80+VLOOKUP('Export  - batting'!$A80,'Season - bat'!$A:$K,4,FALSE),'Export  - batting'!D80)</f>
        <v>4</v>
      </c>
      <c r="E80">
        <f>IF('Export  - batting'!$M80,'Export  - batting'!E80+VLOOKUP('Export  - batting'!$A80,'Season - bat'!$A:$K,5,FALSE),'Export  - batting'!E80)</f>
        <v>238</v>
      </c>
      <c r="F80" s="30">
        <f>IF((C80-D80)&gt;0,E80/(C80-D80),"-")</f>
        <v>14</v>
      </c>
      <c r="G80" s="30" t="str">
        <f t="shared" si="1"/>
        <v>-</v>
      </c>
      <c r="H80">
        <f>IF('Export  - batting'!$M80,MAX('Export  - batting'!F80, VLOOKUP('Export  - batting'!$A80,'Season - bat'!$A:$K,6,FALSE)),'Export  - batting'!F80)</f>
        <v>63</v>
      </c>
      <c r="I80">
        <f>IF('Export  - batting'!$M80,'Export  - batting'!G80+VLOOKUP('Export  - batting'!$A80,'Season - bat'!$A:$K,7,FALSE),'Export  - batting'!G80)</f>
        <v>2</v>
      </c>
      <c r="J80">
        <f>IF('Export  - batting'!$M80,'Export  - batting'!H80+VLOOKUP('Export  - batting'!$A80,'Season - bat'!$A:$K,8,FALSE),'Export  - batting'!H80)</f>
        <v>0</v>
      </c>
      <c r="K80">
        <f>IF('Export  - batting'!$M80,'Export  - batting'!I80+VLOOKUP('Export  - batting'!$A80,'Season - bat'!$A:$K,9,FALSE),'Export  - batting'!I80)</f>
        <v>6</v>
      </c>
      <c r="L80">
        <f>IF('Export  - batting'!$M80,'Export  - batting'!J80+VLOOKUP('Export  - batting'!$A80,'Season - bat'!$A:$K,10,FALSE),'Export  - batting'!J80)</f>
        <v>28</v>
      </c>
      <c r="M80">
        <f>IF('Export  - batting'!$M80,'Export  - batting'!K80+VLOOKUP('Export  - batting'!$A80,'Season - bat'!$A:$K,11,FALSE),'Export  - batting'!K80)</f>
        <v>4</v>
      </c>
      <c r="N80" t="str">
        <f>IF('Export  - batting'!L80="", "-", IF('Export  - batting'!$M80,'Export  - batting'!L80+VLOOKUP('Export  - batting'!$A80,'Season - bat'!$A:$L,12,FALSE),'Export  - batting'!L80))</f>
        <v>-</v>
      </c>
    </row>
    <row r="81" spans="1:14" x14ac:dyDescent="0.25">
      <c r="A81" t="str">
        <f>'Export  - batting'!A81</f>
        <v>Peter Garlando</v>
      </c>
      <c r="B81">
        <f>IF('Export  - batting'!$M81,'Export  - batting'!B81+VLOOKUP('Export  - batting'!$A81,'Season - bat'!A:K,2,FALSE),'Export  - batting'!B81)</f>
        <v>3</v>
      </c>
      <c r="C81">
        <f>IF('Export  - batting'!$M81,'Export  - batting'!C81+VLOOKUP('Export  - batting'!$A81,'Season - bat'!$A:$K,3,FALSE),'Export  - batting'!C81)</f>
        <v>2</v>
      </c>
      <c r="D81">
        <f>IF('Export  - batting'!$M81,'Export  - batting'!D81+VLOOKUP('Export  - batting'!$A81,'Season - bat'!$A:$K,4,FALSE),'Export  - batting'!D81)</f>
        <v>1</v>
      </c>
      <c r="E81">
        <f>IF('Export  - batting'!$M81,'Export  - batting'!E81+VLOOKUP('Export  - batting'!$A81,'Season - bat'!$A:$K,5,FALSE),'Export  - batting'!E81)</f>
        <v>1</v>
      </c>
      <c r="F81" s="30">
        <f>IF((C81-D81)&gt;0,E81/(C81-D81),"-")</f>
        <v>1</v>
      </c>
      <c r="G81" s="30">
        <f t="shared" si="1"/>
        <v>14.285714285714285</v>
      </c>
      <c r="H81">
        <f>IF('Export  - batting'!$M81,MAX('Export  - batting'!F81, VLOOKUP('Export  - batting'!$A81,'Season - bat'!$A:$K,6,FALSE)),'Export  - batting'!F81)</f>
        <v>1</v>
      </c>
      <c r="I81">
        <f>IF('Export  - batting'!$M81,'Export  - batting'!G81+VLOOKUP('Export  - batting'!$A81,'Season - bat'!$A:$K,7,FALSE),'Export  - batting'!G81)</f>
        <v>0</v>
      </c>
      <c r="J81">
        <f>IF('Export  - batting'!$M81,'Export  - batting'!H81+VLOOKUP('Export  - batting'!$A81,'Season - bat'!$A:$K,8,FALSE),'Export  - batting'!H81)</f>
        <v>0</v>
      </c>
      <c r="K81">
        <f>IF('Export  - batting'!$M81,'Export  - batting'!I81+VLOOKUP('Export  - batting'!$A81,'Season - bat'!$A:$K,9,FALSE),'Export  - batting'!I81)</f>
        <v>0</v>
      </c>
      <c r="L81">
        <f>IF('Export  - batting'!$M81,'Export  - batting'!J81+VLOOKUP('Export  - batting'!$A81,'Season - bat'!$A:$K,10,FALSE),'Export  - batting'!J81)</f>
        <v>0</v>
      </c>
      <c r="M81">
        <f>IF('Export  - batting'!$M81,'Export  - batting'!K81+VLOOKUP('Export  - batting'!$A81,'Season - bat'!$A:$K,11,FALSE),'Export  - batting'!K81)</f>
        <v>0</v>
      </c>
      <c r="N81">
        <f>IF('Export  - batting'!L81="", "-", IF('Export  - batting'!$M81,'Export  - batting'!L81+VLOOKUP('Export  - batting'!$A81,'Season - bat'!$A:$L,12,FALSE),'Export  - batting'!L81))</f>
        <v>7</v>
      </c>
    </row>
    <row r="82" spans="1:14" x14ac:dyDescent="0.25">
      <c r="A82" t="str">
        <f>'Export  - batting'!A82</f>
        <v>C Gibbons</v>
      </c>
      <c r="B82">
        <f>IF('Export  - batting'!$M82,'Export  - batting'!B82+VLOOKUP('Export  - batting'!$A82,'Season - bat'!A:K,2,FALSE),'Export  - batting'!B82)</f>
        <v>1</v>
      </c>
      <c r="C82">
        <f>IF('Export  - batting'!$M82,'Export  - batting'!C82+VLOOKUP('Export  - batting'!$A82,'Season - bat'!$A:$K,3,FALSE),'Export  - batting'!C82)</f>
        <v>1</v>
      </c>
      <c r="D82">
        <f>IF('Export  - batting'!$M82,'Export  - batting'!D82+VLOOKUP('Export  - batting'!$A82,'Season - bat'!$A:$K,4,FALSE),'Export  - batting'!D82)</f>
        <v>0</v>
      </c>
      <c r="E82">
        <f>IF('Export  - batting'!$M82,'Export  - batting'!E82+VLOOKUP('Export  - batting'!$A82,'Season - bat'!$A:$K,5,FALSE),'Export  - batting'!E82)</f>
        <v>1</v>
      </c>
      <c r="F82" s="30">
        <f>IF((C82-D82)&gt;0,E82/(C82-D82),"-")</f>
        <v>1</v>
      </c>
      <c r="G82" s="30" t="str">
        <f t="shared" si="1"/>
        <v>-</v>
      </c>
      <c r="H82">
        <f>IF('Export  - batting'!$M82,MAX('Export  - batting'!F82, VLOOKUP('Export  - batting'!$A82,'Season - bat'!$A:$K,6,FALSE)),'Export  - batting'!F82)</f>
        <v>1</v>
      </c>
      <c r="I82">
        <f>IF('Export  - batting'!$M82,'Export  - batting'!G82+VLOOKUP('Export  - batting'!$A82,'Season - bat'!$A:$K,7,FALSE),'Export  - batting'!G82)</f>
        <v>0</v>
      </c>
      <c r="J82">
        <f>IF('Export  - batting'!$M82,'Export  - batting'!H82+VLOOKUP('Export  - batting'!$A82,'Season - bat'!$A:$K,8,FALSE),'Export  - batting'!H82)</f>
        <v>0</v>
      </c>
      <c r="K82">
        <f>IF('Export  - batting'!$M82,'Export  - batting'!I82+VLOOKUP('Export  - batting'!$A82,'Season - bat'!$A:$K,9,FALSE),'Export  - batting'!I82)</f>
        <v>0</v>
      </c>
      <c r="L82">
        <f>IF('Export  - batting'!$M82,'Export  - batting'!J82+VLOOKUP('Export  - batting'!$A82,'Season - bat'!$A:$K,10,FALSE),'Export  - batting'!J82)</f>
        <v>0</v>
      </c>
      <c r="M82">
        <f>IF('Export  - batting'!$M82,'Export  - batting'!K82+VLOOKUP('Export  - batting'!$A82,'Season - bat'!$A:$K,11,FALSE),'Export  - batting'!K82)</f>
        <v>0</v>
      </c>
      <c r="N82" t="str">
        <f>IF('Export  - batting'!L82="", "-", IF('Export  - batting'!$M82,'Export  - batting'!L82+VLOOKUP('Export  - batting'!$A82,'Season - bat'!$A:$L,12,FALSE),'Export  - batting'!L82))</f>
        <v>-</v>
      </c>
    </row>
    <row r="83" spans="1:14" x14ac:dyDescent="0.25">
      <c r="A83" t="str">
        <f>'Export  - batting'!A83</f>
        <v>Simon Gillman</v>
      </c>
      <c r="B83">
        <f>IF('Export  - batting'!$M83,'Export  - batting'!B83+VLOOKUP('Export  - batting'!$A83,'Season - bat'!A:K,2,FALSE),'Export  - batting'!B83)</f>
        <v>129</v>
      </c>
      <c r="C83">
        <f>IF('Export  - batting'!$M83,'Export  - batting'!C83+VLOOKUP('Export  - batting'!$A83,'Season - bat'!$A:$K,3,FALSE),'Export  - batting'!C83)</f>
        <v>81</v>
      </c>
      <c r="D83">
        <f>IF('Export  - batting'!$M83,'Export  - batting'!D83+VLOOKUP('Export  - batting'!$A83,'Season - bat'!$A:$K,4,FALSE),'Export  - batting'!D83)</f>
        <v>29</v>
      </c>
      <c r="E83">
        <f>IF('Export  - batting'!$M83,'Export  - batting'!E83+VLOOKUP('Export  - batting'!$A83,'Season - bat'!$A:$K,5,FALSE),'Export  - batting'!E83)</f>
        <v>518</v>
      </c>
      <c r="F83" s="30">
        <f>IF((C83-D83)&gt;0,E83/(C83-D83),"-")</f>
        <v>9.9615384615384617</v>
      </c>
      <c r="G83" s="30" t="str">
        <f t="shared" si="1"/>
        <v>-</v>
      </c>
      <c r="H83">
        <f>IF('Export  - batting'!$M83,MAX('Export  - batting'!F83, VLOOKUP('Export  - batting'!$A83,'Season - bat'!$A:$K,6,FALSE)),'Export  - batting'!F83)</f>
        <v>74</v>
      </c>
      <c r="I83">
        <f>IF('Export  - batting'!$M83,'Export  - batting'!G83+VLOOKUP('Export  - batting'!$A83,'Season - bat'!$A:$K,7,FALSE),'Export  - batting'!G83)</f>
        <v>2</v>
      </c>
      <c r="J83">
        <f>IF('Export  - batting'!$M83,'Export  - batting'!H83+VLOOKUP('Export  - batting'!$A83,'Season - bat'!$A:$K,8,FALSE),'Export  - batting'!H83)</f>
        <v>0</v>
      </c>
      <c r="K83">
        <f>IF('Export  - batting'!$M83,'Export  - batting'!I83+VLOOKUP('Export  - batting'!$A83,'Season - bat'!$A:$K,9,FALSE),'Export  - batting'!I83)</f>
        <v>15</v>
      </c>
      <c r="L83">
        <f>IF('Export  - batting'!$M83,'Export  - batting'!J83+VLOOKUP('Export  - batting'!$A83,'Season - bat'!$A:$K,10,FALSE),'Export  - batting'!J83)</f>
        <v>30</v>
      </c>
      <c r="M83">
        <f>IF('Export  - batting'!$M83,'Export  - batting'!K83+VLOOKUP('Export  - batting'!$A83,'Season - bat'!$A:$K,11,FALSE),'Export  - batting'!K83)</f>
        <v>6</v>
      </c>
      <c r="N83" t="str">
        <f>IF('Export  - batting'!L83="", "-", IF('Export  - batting'!$M83,'Export  - batting'!L83+VLOOKUP('Export  - batting'!$A83,'Season - bat'!$A:$L,12,FALSE),'Export  - batting'!L83))</f>
        <v>-</v>
      </c>
    </row>
    <row r="84" spans="1:14" x14ac:dyDescent="0.25">
      <c r="A84" t="str">
        <f>'Export  - batting'!A84</f>
        <v>R Gladstone</v>
      </c>
      <c r="B84">
        <f>IF('Export  - batting'!$M84,'Export  - batting'!B84+VLOOKUP('Export  - batting'!$A84,'Season - bat'!A:K,2,FALSE),'Export  - batting'!B84)</f>
        <v>15</v>
      </c>
      <c r="C84">
        <f>IF('Export  - batting'!$M84,'Export  - batting'!C84+VLOOKUP('Export  - batting'!$A84,'Season - bat'!$A:$K,3,FALSE),'Export  - batting'!C84)</f>
        <v>14</v>
      </c>
      <c r="D84">
        <f>IF('Export  - batting'!$M84,'Export  - batting'!D84+VLOOKUP('Export  - batting'!$A84,'Season - bat'!$A:$K,4,FALSE),'Export  - batting'!D84)</f>
        <v>3</v>
      </c>
      <c r="E84">
        <f>IF('Export  - batting'!$M84,'Export  - batting'!E84+VLOOKUP('Export  - batting'!$A84,'Season - bat'!$A:$K,5,FALSE),'Export  - batting'!E84)</f>
        <v>452</v>
      </c>
      <c r="F84" s="30">
        <f>IF((C84-D84)&gt;0,E84/(C84-D84),"-")</f>
        <v>41.090909090909093</v>
      </c>
      <c r="G84" s="30" t="str">
        <f t="shared" si="1"/>
        <v>-</v>
      </c>
      <c r="H84">
        <f>IF('Export  - batting'!$M84,MAX('Export  - batting'!F84, VLOOKUP('Export  - batting'!$A84,'Season - bat'!$A:$K,6,FALSE)),'Export  - batting'!F84)</f>
        <v>148</v>
      </c>
      <c r="I84">
        <f>IF('Export  - batting'!$M84,'Export  - batting'!G84+VLOOKUP('Export  - batting'!$A84,'Season - bat'!$A:$K,7,FALSE),'Export  - batting'!G84)</f>
        <v>1</v>
      </c>
      <c r="J84">
        <f>IF('Export  - batting'!$M84,'Export  - batting'!H84+VLOOKUP('Export  - batting'!$A84,'Season - bat'!$A:$K,8,FALSE),'Export  - batting'!H84)</f>
        <v>1</v>
      </c>
      <c r="K84">
        <f>IF('Export  - batting'!$M84,'Export  - batting'!I84+VLOOKUP('Export  - batting'!$A84,'Season - bat'!$A:$K,9,FALSE),'Export  - batting'!I84)</f>
        <v>0</v>
      </c>
      <c r="L84">
        <f>IF('Export  - batting'!$M84,'Export  - batting'!J84+VLOOKUP('Export  - batting'!$A84,'Season - bat'!$A:$K,10,FALSE),'Export  - batting'!J84)</f>
        <v>46</v>
      </c>
      <c r="M84">
        <f>IF('Export  - batting'!$M84,'Export  - batting'!K84+VLOOKUP('Export  - batting'!$A84,'Season - bat'!$A:$K,11,FALSE),'Export  - batting'!K84)</f>
        <v>22</v>
      </c>
      <c r="N84" t="str">
        <f>IF('Export  - batting'!L84="", "-", IF('Export  - batting'!$M84,'Export  - batting'!L84+VLOOKUP('Export  - batting'!$A84,'Season - bat'!$A:$L,12,FALSE),'Export  - batting'!L84))</f>
        <v>-</v>
      </c>
    </row>
    <row r="85" spans="1:14" x14ac:dyDescent="0.25">
      <c r="A85" t="str">
        <f>'Export  - batting'!A85</f>
        <v>Patrick Gledhill</v>
      </c>
      <c r="B85">
        <f>IF('Export  - batting'!$M85,'Export  - batting'!B85+VLOOKUP('Export  - batting'!$A85,'Season - bat'!A:K,2,FALSE),'Export  - batting'!B85)</f>
        <v>101</v>
      </c>
      <c r="C85">
        <f>IF('Export  - batting'!$M85,'Export  - batting'!C85+VLOOKUP('Export  - batting'!$A85,'Season - bat'!$A:$K,3,FALSE),'Export  - batting'!C85)</f>
        <v>83</v>
      </c>
      <c r="D85">
        <f>IF('Export  - batting'!$M85,'Export  - batting'!D85+VLOOKUP('Export  - batting'!$A85,'Season - bat'!$A:$K,4,FALSE),'Export  - batting'!D85)</f>
        <v>13</v>
      </c>
      <c r="E85">
        <f>IF('Export  - batting'!$M85,'Export  - batting'!E85+VLOOKUP('Export  - batting'!$A85,'Season - bat'!$A:$K,5,FALSE),'Export  - batting'!E85)</f>
        <v>757</v>
      </c>
      <c r="F85" s="30">
        <f>IF((C85-D85)&gt;0,E85/(C85-D85),"-")</f>
        <v>10.814285714285715</v>
      </c>
      <c r="G85" s="30" t="str">
        <f t="shared" si="1"/>
        <v>-</v>
      </c>
      <c r="H85">
        <f>IF('Export  - batting'!$M85,MAX('Export  - batting'!F85, VLOOKUP('Export  - batting'!$A85,'Season - bat'!$A:$K,6,FALSE)),'Export  - batting'!F85)</f>
        <v>72</v>
      </c>
      <c r="I85">
        <f>IF('Export  - batting'!$M85,'Export  - batting'!G85+VLOOKUP('Export  - batting'!$A85,'Season - bat'!$A:$K,7,FALSE),'Export  - batting'!G85)</f>
        <v>1</v>
      </c>
      <c r="J85">
        <f>IF('Export  - batting'!$M85,'Export  - batting'!H85+VLOOKUP('Export  - batting'!$A85,'Season - bat'!$A:$K,8,FALSE),'Export  - batting'!H85)</f>
        <v>0</v>
      </c>
      <c r="K85">
        <f>IF('Export  - batting'!$M85,'Export  - batting'!I85+VLOOKUP('Export  - batting'!$A85,'Season - bat'!$A:$K,9,FALSE),'Export  - batting'!I85)</f>
        <v>17</v>
      </c>
      <c r="L85">
        <f>IF('Export  - batting'!$M85,'Export  - batting'!J85+VLOOKUP('Export  - batting'!$A85,'Season - bat'!$A:$K,10,FALSE),'Export  - batting'!J85)</f>
        <v>60</v>
      </c>
      <c r="M85">
        <f>IF('Export  - batting'!$M85,'Export  - batting'!K85+VLOOKUP('Export  - batting'!$A85,'Season - bat'!$A:$K,11,FALSE),'Export  - batting'!K85)</f>
        <v>0</v>
      </c>
      <c r="N85" t="str">
        <f>IF('Export  - batting'!L85="", "-", IF('Export  - batting'!$M85,'Export  - batting'!L85+VLOOKUP('Export  - batting'!$A85,'Season - bat'!$A:$L,12,FALSE),'Export  - batting'!L85))</f>
        <v>-</v>
      </c>
    </row>
    <row r="86" spans="1:14" x14ac:dyDescent="0.25">
      <c r="A86" t="str">
        <f>'Export  - batting'!A86</f>
        <v>Ben Glover</v>
      </c>
      <c r="B86">
        <f>IF('Export  - batting'!$M86,'Export  - batting'!B86+VLOOKUP('Export  - batting'!$A86,'Season - bat'!A:K,2,FALSE),'Export  - batting'!B86)</f>
        <v>17</v>
      </c>
      <c r="C86">
        <f>IF('Export  - batting'!$M86,'Export  - batting'!C86+VLOOKUP('Export  - batting'!$A86,'Season - bat'!$A:$K,3,FALSE),'Export  - batting'!C86)</f>
        <v>17</v>
      </c>
      <c r="D86">
        <f>IF('Export  - batting'!$M86,'Export  - batting'!D86+VLOOKUP('Export  - batting'!$A86,'Season - bat'!$A:$K,4,FALSE),'Export  - batting'!D86)</f>
        <v>1</v>
      </c>
      <c r="E86">
        <f>IF('Export  - batting'!$M86,'Export  - batting'!E86+VLOOKUP('Export  - batting'!$A86,'Season - bat'!$A:$K,5,FALSE),'Export  - batting'!E86)</f>
        <v>128</v>
      </c>
      <c r="F86" s="30">
        <f>IF((C86-D86)&gt;0,E86/(C86-D86),"-")</f>
        <v>8</v>
      </c>
      <c r="G86" s="30" t="str">
        <f t="shared" si="1"/>
        <v>-</v>
      </c>
      <c r="H86">
        <f>IF('Export  - batting'!$M86,MAX('Export  - batting'!F86, VLOOKUP('Export  - batting'!$A86,'Season - bat'!$A:$K,6,FALSE)),'Export  - batting'!F86)</f>
        <v>38</v>
      </c>
      <c r="I86">
        <f>IF('Export  - batting'!$M86,'Export  - batting'!G86+VLOOKUP('Export  - batting'!$A86,'Season - bat'!$A:$K,7,FALSE),'Export  - batting'!G86)</f>
        <v>0</v>
      </c>
      <c r="J86">
        <f>IF('Export  - batting'!$M86,'Export  - batting'!H86+VLOOKUP('Export  - batting'!$A86,'Season - bat'!$A:$K,8,FALSE),'Export  - batting'!H86)</f>
        <v>0</v>
      </c>
      <c r="K86">
        <f>IF('Export  - batting'!$M86,'Export  - batting'!I86+VLOOKUP('Export  - batting'!$A86,'Season - bat'!$A:$K,9,FALSE),'Export  - batting'!I86)</f>
        <v>3</v>
      </c>
      <c r="L86">
        <f>IF('Export  - batting'!$M86,'Export  - batting'!J86+VLOOKUP('Export  - batting'!$A86,'Season - bat'!$A:$K,10,FALSE),'Export  - batting'!J86)</f>
        <v>13</v>
      </c>
      <c r="M86">
        <f>IF('Export  - batting'!$M86,'Export  - batting'!K86+VLOOKUP('Export  - batting'!$A86,'Season - bat'!$A:$K,11,FALSE),'Export  - batting'!K86)</f>
        <v>2</v>
      </c>
      <c r="N86" t="str">
        <f>IF('Export  - batting'!L86="", "-", IF('Export  - batting'!$M86,'Export  - batting'!L86+VLOOKUP('Export  - batting'!$A86,'Season - bat'!$A:$L,12,FALSE),'Export  - batting'!L86))</f>
        <v>-</v>
      </c>
    </row>
    <row r="87" spans="1:14" x14ac:dyDescent="0.25">
      <c r="A87" t="str">
        <f>'Export  - batting'!A87</f>
        <v>Liam Gray</v>
      </c>
      <c r="B87">
        <f>IF('Export  - batting'!$M87,'Export  - batting'!B87+VLOOKUP('Export  - batting'!$A87,'Season - bat'!A:K,2,FALSE),'Export  - batting'!B87)</f>
        <v>54</v>
      </c>
      <c r="C87">
        <f>IF('Export  - batting'!$M87,'Export  - batting'!C87+VLOOKUP('Export  - batting'!$A87,'Season - bat'!$A:$K,3,FALSE),'Export  - batting'!C87)</f>
        <v>39</v>
      </c>
      <c r="D87">
        <f>IF('Export  - batting'!$M87,'Export  - batting'!D87+VLOOKUP('Export  - batting'!$A87,'Season - bat'!$A:$K,4,FALSE),'Export  - batting'!D87)</f>
        <v>12</v>
      </c>
      <c r="E87">
        <f>IF('Export  - batting'!$M87,'Export  - batting'!E87+VLOOKUP('Export  - batting'!$A87,'Season - bat'!$A:$K,5,FALSE),'Export  - batting'!E87)</f>
        <v>306</v>
      </c>
      <c r="F87" s="30">
        <f>IF((C87-D87)&gt;0,E87/(C87-D87),"-")</f>
        <v>11.333333333333334</v>
      </c>
      <c r="G87" s="30" t="str">
        <f t="shared" si="1"/>
        <v>-</v>
      </c>
      <c r="H87">
        <v>48</v>
      </c>
      <c r="I87">
        <f>IF('Export  - batting'!$M87,'Export  - batting'!G87+VLOOKUP('Export  - batting'!$A87,'Season - bat'!$A:$K,7,FALSE),'Export  - batting'!G87)</f>
        <v>0</v>
      </c>
      <c r="J87">
        <f>IF('Export  - batting'!$M87,'Export  - batting'!H87+VLOOKUP('Export  - batting'!$A87,'Season - bat'!$A:$K,8,FALSE),'Export  - batting'!H87)</f>
        <v>0</v>
      </c>
      <c r="K87">
        <f>IF('Export  - batting'!$M87,'Export  - batting'!I87+VLOOKUP('Export  - batting'!$A87,'Season - bat'!$A:$K,9,FALSE),'Export  - batting'!I87)</f>
        <v>5</v>
      </c>
      <c r="L87">
        <f>IF('Export  - batting'!$M87,'Export  - batting'!J87+VLOOKUP('Export  - batting'!$A87,'Season - bat'!$A:$K,10,FALSE),'Export  - batting'!J87)</f>
        <v>26</v>
      </c>
      <c r="M87">
        <f>IF('Export  - batting'!$M87,'Export  - batting'!K87+VLOOKUP('Export  - batting'!$A87,'Season - bat'!$A:$K,11,FALSE),'Export  - batting'!K87)</f>
        <v>3</v>
      </c>
      <c r="N87" t="str">
        <f>IF('Export  - batting'!L87="", "-", IF('Export  - batting'!$M87,'Export  - batting'!L87+VLOOKUP('Export  - batting'!$A87,'Season - bat'!$A:$L,12,FALSE),'Export  - batting'!L87))</f>
        <v>-</v>
      </c>
    </row>
    <row r="88" spans="1:14" x14ac:dyDescent="0.25">
      <c r="A88" t="str">
        <f>'Export  - batting'!A88</f>
        <v>Joe Green</v>
      </c>
      <c r="B88">
        <f>IF('Export  - batting'!$M88,'Export  - batting'!B88+VLOOKUP('Export  - batting'!$A88,'Season - bat'!A:K,2,FALSE),'Export  - batting'!B88)</f>
        <v>31</v>
      </c>
      <c r="C88">
        <f>IF('Export  - batting'!$M88,'Export  - batting'!C88+VLOOKUP('Export  - batting'!$A88,'Season - bat'!$A:$K,3,FALSE),'Export  - batting'!C88)</f>
        <v>15</v>
      </c>
      <c r="D88">
        <f>IF('Export  - batting'!$M88,'Export  - batting'!D88+VLOOKUP('Export  - batting'!$A88,'Season - bat'!$A:$K,4,FALSE),'Export  - batting'!D88)</f>
        <v>6</v>
      </c>
      <c r="E88">
        <f>IF('Export  - batting'!$M88,'Export  - batting'!E88+VLOOKUP('Export  - batting'!$A88,'Season - bat'!$A:$K,5,FALSE),'Export  - batting'!E88)</f>
        <v>46</v>
      </c>
      <c r="F88" s="30">
        <f>IF((C88-D88)&gt;0,E88/(C88-D88),"-")</f>
        <v>5.1111111111111107</v>
      </c>
      <c r="G88" s="30" t="str">
        <f t="shared" si="1"/>
        <v>-</v>
      </c>
      <c r="H88">
        <f>IF('Export  - batting'!$M88,MAX('Export  - batting'!F88, VLOOKUP('Export  - batting'!$A88,'Season - bat'!$A:$K,6,FALSE)),'Export  - batting'!F88)</f>
        <v>17</v>
      </c>
      <c r="I88">
        <f>IF('Export  - batting'!$M88,'Export  - batting'!G88+VLOOKUP('Export  - batting'!$A88,'Season - bat'!$A:$K,7,FALSE),'Export  - batting'!G88)</f>
        <v>0</v>
      </c>
      <c r="J88">
        <f>IF('Export  - batting'!$M88,'Export  - batting'!H88+VLOOKUP('Export  - batting'!$A88,'Season - bat'!$A:$K,8,FALSE),'Export  - batting'!H88)</f>
        <v>0</v>
      </c>
      <c r="K88">
        <f>IF('Export  - batting'!$M88,'Export  - batting'!I88+VLOOKUP('Export  - batting'!$A88,'Season - bat'!$A:$K,9,FALSE),'Export  - batting'!I88)</f>
        <v>4</v>
      </c>
      <c r="L88">
        <f>IF('Export  - batting'!$M88,'Export  - batting'!J88+VLOOKUP('Export  - batting'!$A88,'Season - bat'!$A:$K,10,FALSE),'Export  - batting'!J88)</f>
        <v>4</v>
      </c>
      <c r="M88">
        <f>IF('Export  - batting'!$M88,'Export  - batting'!K88+VLOOKUP('Export  - batting'!$A88,'Season - bat'!$A:$K,11,FALSE),'Export  - batting'!K88)</f>
        <v>1</v>
      </c>
      <c r="N88" t="str">
        <f>IF('Export  - batting'!L88="", "-", IF('Export  - batting'!$M88,'Export  - batting'!L88+VLOOKUP('Export  - batting'!$A88,'Season - bat'!$A:$L,12,FALSE),'Export  - batting'!L88))</f>
        <v>-</v>
      </c>
    </row>
    <row r="89" spans="1:14" x14ac:dyDescent="0.25">
      <c r="A89" t="str">
        <f>'Export  - batting'!A89</f>
        <v>J Habib</v>
      </c>
      <c r="B89">
        <f>IF('Export  - batting'!$M89,'Export  - batting'!B89+VLOOKUP('Export  - batting'!$A89,'Season - bat'!A:K,2,FALSE),'Export  - batting'!B89)</f>
        <v>1</v>
      </c>
      <c r="C89">
        <f>IF('Export  - batting'!$M89,'Export  - batting'!C89+VLOOKUP('Export  - batting'!$A89,'Season - bat'!$A:$K,3,FALSE),'Export  - batting'!C89)</f>
        <v>1</v>
      </c>
      <c r="D89">
        <f>IF('Export  - batting'!$M89,'Export  - batting'!D89+VLOOKUP('Export  - batting'!$A89,'Season - bat'!$A:$K,4,FALSE),'Export  - batting'!D89)</f>
        <v>1</v>
      </c>
      <c r="E89">
        <f>IF('Export  - batting'!$M89,'Export  - batting'!E89+VLOOKUP('Export  - batting'!$A89,'Season - bat'!$A:$K,5,FALSE),'Export  - batting'!E89)</f>
        <v>23</v>
      </c>
      <c r="F89" s="30" t="str">
        <f>IF((C89-D89)&gt;0,E89/(C89-D89),"-")</f>
        <v>-</v>
      </c>
      <c r="G89" s="30" t="str">
        <f t="shared" si="1"/>
        <v>-</v>
      </c>
      <c r="H89" t="str">
        <f>IF('Export  - batting'!$M89,MAX('Export  - batting'!F89, VLOOKUP('Export  - batting'!$A89,'Season - bat'!$A:$K,6,FALSE)),'Export  - batting'!F89)</f>
        <v>23*</v>
      </c>
      <c r="I89">
        <f>IF('Export  - batting'!$M89,'Export  - batting'!G89+VLOOKUP('Export  - batting'!$A89,'Season - bat'!$A:$K,7,FALSE),'Export  - batting'!G89)</f>
        <v>0</v>
      </c>
      <c r="J89">
        <f>IF('Export  - batting'!$M89,'Export  - batting'!H89+VLOOKUP('Export  - batting'!$A89,'Season - bat'!$A:$K,8,FALSE),'Export  - batting'!H89)</f>
        <v>0</v>
      </c>
      <c r="K89">
        <f>IF('Export  - batting'!$M89,'Export  - batting'!I89+VLOOKUP('Export  - batting'!$A89,'Season - bat'!$A:$K,9,FALSE),'Export  - batting'!I89)</f>
        <v>0</v>
      </c>
      <c r="L89">
        <f>IF('Export  - batting'!$M89,'Export  - batting'!J89+VLOOKUP('Export  - batting'!$A89,'Season - bat'!$A:$K,10,FALSE),'Export  - batting'!J89)</f>
        <v>4</v>
      </c>
      <c r="M89">
        <f>IF('Export  - batting'!$M89,'Export  - batting'!K89+VLOOKUP('Export  - batting'!$A89,'Season - bat'!$A:$K,11,FALSE),'Export  - batting'!K89)</f>
        <v>0</v>
      </c>
      <c r="N89" t="str">
        <f>IF('Export  - batting'!L89="", "-", IF('Export  - batting'!$M89,'Export  - batting'!L89+VLOOKUP('Export  - batting'!$A89,'Season - bat'!$A:$L,12,FALSE),'Export  - batting'!L89))</f>
        <v>-</v>
      </c>
    </row>
    <row r="90" spans="1:14" x14ac:dyDescent="0.25">
      <c r="A90" t="str">
        <f>'Export  - batting'!A90</f>
        <v>Steve Hamer</v>
      </c>
      <c r="B90">
        <f>IF('Export  - batting'!$M90,'Export  - batting'!B90+VLOOKUP('Export  - batting'!$A90,'Season - bat'!A:K,2,FALSE),'Export  - batting'!B90)</f>
        <v>84</v>
      </c>
      <c r="C90">
        <f>IF('Export  - batting'!$M90,'Export  - batting'!C90+VLOOKUP('Export  - batting'!$A90,'Season - bat'!$A:$K,3,FALSE),'Export  - batting'!C90)</f>
        <v>80</v>
      </c>
      <c r="D90">
        <f>IF('Export  - batting'!$M90,'Export  - batting'!D90+VLOOKUP('Export  - batting'!$A90,'Season - bat'!$A:$K,4,FALSE),'Export  - batting'!D90)</f>
        <v>6</v>
      </c>
      <c r="E90">
        <f>IF('Export  - batting'!$M90,'Export  - batting'!E90+VLOOKUP('Export  - batting'!$A90,'Season - bat'!$A:$K,5,FALSE),'Export  - batting'!E90)</f>
        <v>1656</v>
      </c>
      <c r="F90" s="30">
        <f>IF((C90-D90)&gt;0,E90/(C90-D90),"-")</f>
        <v>22.378378378378379</v>
      </c>
      <c r="G90" s="30" t="str">
        <f t="shared" si="1"/>
        <v>-</v>
      </c>
      <c r="H90">
        <f>IF('Export  - batting'!$M90,MAX('Export  - batting'!F90, VLOOKUP('Export  - batting'!$A90,'Season - bat'!$A:$K,6,FALSE)),'Export  - batting'!F90)</f>
        <v>101</v>
      </c>
      <c r="I90">
        <f>IF('Export  - batting'!$M90,'Export  - batting'!G90+VLOOKUP('Export  - batting'!$A90,'Season - bat'!$A:$K,7,FALSE),'Export  - batting'!G90)</f>
        <v>7</v>
      </c>
      <c r="J90">
        <f>IF('Export  - batting'!$M90,'Export  - batting'!H90+VLOOKUP('Export  - batting'!$A90,'Season - bat'!$A:$K,8,FALSE),'Export  - batting'!H90)</f>
        <v>2</v>
      </c>
      <c r="K90">
        <f>IF('Export  - batting'!$M90,'Export  - batting'!I90+VLOOKUP('Export  - batting'!$A90,'Season - bat'!$A:$K,9,FALSE),'Export  - batting'!I90)</f>
        <v>7</v>
      </c>
      <c r="L90">
        <f>IF('Export  - batting'!$M90,'Export  - batting'!J90+VLOOKUP('Export  - batting'!$A90,'Season - bat'!$A:$K,10,FALSE),'Export  - batting'!J90)</f>
        <v>153</v>
      </c>
      <c r="M90">
        <f>IF('Export  - batting'!$M90,'Export  - batting'!K90+VLOOKUP('Export  - batting'!$A90,'Season - bat'!$A:$K,11,FALSE),'Export  - batting'!K90)</f>
        <v>4</v>
      </c>
      <c r="N90" t="str">
        <f>IF('Export  - batting'!L90="", "-", IF('Export  - batting'!$M90,'Export  - batting'!L90+VLOOKUP('Export  - batting'!$A90,'Season - bat'!$A:$L,12,FALSE),'Export  - batting'!L90))</f>
        <v>-</v>
      </c>
    </row>
    <row r="91" spans="1:14" x14ac:dyDescent="0.25">
      <c r="A91" t="str">
        <f>'Export  - batting'!A91</f>
        <v>A Hargreaves</v>
      </c>
      <c r="B91">
        <f>IF('Export  - batting'!$M91,'Export  - batting'!B91+VLOOKUP('Export  - batting'!$A91,'Season - bat'!A:K,2,FALSE),'Export  - batting'!B91)</f>
        <v>23</v>
      </c>
      <c r="C91">
        <f>IF('Export  - batting'!$M91,'Export  - batting'!C91+VLOOKUP('Export  - batting'!$A91,'Season - bat'!$A:$K,3,FALSE),'Export  - batting'!C91)</f>
        <v>22</v>
      </c>
      <c r="D91">
        <f>IF('Export  - batting'!$M91,'Export  - batting'!D91+VLOOKUP('Export  - batting'!$A91,'Season - bat'!$A:$K,4,FALSE),'Export  - batting'!D91)</f>
        <v>1</v>
      </c>
      <c r="E91">
        <f>IF('Export  - batting'!$M91,'Export  - batting'!E91+VLOOKUP('Export  - batting'!$A91,'Season - bat'!$A:$K,5,FALSE),'Export  - batting'!E91)</f>
        <v>188</v>
      </c>
      <c r="F91" s="30">
        <f>IF((C91-D91)&gt;0,E91/(C91-D91),"-")</f>
        <v>8.9523809523809526</v>
      </c>
      <c r="G91" s="30" t="str">
        <f t="shared" si="1"/>
        <v>-</v>
      </c>
      <c r="H91">
        <f>IF('Export  - batting'!$M91,MAX('Export  - batting'!F91, VLOOKUP('Export  - batting'!$A91,'Season - bat'!$A:$K,6,FALSE)),'Export  - batting'!F91)</f>
        <v>24</v>
      </c>
      <c r="I91">
        <f>IF('Export  - batting'!$M91,'Export  - batting'!G91+VLOOKUP('Export  - batting'!$A91,'Season - bat'!$A:$K,7,FALSE),'Export  - batting'!G91)</f>
        <v>0</v>
      </c>
      <c r="J91">
        <f>IF('Export  - batting'!$M91,'Export  - batting'!H91+VLOOKUP('Export  - batting'!$A91,'Season - bat'!$A:$K,8,FALSE),'Export  - batting'!H91)</f>
        <v>0</v>
      </c>
      <c r="K91">
        <f>IF('Export  - batting'!$M91,'Export  - batting'!I91+VLOOKUP('Export  - batting'!$A91,'Season - bat'!$A:$K,9,FALSE),'Export  - batting'!I91)</f>
        <v>3</v>
      </c>
      <c r="L91">
        <f>IF('Export  - batting'!$M91,'Export  - batting'!J91+VLOOKUP('Export  - batting'!$A91,'Season - bat'!$A:$K,10,FALSE),'Export  - batting'!J91)</f>
        <v>22</v>
      </c>
      <c r="M91">
        <f>IF('Export  - batting'!$M91,'Export  - batting'!K91+VLOOKUP('Export  - batting'!$A91,'Season - bat'!$A:$K,11,FALSE),'Export  - batting'!K91)</f>
        <v>2</v>
      </c>
      <c r="N91" t="str">
        <f>IF('Export  - batting'!L91="", "-", IF('Export  - batting'!$M91,'Export  - batting'!L91+VLOOKUP('Export  - batting'!$A91,'Season - bat'!$A:$L,12,FALSE),'Export  - batting'!L91))</f>
        <v>-</v>
      </c>
    </row>
    <row r="92" spans="1:14" x14ac:dyDescent="0.25">
      <c r="A92" t="str">
        <f>'Export  - batting'!A92</f>
        <v>Julian Harris</v>
      </c>
      <c r="B92">
        <f>IF('Export  - batting'!$M92,'Export  - batting'!B92+VLOOKUP('Export  - batting'!$A92,'Season - bat'!A:K,2,FALSE),'Export  - batting'!B92)</f>
        <v>3</v>
      </c>
      <c r="C92">
        <f>IF('Export  - batting'!$M92,'Export  - batting'!C92+VLOOKUP('Export  - batting'!$A92,'Season - bat'!$A:$K,3,FALSE),'Export  - batting'!C92)</f>
        <v>3</v>
      </c>
      <c r="D92">
        <f>IF('Export  - batting'!$M92,'Export  - batting'!D92+VLOOKUP('Export  - batting'!$A92,'Season - bat'!$A:$K,4,FALSE),'Export  - batting'!D92)</f>
        <v>0</v>
      </c>
      <c r="E92">
        <f>IF('Export  - batting'!$M92,'Export  - batting'!E92+VLOOKUP('Export  - batting'!$A92,'Season - bat'!$A:$K,5,FALSE),'Export  - batting'!E92)</f>
        <v>47</v>
      </c>
      <c r="F92" s="30">
        <f>IF((C92-D92)&gt;0,E92/(C92-D92),"-")</f>
        <v>15.666666666666666</v>
      </c>
      <c r="G92" s="30">
        <f t="shared" si="1"/>
        <v>146.875</v>
      </c>
      <c r="H92">
        <f>IF('Export  - batting'!$M92,MAX('Export  - batting'!F92, VLOOKUP('Export  - batting'!$A92,'Season - bat'!$A:$K,6,FALSE)),'Export  - batting'!F92)</f>
        <v>28</v>
      </c>
      <c r="I92">
        <f>IF('Export  - batting'!$M92,'Export  - batting'!G92+VLOOKUP('Export  - batting'!$A92,'Season - bat'!$A:$K,7,FALSE),'Export  - batting'!G92)</f>
        <v>0</v>
      </c>
      <c r="J92">
        <f>IF('Export  - batting'!$M92,'Export  - batting'!H92+VLOOKUP('Export  - batting'!$A92,'Season - bat'!$A:$K,8,FALSE),'Export  - batting'!H92)</f>
        <v>0</v>
      </c>
      <c r="K92">
        <f>IF('Export  - batting'!$M92,'Export  - batting'!I92+VLOOKUP('Export  - batting'!$A92,'Season - bat'!$A:$K,9,FALSE),'Export  - batting'!I92)</f>
        <v>0</v>
      </c>
      <c r="L92">
        <f>IF('Export  - batting'!$M92,'Export  - batting'!J92+VLOOKUP('Export  - batting'!$A92,'Season - bat'!$A:$K,10,FALSE),'Export  - batting'!J92)</f>
        <v>6</v>
      </c>
      <c r="M92">
        <f>IF('Export  - batting'!$M92,'Export  - batting'!K92+VLOOKUP('Export  - batting'!$A92,'Season - bat'!$A:$K,11,FALSE),'Export  - batting'!K92)</f>
        <v>1</v>
      </c>
      <c r="N92">
        <f>IF('Export  - batting'!L92="", "-", IF('Export  - batting'!$M92,'Export  - batting'!L92+VLOOKUP('Export  - batting'!$A92,'Season - bat'!$A:$L,12,FALSE),'Export  - batting'!L92))</f>
        <v>32</v>
      </c>
    </row>
    <row r="93" spans="1:14" x14ac:dyDescent="0.25">
      <c r="A93" t="str">
        <f>'Export  - batting'!A93</f>
        <v>D Harvey</v>
      </c>
      <c r="B93">
        <f>IF('Export  - batting'!$M93,'Export  - batting'!B93+VLOOKUP('Export  - batting'!$A93,'Season - bat'!A:K,2,FALSE),'Export  - batting'!B93)</f>
        <v>1</v>
      </c>
      <c r="C93">
        <f>IF('Export  - batting'!$M93,'Export  - batting'!C93+VLOOKUP('Export  - batting'!$A93,'Season - bat'!$A:$K,3,FALSE),'Export  - batting'!C93)</f>
        <v>1</v>
      </c>
      <c r="D93">
        <f>IF('Export  - batting'!$M93,'Export  - batting'!D93+VLOOKUP('Export  - batting'!$A93,'Season - bat'!$A:$K,4,FALSE),'Export  - batting'!D93)</f>
        <v>0</v>
      </c>
      <c r="E93">
        <f>IF('Export  - batting'!$M93,'Export  - batting'!E93+VLOOKUP('Export  - batting'!$A93,'Season - bat'!$A:$K,5,FALSE),'Export  - batting'!E93)</f>
        <v>11</v>
      </c>
      <c r="F93" s="30">
        <f>IF((C93-D93)&gt;0,E93/(C93-D93),"-")</f>
        <v>11</v>
      </c>
      <c r="G93" s="30">
        <f t="shared" si="1"/>
        <v>55.000000000000007</v>
      </c>
      <c r="H93">
        <f>IF('Export  - batting'!$M93,MAX('Export  - batting'!F93, VLOOKUP('Export  - batting'!$A93,'Season - bat'!$A:$K,6,FALSE)),'Export  - batting'!F93)</f>
        <v>11</v>
      </c>
      <c r="I93">
        <f>IF('Export  - batting'!$M93,'Export  - batting'!G93+VLOOKUP('Export  - batting'!$A93,'Season - bat'!$A:$K,7,FALSE),'Export  - batting'!G93)</f>
        <v>0</v>
      </c>
      <c r="J93">
        <f>IF('Export  - batting'!$M93,'Export  - batting'!H93+VLOOKUP('Export  - batting'!$A93,'Season - bat'!$A:$K,8,FALSE),'Export  - batting'!H93)</f>
        <v>0</v>
      </c>
      <c r="K93">
        <f>IF('Export  - batting'!$M93,'Export  - batting'!I93+VLOOKUP('Export  - batting'!$A93,'Season - bat'!$A:$K,9,FALSE),'Export  - batting'!I93)</f>
        <v>0</v>
      </c>
      <c r="L93">
        <f>IF('Export  - batting'!$M93,'Export  - batting'!J93+VLOOKUP('Export  - batting'!$A93,'Season - bat'!$A:$K,10,FALSE),'Export  - batting'!J93)</f>
        <v>1</v>
      </c>
      <c r="M93">
        <f>IF('Export  - batting'!$M93,'Export  - batting'!K93+VLOOKUP('Export  - batting'!$A93,'Season - bat'!$A:$K,11,FALSE),'Export  - batting'!K93)</f>
        <v>0</v>
      </c>
      <c r="N93">
        <f>IF('Export  - batting'!L93="", "-", IF('Export  - batting'!$M93,'Export  - batting'!L93+VLOOKUP('Export  - batting'!$A93,'Season - bat'!$A:$L,12,FALSE),'Export  - batting'!L93))</f>
        <v>20</v>
      </c>
    </row>
    <row r="94" spans="1:14" x14ac:dyDescent="0.25">
      <c r="A94" t="str">
        <f>'Export  - batting'!A94</f>
        <v>Tim Hapgood</v>
      </c>
      <c r="B94">
        <f>IF('Export  - batting'!$M94,'Export  - batting'!B94+VLOOKUP('Export  - batting'!$A94,'Season - bat'!A:K,2,FALSE),'Export  - batting'!B94)</f>
        <v>3</v>
      </c>
      <c r="C94">
        <f>IF('Export  - batting'!$M94,'Export  - batting'!C94+VLOOKUP('Export  - batting'!$A94,'Season - bat'!$A:$K,3,FALSE),'Export  - batting'!C94)</f>
        <v>3</v>
      </c>
      <c r="D94">
        <f>IF('Export  - batting'!$M94,'Export  - batting'!D94+VLOOKUP('Export  - batting'!$A94,'Season - bat'!$A:$K,4,FALSE),'Export  - batting'!D94)</f>
        <v>1</v>
      </c>
      <c r="E94">
        <f>IF('Export  - batting'!$M94,'Export  - batting'!E94+VLOOKUP('Export  - batting'!$A94,'Season - bat'!$A:$K,5,FALSE),'Export  - batting'!E94)</f>
        <v>67</v>
      </c>
      <c r="F94" s="30">
        <f>IF((C94-D94)&gt;0,E94/(C94-D94),"-")</f>
        <v>33.5</v>
      </c>
      <c r="G94" s="30">
        <f t="shared" si="1"/>
        <v>62.037037037037038</v>
      </c>
      <c r="H94">
        <f>IF('Export  - batting'!$M94,MAX('Export  - batting'!F94, VLOOKUP('Export  - batting'!$A94,'Season - bat'!$A:$K,6,FALSE)),'Export  - batting'!F94)</f>
        <v>13</v>
      </c>
      <c r="I94">
        <f>IF('Export  - batting'!$M94,'Export  - batting'!G94+VLOOKUP('Export  - batting'!$A94,'Season - bat'!$A:$K,7,FALSE),'Export  - batting'!G94)</f>
        <v>1</v>
      </c>
      <c r="J94">
        <f>IF('Export  - batting'!$M94,'Export  - batting'!H94+VLOOKUP('Export  - batting'!$A94,'Season - bat'!$A:$K,8,FALSE),'Export  - batting'!H94)</f>
        <v>0</v>
      </c>
      <c r="K94">
        <f>IF('Export  - batting'!$M94,'Export  - batting'!I94+VLOOKUP('Export  - batting'!$A94,'Season - bat'!$A:$K,9,FALSE),'Export  - batting'!I94)</f>
        <v>1</v>
      </c>
      <c r="L94">
        <f>IF('Export  - batting'!$M94,'Export  - batting'!J94+VLOOKUP('Export  - batting'!$A94,'Season - bat'!$A:$K,10,FALSE),'Export  - batting'!J94)</f>
        <v>10</v>
      </c>
      <c r="M94">
        <f>IF('Export  - batting'!$M94,'Export  - batting'!K94+VLOOKUP('Export  - batting'!$A94,'Season - bat'!$A:$K,11,FALSE),'Export  - batting'!K94)</f>
        <v>1</v>
      </c>
      <c r="N94">
        <f>IF('Export  - batting'!L94="", "-", IF('Export  - batting'!$M94,'Export  - batting'!L94+VLOOKUP('Export  - batting'!$A94,'Season - bat'!$A:$L,12,FALSE),'Export  - batting'!L94))</f>
        <v>108</v>
      </c>
    </row>
    <row r="95" spans="1:14" x14ac:dyDescent="0.25">
      <c r="A95" t="str">
        <f>'Export  - batting'!A95</f>
        <v>Leo Hawkins</v>
      </c>
      <c r="B95">
        <f>IF('Export  - batting'!$M95,'Export  - batting'!B95+VLOOKUP('Export  - batting'!$A95,'Season - bat'!A:K,2,FALSE),'Export  - batting'!B95)</f>
        <v>8</v>
      </c>
      <c r="C95">
        <f>IF('Export  - batting'!$M95,'Export  - batting'!C95+VLOOKUP('Export  - batting'!$A95,'Season - bat'!$A:$K,3,FALSE),'Export  - batting'!C95)</f>
        <v>5</v>
      </c>
      <c r="D95">
        <f>IF('Export  - batting'!$M95,'Export  - batting'!D95+VLOOKUP('Export  - batting'!$A95,'Season - bat'!$A:$K,4,FALSE),'Export  - batting'!D95)</f>
        <v>1</v>
      </c>
      <c r="E95">
        <f>IF('Export  - batting'!$M95,'Export  - batting'!E95+VLOOKUP('Export  - batting'!$A95,'Season - bat'!$A:$K,5,FALSE),'Export  - batting'!E95)</f>
        <v>62</v>
      </c>
      <c r="F95" s="30">
        <f>IF((C95-D95)&gt;0,E95/(C95-D95),"-")</f>
        <v>15.5</v>
      </c>
      <c r="G95" s="30">
        <f t="shared" si="1"/>
        <v>73.80952380952381</v>
      </c>
      <c r="H95" t="str">
        <f>IF('Export  - batting'!$M95,MAX('Export  - batting'!F95, VLOOKUP('Export  - batting'!$A95,'Season - bat'!$A:$K,6,FALSE)),'Export  - batting'!F95)</f>
        <v>22*</v>
      </c>
      <c r="I95">
        <f>IF('Export  - batting'!$M95,'Export  - batting'!G95+VLOOKUP('Export  - batting'!$A95,'Season - bat'!$A:$K,7,FALSE),'Export  - batting'!G95)</f>
        <v>0</v>
      </c>
      <c r="J95">
        <f>IF('Export  - batting'!$M95,'Export  - batting'!H95+VLOOKUP('Export  - batting'!$A95,'Season - bat'!$A:$K,8,FALSE),'Export  - batting'!H95)</f>
        <v>0</v>
      </c>
      <c r="K95">
        <f>IF('Export  - batting'!$M95,'Export  - batting'!I95+VLOOKUP('Export  - batting'!$A95,'Season - bat'!$A:$K,9,FALSE),'Export  - batting'!I95)</f>
        <v>1</v>
      </c>
      <c r="L95">
        <f>IF('Export  - batting'!$M95,'Export  - batting'!J95+VLOOKUP('Export  - batting'!$A95,'Season - bat'!$A:$K,10,FALSE),'Export  - batting'!J95)</f>
        <v>10</v>
      </c>
      <c r="M95">
        <f>IF('Export  - batting'!$M95,'Export  - batting'!K95+VLOOKUP('Export  - batting'!$A95,'Season - bat'!$A:$K,11,FALSE),'Export  - batting'!K95)</f>
        <v>0</v>
      </c>
      <c r="N95">
        <f>IF('Export  - batting'!L95="", "-", IF('Export  - batting'!$M95,'Export  - batting'!L95+VLOOKUP('Export  - batting'!$A95,'Season - bat'!$A:$L,12,FALSE),'Export  - batting'!L95))</f>
        <v>84</v>
      </c>
    </row>
    <row r="96" spans="1:14" x14ac:dyDescent="0.25">
      <c r="A96" t="str">
        <f>'Export  - batting'!A96</f>
        <v>J Henderson</v>
      </c>
      <c r="B96">
        <f>IF('Export  - batting'!$M96,'Export  - batting'!B96+VLOOKUP('Export  - batting'!$A96,'Season - bat'!A:K,2,FALSE),'Export  - batting'!B96)</f>
        <v>1</v>
      </c>
      <c r="C96">
        <f>IF('Export  - batting'!$M96,'Export  - batting'!C96+VLOOKUP('Export  - batting'!$A96,'Season - bat'!$A:$K,3,FALSE),'Export  - batting'!C96)</f>
        <v>1</v>
      </c>
      <c r="D96">
        <f>IF('Export  - batting'!$M96,'Export  - batting'!D96+VLOOKUP('Export  - batting'!$A96,'Season - bat'!$A:$K,4,FALSE),'Export  - batting'!D96)</f>
        <v>0</v>
      </c>
      <c r="E96">
        <f>IF('Export  - batting'!$M96,'Export  - batting'!E96+VLOOKUP('Export  - batting'!$A96,'Season - bat'!$A:$K,5,FALSE),'Export  - batting'!E96)</f>
        <v>9</v>
      </c>
      <c r="F96" s="30">
        <f>IF((C96-D96)&gt;0,E96/(C96-D96),"-")</f>
        <v>9</v>
      </c>
      <c r="G96" s="30" t="str">
        <f t="shared" si="1"/>
        <v>-</v>
      </c>
      <c r="H96">
        <f>IF('Export  - batting'!$M96,MAX('Export  - batting'!F96, VLOOKUP('Export  - batting'!$A96,'Season - bat'!$A:$K,6,FALSE)),'Export  - batting'!F96)</f>
        <v>9</v>
      </c>
      <c r="I96">
        <f>IF('Export  - batting'!$M96,'Export  - batting'!G96+VLOOKUP('Export  - batting'!$A96,'Season - bat'!$A:$K,7,FALSE),'Export  - batting'!G96)</f>
        <v>0</v>
      </c>
      <c r="J96">
        <f>IF('Export  - batting'!$M96,'Export  - batting'!H96+VLOOKUP('Export  - batting'!$A96,'Season - bat'!$A:$K,8,FALSE),'Export  - batting'!H96)</f>
        <v>0</v>
      </c>
      <c r="K96">
        <f>IF('Export  - batting'!$M96,'Export  - batting'!I96+VLOOKUP('Export  - batting'!$A96,'Season - bat'!$A:$K,9,FALSE),'Export  - batting'!I96)</f>
        <v>0</v>
      </c>
      <c r="L96">
        <f>IF('Export  - batting'!$M96,'Export  - batting'!J96+VLOOKUP('Export  - batting'!$A96,'Season - bat'!$A:$K,10,FALSE),'Export  - batting'!J96)</f>
        <v>1</v>
      </c>
      <c r="M96">
        <f>IF('Export  - batting'!$M96,'Export  - batting'!K96+VLOOKUP('Export  - batting'!$A96,'Season - bat'!$A:$K,11,FALSE),'Export  - batting'!K96)</f>
        <v>0</v>
      </c>
      <c r="N96" t="str">
        <f>IF('Export  - batting'!L96="", "-", IF('Export  - batting'!$M96,'Export  - batting'!L96+VLOOKUP('Export  - batting'!$A96,'Season - bat'!$A:$L,12,FALSE),'Export  - batting'!L96))</f>
        <v>-</v>
      </c>
    </row>
    <row r="97" spans="1:14" x14ac:dyDescent="0.25">
      <c r="A97" t="str">
        <f>'Export  - batting'!A97</f>
        <v>Carl Hey</v>
      </c>
      <c r="B97">
        <f>IF('Export  - batting'!$M97,'Export  - batting'!B97+VLOOKUP('Export  - batting'!$A97,'Season - bat'!A:K,2,FALSE),'Export  - batting'!B97)</f>
        <v>4</v>
      </c>
      <c r="C97">
        <f>IF('Export  - batting'!$M97,'Export  - batting'!C97+VLOOKUP('Export  - batting'!$A97,'Season - bat'!$A:$K,3,FALSE),'Export  - batting'!C97)</f>
        <v>2</v>
      </c>
      <c r="D97">
        <f>IF('Export  - batting'!$M97,'Export  - batting'!D97+VLOOKUP('Export  - batting'!$A97,'Season - bat'!$A:$K,4,FALSE),'Export  - batting'!D97)</f>
        <v>0</v>
      </c>
      <c r="E97">
        <f>IF('Export  - batting'!$M97,'Export  - batting'!E97+VLOOKUP('Export  - batting'!$A97,'Season - bat'!$A:$K,5,FALSE),'Export  - batting'!E97)</f>
        <v>3</v>
      </c>
      <c r="F97" s="30">
        <f>IF((C97-D97)&gt;0,E97/(C97-D97),"-")</f>
        <v>1.5</v>
      </c>
      <c r="G97" s="30" t="str">
        <f t="shared" si="1"/>
        <v>-</v>
      </c>
      <c r="H97">
        <f>IF('Export  - batting'!$M97,MAX('Export  - batting'!F97, VLOOKUP('Export  - batting'!$A97,'Season - bat'!$A:$K,6,FALSE)),'Export  - batting'!F97)</f>
        <v>3</v>
      </c>
      <c r="I97">
        <f>IF('Export  - batting'!$M97,'Export  - batting'!G97+VLOOKUP('Export  - batting'!$A97,'Season - bat'!$A:$K,7,FALSE),'Export  - batting'!G97)</f>
        <v>0</v>
      </c>
      <c r="J97">
        <f>IF('Export  - batting'!$M97,'Export  - batting'!H97+VLOOKUP('Export  - batting'!$A97,'Season - bat'!$A:$K,8,FALSE),'Export  - batting'!H97)</f>
        <v>0</v>
      </c>
      <c r="K97">
        <f>IF('Export  - batting'!$M97,'Export  - batting'!I97+VLOOKUP('Export  - batting'!$A97,'Season - bat'!$A:$K,9,FALSE),'Export  - batting'!I97)</f>
        <v>1</v>
      </c>
      <c r="L97">
        <f>IF('Export  - batting'!$M97,'Export  - batting'!J97+VLOOKUP('Export  - batting'!$A97,'Season - bat'!$A:$K,10,FALSE),'Export  - batting'!J97)</f>
        <v>0</v>
      </c>
      <c r="M97">
        <f>IF('Export  - batting'!$M97,'Export  - batting'!K97+VLOOKUP('Export  - batting'!$A97,'Season - bat'!$A:$K,11,FALSE),'Export  - batting'!K97)</f>
        <v>0</v>
      </c>
      <c r="N97" t="str">
        <f>IF('Export  - batting'!L97="", "-", IF('Export  - batting'!$M97,'Export  - batting'!L97+VLOOKUP('Export  - batting'!$A97,'Season - bat'!$A:$L,12,FALSE),'Export  - batting'!L97))</f>
        <v>-</v>
      </c>
    </row>
    <row r="98" spans="1:14" x14ac:dyDescent="0.25">
      <c r="A98" t="str">
        <f>'Export  - batting'!A98</f>
        <v>M Hiley</v>
      </c>
      <c r="B98">
        <f>IF('Export  - batting'!$M98,'Export  - batting'!B98+VLOOKUP('Export  - batting'!$A98,'Season - bat'!A:K,2,FALSE),'Export  - batting'!B98)</f>
        <v>23</v>
      </c>
      <c r="C98">
        <f>IF('Export  - batting'!$M98,'Export  - batting'!C98+VLOOKUP('Export  - batting'!$A98,'Season - bat'!$A:$K,3,FALSE),'Export  - batting'!C98)</f>
        <v>23</v>
      </c>
      <c r="D98">
        <f>IF('Export  - batting'!$M98,'Export  - batting'!D98+VLOOKUP('Export  - batting'!$A98,'Season - bat'!$A:$K,4,FALSE),'Export  - batting'!D98)</f>
        <v>0</v>
      </c>
      <c r="E98">
        <f>IF('Export  - batting'!$M98,'Export  - batting'!E98+VLOOKUP('Export  - batting'!$A98,'Season - bat'!$A:$K,5,FALSE),'Export  - batting'!E98)</f>
        <v>695</v>
      </c>
      <c r="F98" s="30">
        <f>IF((C98-D98)&gt;0,E98/(C98-D98),"-")</f>
        <v>30.217391304347824</v>
      </c>
      <c r="G98" s="30" t="str">
        <f t="shared" si="1"/>
        <v>-</v>
      </c>
      <c r="H98">
        <f>IF('Export  - batting'!$M98,MAX('Export  - batting'!F98, VLOOKUP('Export  - batting'!$A98,'Season - bat'!$A:$K,6,FALSE)),'Export  - batting'!F98)</f>
        <v>66</v>
      </c>
      <c r="I98">
        <f>IF('Export  - batting'!$M98,'Export  - batting'!G98+VLOOKUP('Export  - batting'!$A98,'Season - bat'!$A:$K,7,FALSE),'Export  - batting'!G98)</f>
        <v>3</v>
      </c>
      <c r="J98">
        <f>IF('Export  - batting'!$M98,'Export  - batting'!H98+VLOOKUP('Export  - batting'!$A98,'Season - bat'!$A:$K,8,FALSE),'Export  - batting'!H98)</f>
        <v>0</v>
      </c>
      <c r="K98">
        <f>IF('Export  - batting'!$M98,'Export  - batting'!I98+VLOOKUP('Export  - batting'!$A98,'Season - bat'!$A:$K,9,FALSE),'Export  - batting'!I98)</f>
        <v>1</v>
      </c>
      <c r="L98">
        <f>IF('Export  - batting'!$M98,'Export  - batting'!J98+VLOOKUP('Export  - batting'!$A98,'Season - bat'!$A:$K,10,FALSE),'Export  - batting'!J98)</f>
        <v>75</v>
      </c>
      <c r="M98">
        <f>IF('Export  - batting'!$M98,'Export  - batting'!K98+VLOOKUP('Export  - batting'!$A98,'Season - bat'!$A:$K,11,FALSE),'Export  - batting'!K98)</f>
        <v>10</v>
      </c>
      <c r="N98" t="str">
        <f>IF('Export  - batting'!L98="", "-", IF('Export  - batting'!$M98,'Export  - batting'!L98+VLOOKUP('Export  - batting'!$A98,'Season - bat'!$A:$L,12,FALSE),'Export  - batting'!L98))</f>
        <v>-</v>
      </c>
    </row>
    <row r="99" spans="1:14" x14ac:dyDescent="0.25">
      <c r="A99" t="str">
        <f>'Export  - batting'!A99</f>
        <v>R Hobbs</v>
      </c>
      <c r="B99">
        <f>IF('Export  - batting'!$M99,'Export  - batting'!B99+VLOOKUP('Export  - batting'!$A99,'Season - bat'!A:K,2,FALSE),'Export  - batting'!B99)</f>
        <v>22</v>
      </c>
      <c r="C99">
        <f>IF('Export  - batting'!$M99,'Export  - batting'!C99+VLOOKUP('Export  - batting'!$A99,'Season - bat'!$A:$K,3,FALSE),'Export  - batting'!C99)</f>
        <v>13</v>
      </c>
      <c r="D99">
        <f>IF('Export  - batting'!$M99,'Export  - batting'!D99+VLOOKUP('Export  - batting'!$A99,'Season - bat'!$A:$K,4,FALSE),'Export  - batting'!D99)</f>
        <v>3</v>
      </c>
      <c r="E99">
        <f>IF('Export  - batting'!$M99,'Export  - batting'!E99+VLOOKUP('Export  - batting'!$A99,'Season - bat'!$A:$K,5,FALSE),'Export  - batting'!E99)</f>
        <v>44</v>
      </c>
      <c r="F99" s="30">
        <f>IF((C99-D99)&gt;0,E99/(C99-D99),"-")</f>
        <v>4.4000000000000004</v>
      </c>
      <c r="G99" s="30" t="str">
        <f t="shared" si="1"/>
        <v>-</v>
      </c>
      <c r="H99">
        <f>IF('Export  - batting'!$M99,MAX('Export  - batting'!F99, VLOOKUP('Export  - batting'!$A99,'Season - bat'!$A:$K,6,FALSE)),'Export  - batting'!F99)</f>
        <v>13</v>
      </c>
      <c r="I99">
        <f>IF('Export  - batting'!$M99,'Export  - batting'!G99+VLOOKUP('Export  - batting'!$A99,'Season - bat'!$A:$K,7,FALSE),'Export  - batting'!G99)</f>
        <v>0</v>
      </c>
      <c r="J99">
        <f>IF('Export  - batting'!$M99,'Export  - batting'!H99+VLOOKUP('Export  - batting'!$A99,'Season - bat'!$A:$K,8,FALSE),'Export  - batting'!H99)</f>
        <v>0</v>
      </c>
      <c r="K99">
        <f>IF('Export  - batting'!$M99,'Export  - batting'!I99+VLOOKUP('Export  - batting'!$A99,'Season - bat'!$A:$K,9,FALSE),'Export  - batting'!I99)</f>
        <v>5</v>
      </c>
      <c r="L99">
        <f>IF('Export  - batting'!$M99,'Export  - batting'!J99+VLOOKUP('Export  - batting'!$A99,'Season - bat'!$A:$K,10,FALSE),'Export  - batting'!J99)</f>
        <v>6</v>
      </c>
      <c r="M99">
        <f>IF('Export  - batting'!$M99,'Export  - batting'!K99+VLOOKUP('Export  - batting'!$A99,'Season - bat'!$A:$K,11,FALSE),'Export  - batting'!K99)</f>
        <v>1</v>
      </c>
      <c r="N99" t="str">
        <f>IF('Export  - batting'!L99="", "-", IF('Export  - batting'!$M99,'Export  - batting'!L99+VLOOKUP('Export  - batting'!$A99,'Season - bat'!$A:$L,12,FALSE),'Export  - batting'!L99))</f>
        <v>-</v>
      </c>
    </row>
    <row r="100" spans="1:14" x14ac:dyDescent="0.25">
      <c r="A100" t="str">
        <f>'Export  - batting'!A100</f>
        <v>D Hooper</v>
      </c>
      <c r="B100">
        <f>IF('Export  - batting'!$M100,'Export  - batting'!B100+VLOOKUP('Export  - batting'!$A100,'Season - bat'!A:K,2,FALSE),'Export  - batting'!B100)</f>
        <v>25</v>
      </c>
      <c r="C100">
        <f>IF('Export  - batting'!$M100,'Export  - batting'!C100+VLOOKUP('Export  - batting'!$A100,'Season - bat'!$A:$K,3,FALSE),'Export  - batting'!C100)</f>
        <v>17</v>
      </c>
      <c r="D100">
        <f>IF('Export  - batting'!$M100,'Export  - batting'!D100+VLOOKUP('Export  - batting'!$A100,'Season - bat'!$A:$K,4,FALSE),'Export  - batting'!D100)</f>
        <v>5</v>
      </c>
      <c r="E100">
        <f>IF('Export  - batting'!$M100,'Export  - batting'!E100+VLOOKUP('Export  - batting'!$A100,'Season - bat'!$A:$K,5,FALSE),'Export  - batting'!E100)</f>
        <v>128</v>
      </c>
      <c r="F100" s="30">
        <f>IF((C100-D100)&gt;0,E100/(C100-D100),"-")</f>
        <v>10.666666666666666</v>
      </c>
      <c r="G100" s="30" t="str">
        <f t="shared" si="1"/>
        <v>-</v>
      </c>
      <c r="H100">
        <f>IF('Export  - batting'!$M100,MAX('Export  - batting'!F100, VLOOKUP('Export  - batting'!$A100,'Season - bat'!$A:$K,6,FALSE)),'Export  - batting'!F100)</f>
        <v>27</v>
      </c>
      <c r="I100">
        <f>IF('Export  - batting'!$M100,'Export  - batting'!G100+VLOOKUP('Export  - batting'!$A100,'Season - bat'!$A:$K,7,FALSE),'Export  - batting'!G100)</f>
        <v>0</v>
      </c>
      <c r="J100">
        <f>IF('Export  - batting'!$M100,'Export  - batting'!H100+VLOOKUP('Export  - batting'!$A100,'Season - bat'!$A:$K,8,FALSE),'Export  - batting'!H100)</f>
        <v>0</v>
      </c>
      <c r="K100">
        <f>IF('Export  - batting'!$M100,'Export  - batting'!I100+VLOOKUP('Export  - batting'!$A100,'Season - bat'!$A:$K,9,FALSE),'Export  - batting'!I100)</f>
        <v>3</v>
      </c>
      <c r="L100">
        <f>IF('Export  - batting'!$M100,'Export  - batting'!J100+VLOOKUP('Export  - batting'!$A100,'Season - bat'!$A:$K,10,FALSE),'Export  - batting'!J100)</f>
        <v>5</v>
      </c>
      <c r="M100">
        <f>IF('Export  - batting'!$M100,'Export  - batting'!K100+VLOOKUP('Export  - batting'!$A100,'Season - bat'!$A:$K,11,FALSE),'Export  - batting'!K100)</f>
        <v>0</v>
      </c>
      <c r="N100" t="str">
        <f>IF('Export  - batting'!L100="", "-", IF('Export  - batting'!$M100,'Export  - batting'!L100+VLOOKUP('Export  - batting'!$A100,'Season - bat'!$A:$L,12,FALSE),'Export  - batting'!L100))</f>
        <v>-</v>
      </c>
    </row>
    <row r="101" spans="1:14" x14ac:dyDescent="0.25">
      <c r="A101" t="str">
        <f>'Export  - batting'!A101</f>
        <v>Scott Hoskin</v>
      </c>
      <c r="B101">
        <f>IF('Export  - batting'!$M101,'Export  - batting'!B101+VLOOKUP('Export  - batting'!$A101,'Season - bat'!A:K,2,FALSE),'Export  - batting'!B101)</f>
        <v>127</v>
      </c>
      <c r="C101">
        <f>IF('Export  - batting'!$M101,'Export  - batting'!C101+VLOOKUP('Export  - batting'!$A101,'Season - bat'!$A:$K,3,FALSE),'Export  - batting'!C101)</f>
        <v>89</v>
      </c>
      <c r="D101">
        <f>IF('Export  - batting'!$M101,'Export  - batting'!D101+VLOOKUP('Export  - batting'!$A101,'Season - bat'!$A:$K,4,FALSE),'Export  - batting'!D101)</f>
        <v>16</v>
      </c>
      <c r="E101">
        <f>IF('Export  - batting'!$M101,'Export  - batting'!E101+VLOOKUP('Export  - batting'!$A101,'Season - bat'!$A:$K,5,FALSE),'Export  - batting'!E101)</f>
        <v>818</v>
      </c>
      <c r="F101" s="30">
        <f>IF((C101-D101)&gt;0,E101/(C101-D101),"-")</f>
        <v>11.205479452054794</v>
      </c>
      <c r="G101" s="30" t="str">
        <f t="shared" si="1"/>
        <v>-</v>
      </c>
      <c r="H101">
        <f>IF('Export  - batting'!$M101,MAX('Export  - batting'!F101, VLOOKUP('Export  - batting'!$A101,'Season - bat'!$A:$K,6,FALSE)),'Export  - batting'!F101)</f>
        <v>79</v>
      </c>
      <c r="I101">
        <f>IF('Export  - batting'!$M101,'Export  - batting'!G101+VLOOKUP('Export  - batting'!$A101,'Season - bat'!$A:$K,7,FALSE),'Export  - batting'!G101)</f>
        <v>1</v>
      </c>
      <c r="J101">
        <f>IF('Export  - batting'!$M101,'Export  - batting'!H101+VLOOKUP('Export  - batting'!$A101,'Season - bat'!$A:$K,8,FALSE),'Export  - batting'!H101)</f>
        <v>0</v>
      </c>
      <c r="K101">
        <f>IF('Export  - batting'!$M101,'Export  - batting'!I101+VLOOKUP('Export  - batting'!$A101,'Season - bat'!$A:$K,9,FALSE),'Export  - batting'!I101)</f>
        <v>23</v>
      </c>
      <c r="L101">
        <f>IF('Export  - batting'!$M101,'Export  - batting'!J101+VLOOKUP('Export  - batting'!$A101,'Season - bat'!$A:$K,10,FALSE),'Export  - batting'!J101)</f>
        <v>75</v>
      </c>
      <c r="M101">
        <f>IF('Export  - batting'!$M101,'Export  - batting'!K101+VLOOKUP('Export  - batting'!$A101,'Season - bat'!$A:$K,11,FALSE),'Export  - batting'!K101)</f>
        <v>16</v>
      </c>
      <c r="N101" t="str">
        <f>IF('Export  - batting'!L101="", "-", IF('Export  - batting'!$M101,'Export  - batting'!L101+VLOOKUP('Export  - batting'!$A101,'Season - bat'!$A:$L,12,FALSE),'Export  - batting'!L101))</f>
        <v>-</v>
      </c>
    </row>
    <row r="102" spans="1:14" x14ac:dyDescent="0.25">
      <c r="A102" t="str">
        <f>'Export  - batting'!A102</f>
        <v>S Houchin</v>
      </c>
      <c r="B102">
        <f>IF('Export  - batting'!$M102,'Export  - batting'!B102+VLOOKUP('Export  - batting'!$A102,'Season - bat'!A:K,2,FALSE),'Export  - batting'!B102)</f>
        <v>146</v>
      </c>
      <c r="C102">
        <f>IF('Export  - batting'!$M102,'Export  - batting'!C102+VLOOKUP('Export  - batting'!$A102,'Season - bat'!$A:$K,3,FALSE),'Export  - batting'!C102)</f>
        <v>130</v>
      </c>
      <c r="D102">
        <f>IF('Export  - batting'!$M102,'Export  - batting'!D102+VLOOKUP('Export  - batting'!$A102,'Season - bat'!$A:$K,4,FALSE),'Export  - batting'!D102)</f>
        <v>20</v>
      </c>
      <c r="E102">
        <f>IF('Export  - batting'!$M102,'Export  - batting'!E102+VLOOKUP('Export  - batting'!$A102,'Season - bat'!$A:$K,5,FALSE),'Export  - batting'!E102)</f>
        <v>1528</v>
      </c>
      <c r="F102" s="30">
        <f>IF((C102-D102)&gt;0,E102/(C102-D102),"-")</f>
        <v>13.890909090909091</v>
      </c>
      <c r="G102" s="30" t="str">
        <f t="shared" si="1"/>
        <v>-</v>
      </c>
      <c r="H102">
        <f>IF('Export  - batting'!$M102,MAX('Export  - batting'!F102, VLOOKUP('Export  - batting'!$A102,'Season - bat'!$A:$K,6,FALSE)),'Export  - batting'!F102)</f>
        <v>60</v>
      </c>
      <c r="I102">
        <f>IF('Export  - batting'!$M102,'Export  - batting'!G102+VLOOKUP('Export  - batting'!$A102,'Season - bat'!$A:$K,7,FALSE),'Export  - batting'!G102)</f>
        <v>2</v>
      </c>
      <c r="J102">
        <f>IF('Export  - batting'!$M102,'Export  - batting'!H102+VLOOKUP('Export  - batting'!$A102,'Season - bat'!$A:$K,8,FALSE),'Export  - batting'!H102)</f>
        <v>0</v>
      </c>
      <c r="K102">
        <f>IF('Export  - batting'!$M102,'Export  - batting'!I102+VLOOKUP('Export  - batting'!$A102,'Season - bat'!$A:$K,9,FALSE),'Export  - batting'!I102)</f>
        <v>13</v>
      </c>
      <c r="L102">
        <f>IF('Export  - batting'!$M102,'Export  - batting'!J102+VLOOKUP('Export  - batting'!$A102,'Season - bat'!$A:$K,10,FALSE),'Export  - batting'!J102)</f>
        <v>28</v>
      </c>
      <c r="M102">
        <f>IF('Export  - batting'!$M102,'Export  - batting'!K102+VLOOKUP('Export  - batting'!$A102,'Season - bat'!$A:$K,11,FALSE),'Export  - batting'!K102)</f>
        <v>0</v>
      </c>
      <c r="N102" t="str">
        <f>IF('Export  - batting'!L102="", "-", IF('Export  - batting'!$M102,'Export  - batting'!L102+VLOOKUP('Export  - batting'!$A102,'Season - bat'!$A:$L,12,FALSE),'Export  - batting'!L102))</f>
        <v>-</v>
      </c>
    </row>
    <row r="103" spans="1:14" x14ac:dyDescent="0.25">
      <c r="A103" t="str">
        <f>'Export  - batting'!A103</f>
        <v>F Hussain</v>
      </c>
      <c r="B103">
        <f>IF('Export  - batting'!$M103,'Export  - batting'!B103+VLOOKUP('Export  - batting'!$A103,'Season - bat'!A:K,2,FALSE),'Export  - batting'!B103)</f>
        <v>32</v>
      </c>
      <c r="C103">
        <f>IF('Export  - batting'!$M103,'Export  - batting'!C103+VLOOKUP('Export  - batting'!$A103,'Season - bat'!$A:$K,3,FALSE),'Export  - batting'!C103)</f>
        <v>31</v>
      </c>
      <c r="D103">
        <f>IF('Export  - batting'!$M103,'Export  - batting'!D103+VLOOKUP('Export  - batting'!$A103,'Season - bat'!$A:$K,4,FALSE),'Export  - batting'!D103)</f>
        <v>3</v>
      </c>
      <c r="E103">
        <f>IF('Export  - batting'!$M103,'Export  - batting'!E103+VLOOKUP('Export  - batting'!$A103,'Season - bat'!$A:$K,5,FALSE),'Export  - batting'!E103)</f>
        <v>428</v>
      </c>
      <c r="F103" s="30">
        <f>IF((C103-D103)&gt;0,E103/(C103-D103),"-")</f>
        <v>15.285714285714286</v>
      </c>
      <c r="G103" s="30" t="str">
        <f t="shared" si="1"/>
        <v>-</v>
      </c>
      <c r="H103">
        <f>IF('Export  - batting'!$M103,MAX('Export  - batting'!F103, VLOOKUP('Export  - batting'!$A103,'Season - bat'!$A:$K,6,FALSE)),'Export  - batting'!F103)</f>
        <v>42</v>
      </c>
      <c r="I103">
        <f>IF('Export  - batting'!$M103,'Export  - batting'!G103+VLOOKUP('Export  - batting'!$A103,'Season - bat'!$A:$K,7,FALSE),'Export  - batting'!G103)</f>
        <v>0</v>
      </c>
      <c r="J103">
        <f>IF('Export  - batting'!$M103,'Export  - batting'!H103+VLOOKUP('Export  - batting'!$A103,'Season - bat'!$A:$K,8,FALSE),'Export  - batting'!H103)</f>
        <v>0</v>
      </c>
      <c r="K103">
        <f>IF('Export  - batting'!$M103,'Export  - batting'!I103+VLOOKUP('Export  - batting'!$A103,'Season - bat'!$A:$K,9,FALSE),'Export  - batting'!I103)</f>
        <v>1</v>
      </c>
      <c r="L103">
        <f>IF('Export  - batting'!$M103,'Export  - batting'!J103+VLOOKUP('Export  - batting'!$A103,'Season - bat'!$A:$K,10,FALSE),'Export  - batting'!J103)</f>
        <v>40</v>
      </c>
      <c r="M103">
        <f>IF('Export  - batting'!$M103,'Export  - batting'!K103+VLOOKUP('Export  - batting'!$A103,'Season - bat'!$A:$K,11,FALSE),'Export  - batting'!K103)</f>
        <v>0</v>
      </c>
      <c r="N103" t="str">
        <f>IF('Export  - batting'!L103="", "-", IF('Export  - batting'!$M103,'Export  - batting'!L103+VLOOKUP('Export  - batting'!$A103,'Season - bat'!$A:$L,12,FALSE),'Export  - batting'!L103))</f>
        <v>-</v>
      </c>
    </row>
    <row r="104" spans="1:14" x14ac:dyDescent="0.25">
      <c r="A104" t="str">
        <f>'Export  - batting'!A104</f>
        <v>S Hussain</v>
      </c>
      <c r="B104">
        <f>IF('Export  - batting'!$M104,'Export  - batting'!B104+VLOOKUP('Export  - batting'!$A104,'Season - bat'!A:K,2,FALSE),'Export  - batting'!B104)</f>
        <v>104</v>
      </c>
      <c r="C104">
        <f>IF('Export  - batting'!$M104,'Export  - batting'!C104+VLOOKUP('Export  - batting'!$A104,'Season - bat'!$A:$K,3,FALSE),'Export  - batting'!C104)</f>
        <v>82</v>
      </c>
      <c r="D104">
        <f>IF('Export  - batting'!$M104,'Export  - batting'!D104+VLOOKUP('Export  - batting'!$A104,'Season - bat'!$A:$K,4,FALSE),'Export  - batting'!D104)</f>
        <v>13</v>
      </c>
      <c r="E104">
        <f>IF('Export  - batting'!$M104,'Export  - batting'!E104+VLOOKUP('Export  - batting'!$A104,'Season - bat'!$A:$K,5,FALSE),'Export  - batting'!E104)</f>
        <v>361</v>
      </c>
      <c r="F104" s="30">
        <f>IF((C104-D104)&gt;0,E104/(C104-D104),"-")</f>
        <v>5.2318840579710146</v>
      </c>
      <c r="G104" s="30" t="str">
        <f t="shared" si="1"/>
        <v>-</v>
      </c>
      <c r="H104">
        <f>IF('Export  - batting'!$M104,MAX('Export  - batting'!F104, VLOOKUP('Export  - batting'!$A104,'Season - bat'!$A:$K,6,FALSE)),'Export  - batting'!F104)</f>
        <v>24</v>
      </c>
      <c r="I104">
        <f>IF('Export  - batting'!$M104,'Export  - batting'!G104+VLOOKUP('Export  - batting'!$A104,'Season - bat'!$A:$K,7,FALSE),'Export  - batting'!G104)</f>
        <v>0</v>
      </c>
      <c r="J104">
        <f>IF('Export  - batting'!$M104,'Export  - batting'!H104+VLOOKUP('Export  - batting'!$A104,'Season - bat'!$A:$K,8,FALSE),'Export  - batting'!H104)</f>
        <v>0</v>
      </c>
      <c r="K104">
        <f>IF('Export  - batting'!$M104,'Export  - batting'!I104+VLOOKUP('Export  - batting'!$A104,'Season - bat'!$A:$K,9,FALSE),'Export  - batting'!I104)</f>
        <v>22</v>
      </c>
      <c r="L104">
        <f>IF('Export  - batting'!$M104,'Export  - batting'!J104+VLOOKUP('Export  - batting'!$A104,'Season - bat'!$A:$K,10,FALSE),'Export  - batting'!J104)</f>
        <v>30</v>
      </c>
      <c r="M104">
        <f>IF('Export  - batting'!$M104,'Export  - batting'!K104+VLOOKUP('Export  - batting'!$A104,'Season - bat'!$A:$K,11,FALSE),'Export  - batting'!K104)</f>
        <v>6</v>
      </c>
      <c r="N104" t="str">
        <f>IF('Export  - batting'!L104="", "-", IF('Export  - batting'!$M104,'Export  - batting'!L104+VLOOKUP('Export  - batting'!$A104,'Season - bat'!$A:$L,12,FALSE),'Export  - batting'!L104))</f>
        <v>-</v>
      </c>
    </row>
    <row r="105" spans="1:14" x14ac:dyDescent="0.25">
      <c r="A105" t="str">
        <f>'Export  - batting'!A105</f>
        <v>Ben Hynes</v>
      </c>
      <c r="B105">
        <f>IF('Export  - batting'!$M105,'Export  - batting'!B105+VLOOKUP('Export  - batting'!$A105,'Season - bat'!A:K,2,FALSE),'Export  - batting'!B105)</f>
        <v>23</v>
      </c>
      <c r="C105">
        <f>IF('Export  - batting'!$M105,'Export  - batting'!C105+VLOOKUP('Export  - batting'!$A105,'Season - bat'!$A:$K,3,FALSE),'Export  - batting'!C105)</f>
        <v>19</v>
      </c>
      <c r="D105">
        <f>IF('Export  - batting'!$M105,'Export  - batting'!D105+VLOOKUP('Export  - batting'!$A105,'Season - bat'!$A:$K,4,FALSE),'Export  - batting'!D105)</f>
        <v>4</v>
      </c>
      <c r="E105">
        <f>IF('Export  - batting'!$M105,'Export  - batting'!E105+VLOOKUP('Export  - batting'!$A105,'Season - bat'!$A:$K,5,FALSE),'Export  - batting'!E105)</f>
        <v>871</v>
      </c>
      <c r="F105" s="30">
        <f>IF((C105-D105)&gt;0,E105/(C105-D105),"-")</f>
        <v>58.06666666666667</v>
      </c>
      <c r="G105" s="30" t="str">
        <f t="shared" si="1"/>
        <v>-</v>
      </c>
      <c r="H105">
        <f>IF('Export  - batting'!$M105,MAX('Export  - batting'!F105, VLOOKUP('Export  - batting'!$A105,'Season - bat'!$A:$K,6,FALSE)),'Export  - batting'!F105)</f>
        <v>124</v>
      </c>
      <c r="I105">
        <f>IF('Export  - batting'!$M105,'Export  - batting'!G105+VLOOKUP('Export  - batting'!$A105,'Season - bat'!$A:$K,7,FALSE),'Export  - batting'!G105)</f>
        <v>5</v>
      </c>
      <c r="J105">
        <f>IF('Export  - batting'!$M105,'Export  - batting'!H105+VLOOKUP('Export  - batting'!$A105,'Season - bat'!$A:$K,8,FALSE),'Export  - batting'!H105)</f>
        <v>2</v>
      </c>
      <c r="K105">
        <f>IF('Export  - batting'!$M105,'Export  - batting'!I105+VLOOKUP('Export  - batting'!$A105,'Season - bat'!$A:$K,9,FALSE),'Export  - batting'!I105)</f>
        <v>0</v>
      </c>
      <c r="L105">
        <f>IF('Export  - batting'!$M105,'Export  - batting'!J105+VLOOKUP('Export  - batting'!$A105,'Season - bat'!$A:$K,10,FALSE),'Export  - batting'!J105)</f>
        <v>76</v>
      </c>
      <c r="M105">
        <f>IF('Export  - batting'!$M105,'Export  - batting'!K105+VLOOKUP('Export  - batting'!$A105,'Season - bat'!$A:$K,11,FALSE),'Export  - batting'!K105)</f>
        <v>41</v>
      </c>
      <c r="N105" t="str">
        <f>IF('Export  - batting'!L105="", "-", IF('Export  - batting'!$M105,'Export  - batting'!L105+VLOOKUP('Export  - batting'!$A105,'Season - bat'!$A:$L,12,FALSE),'Export  - batting'!L105))</f>
        <v>-</v>
      </c>
    </row>
    <row r="106" spans="1:14" x14ac:dyDescent="0.25">
      <c r="A106" t="str">
        <f>'Export  - batting'!A106</f>
        <v>Paul Hynes</v>
      </c>
      <c r="B106">
        <f>IF('Export  - batting'!$M106,'Export  - batting'!B106+VLOOKUP('Export  - batting'!$A106,'Season - bat'!A:K,2,FALSE),'Export  - batting'!B106)</f>
        <v>61</v>
      </c>
      <c r="C106">
        <f>IF('Export  - batting'!$M106,'Export  - batting'!C106+VLOOKUP('Export  - batting'!$A106,'Season - bat'!$A:$K,3,FALSE),'Export  - batting'!C106)</f>
        <v>58</v>
      </c>
      <c r="D106">
        <f>IF('Export  - batting'!$M106,'Export  - batting'!D106+VLOOKUP('Export  - batting'!$A106,'Season - bat'!$A:$K,4,FALSE),'Export  - batting'!D106)</f>
        <v>9</v>
      </c>
      <c r="E106">
        <f>IF('Export  - batting'!$M106,'Export  - batting'!E106+VLOOKUP('Export  - batting'!$A106,'Season - bat'!$A:$K,5,FALSE),'Export  - batting'!E106)</f>
        <v>2114</v>
      </c>
      <c r="F106" s="30">
        <f>IF((C106-D106)&gt;0,E106/(C106-D106),"-")</f>
        <v>43.142857142857146</v>
      </c>
      <c r="G106" s="30" t="str">
        <f t="shared" si="1"/>
        <v>-</v>
      </c>
      <c r="H106">
        <f>IF('Export  - batting'!$M106,MAX('Export  - batting'!F106, VLOOKUP('Export  - batting'!$A106,'Season - bat'!$A:$K,6,FALSE)),'Export  - batting'!F106)</f>
        <v>152</v>
      </c>
      <c r="I106">
        <f>IF('Export  - batting'!$M106,'Export  - batting'!G106+VLOOKUP('Export  - batting'!$A106,'Season - bat'!$A:$K,7,FALSE),'Export  - batting'!G106)</f>
        <v>9</v>
      </c>
      <c r="J106">
        <f>IF('Export  - batting'!$M106,'Export  - batting'!H106+VLOOKUP('Export  - batting'!$A106,'Season - bat'!$A:$K,8,FALSE),'Export  - batting'!H106)</f>
        <v>5</v>
      </c>
      <c r="K106">
        <f>IF('Export  - batting'!$M106,'Export  - batting'!I106+VLOOKUP('Export  - batting'!$A106,'Season - bat'!$A:$K,9,FALSE),'Export  - batting'!I106)</f>
        <v>17</v>
      </c>
      <c r="L106">
        <f>IF('Export  - batting'!$M106,'Export  - batting'!J106+VLOOKUP('Export  - batting'!$A106,'Season - bat'!$A:$K,10,FALSE),'Export  - batting'!J106)</f>
        <v>272</v>
      </c>
      <c r="M106">
        <f>IF('Export  - batting'!$M106,'Export  - batting'!K106+VLOOKUP('Export  - batting'!$A106,'Season - bat'!$A:$K,11,FALSE),'Export  - batting'!K106)</f>
        <v>22</v>
      </c>
      <c r="N106" t="str">
        <f>IF('Export  - batting'!L106="", "-", IF('Export  - batting'!$M106,'Export  - batting'!L106+VLOOKUP('Export  - batting'!$A106,'Season - bat'!$A:$L,12,FALSE),'Export  - batting'!L106))</f>
        <v>-</v>
      </c>
    </row>
    <row r="107" spans="1:14" x14ac:dyDescent="0.25">
      <c r="A107" t="str">
        <f>'Export  - batting'!A107</f>
        <v>P Jack</v>
      </c>
      <c r="B107">
        <f>IF('Export  - batting'!$M107,'Export  - batting'!B107+VLOOKUP('Export  - batting'!$A107,'Season - bat'!A:K,2,FALSE),'Export  - batting'!B107)</f>
        <v>1</v>
      </c>
      <c r="C107">
        <f>IF('Export  - batting'!$M107,'Export  - batting'!C107+VLOOKUP('Export  - batting'!$A107,'Season - bat'!$A:$K,3,FALSE),'Export  - batting'!C107)</f>
        <v>1</v>
      </c>
      <c r="D107">
        <f>IF('Export  - batting'!$M107,'Export  - batting'!D107+VLOOKUP('Export  - batting'!$A107,'Season - bat'!$A:$K,4,FALSE),'Export  - batting'!D107)</f>
        <v>0</v>
      </c>
      <c r="E107">
        <f>IF('Export  - batting'!$M107,'Export  - batting'!E107+VLOOKUP('Export  - batting'!$A107,'Season - bat'!$A:$K,5,FALSE),'Export  - batting'!E107)</f>
        <v>8</v>
      </c>
      <c r="F107" s="30">
        <f>IF((C107-D107)&gt;0,E107/(C107-D107),"-")</f>
        <v>8</v>
      </c>
      <c r="G107" s="30">
        <f t="shared" si="1"/>
        <v>61.53846153846154</v>
      </c>
      <c r="H107">
        <f>IF('Export  - batting'!$M107,MAX('Export  - batting'!F107, VLOOKUP('Export  - batting'!$A107,'Season - bat'!$A:$K,6,FALSE)),'Export  - batting'!F107)</f>
        <v>8</v>
      </c>
      <c r="I107">
        <f>IF('Export  - batting'!$M107,'Export  - batting'!G107+VLOOKUP('Export  - batting'!$A107,'Season - bat'!$A:$K,7,FALSE),'Export  - batting'!G107)</f>
        <v>0</v>
      </c>
      <c r="J107">
        <f>IF('Export  - batting'!$M107,'Export  - batting'!H107+VLOOKUP('Export  - batting'!$A107,'Season - bat'!$A:$K,8,FALSE),'Export  - batting'!H107)</f>
        <v>0</v>
      </c>
      <c r="K107">
        <f>IF('Export  - batting'!$M107,'Export  - batting'!I107+VLOOKUP('Export  - batting'!$A107,'Season - bat'!$A:$K,9,FALSE),'Export  - batting'!I107)</f>
        <v>0</v>
      </c>
      <c r="L107">
        <f>IF('Export  - batting'!$M107,'Export  - batting'!J107+VLOOKUP('Export  - batting'!$A107,'Season - bat'!$A:$K,10,FALSE),'Export  - batting'!J107)</f>
        <v>1</v>
      </c>
      <c r="M107">
        <f>IF('Export  - batting'!$M107,'Export  - batting'!K107+VLOOKUP('Export  - batting'!$A107,'Season - bat'!$A:$K,11,FALSE),'Export  - batting'!K107)</f>
        <v>0</v>
      </c>
      <c r="N107">
        <f>IF('Export  - batting'!L107="", "-", IF('Export  - batting'!$M107,'Export  - batting'!L107+VLOOKUP('Export  - batting'!$A107,'Season - bat'!$A:$L,12,FALSE),'Export  - batting'!L107))</f>
        <v>13</v>
      </c>
    </row>
    <row r="108" spans="1:14" x14ac:dyDescent="0.25">
      <c r="A108" t="str">
        <f>'Export  - batting'!A108</f>
        <v>James Jackson</v>
      </c>
      <c r="B108">
        <f>IF('Export  - batting'!$M108,'Export  - batting'!B108+VLOOKUP('Export  - batting'!$A108,'Season - bat'!A:K,2,FALSE),'Export  - batting'!B108)</f>
        <v>152</v>
      </c>
      <c r="C108">
        <f>IF('Export  - batting'!$M108,'Export  - batting'!C108+VLOOKUP('Export  - batting'!$A108,'Season - bat'!$A:$K,3,FALSE),'Export  - batting'!C108)</f>
        <v>140</v>
      </c>
      <c r="D108">
        <f>IF('Export  - batting'!$M108,'Export  - batting'!D108+VLOOKUP('Export  - batting'!$A108,'Season - bat'!$A:$K,4,FALSE),'Export  - batting'!D108)</f>
        <v>13</v>
      </c>
      <c r="E108">
        <f>IF('Export  - batting'!$M108,'Export  - batting'!E108+VLOOKUP('Export  - batting'!$A108,'Season - bat'!$A:$K,5,FALSE),'Export  - batting'!E108)</f>
        <v>1099</v>
      </c>
      <c r="F108" s="30">
        <f>IF((C108-D108)&gt;0,E108/(C108-D108),"-")</f>
        <v>8.6535433070866148</v>
      </c>
      <c r="G108" s="30" t="str">
        <f t="shared" si="1"/>
        <v>-</v>
      </c>
      <c r="H108">
        <f>IF('Export  - batting'!$M108,MAX('Export  - batting'!F108, VLOOKUP('Export  - batting'!$A108,'Season - bat'!$A:$K,6,FALSE)),'Export  - batting'!F108)</f>
        <v>42</v>
      </c>
      <c r="I108">
        <f>IF('Export  - batting'!$M108,'Export  - batting'!G108+VLOOKUP('Export  - batting'!$A108,'Season - bat'!$A:$K,7,FALSE),'Export  - batting'!G108)</f>
        <v>0</v>
      </c>
      <c r="J108">
        <f>IF('Export  - batting'!$M108,'Export  - batting'!H108+VLOOKUP('Export  - batting'!$A108,'Season - bat'!$A:$K,8,FALSE),'Export  - batting'!H108)</f>
        <v>0</v>
      </c>
      <c r="K108">
        <f>IF('Export  - batting'!$M108,'Export  - batting'!I108+VLOOKUP('Export  - batting'!$A108,'Season - bat'!$A:$K,9,FALSE),'Export  - batting'!I108)</f>
        <v>36</v>
      </c>
      <c r="L108">
        <f>IF('Export  - batting'!$M108,'Export  - batting'!J108+VLOOKUP('Export  - batting'!$A108,'Season - bat'!$A:$K,10,FALSE),'Export  - batting'!J108)</f>
        <v>111</v>
      </c>
      <c r="M108">
        <f>IF('Export  - batting'!$M108,'Export  - batting'!K108+VLOOKUP('Export  - batting'!$A108,'Season - bat'!$A:$K,11,FALSE),'Export  - batting'!K108)</f>
        <v>18</v>
      </c>
      <c r="N108" t="str">
        <f>IF('Export  - batting'!L108="", "-", IF('Export  - batting'!$M108,'Export  - batting'!L108+VLOOKUP('Export  - batting'!$A108,'Season - bat'!$A:$L,12,FALSE),'Export  - batting'!L108))</f>
        <v>-</v>
      </c>
    </row>
    <row r="109" spans="1:14" x14ac:dyDescent="0.25">
      <c r="A109" t="str">
        <f>'Export  - batting'!A109</f>
        <v>Luke Jackson</v>
      </c>
      <c r="B109">
        <f>IF('Export  - batting'!$M109,'Export  - batting'!B109+VLOOKUP('Export  - batting'!$A109,'Season - bat'!A:K,2,FALSE),'Export  - batting'!B109)</f>
        <v>1</v>
      </c>
      <c r="C109">
        <f>IF('Export  - batting'!$M109,'Export  - batting'!C109+VLOOKUP('Export  - batting'!$A109,'Season - bat'!$A:$K,3,FALSE),'Export  - batting'!C109)</f>
        <v>1</v>
      </c>
      <c r="D109">
        <f>IF('Export  - batting'!$M109,'Export  - batting'!D109+VLOOKUP('Export  - batting'!$A109,'Season - bat'!$A:$K,4,FALSE),'Export  - batting'!D109)</f>
        <v>0</v>
      </c>
      <c r="E109">
        <f>IF('Export  - batting'!$M109,'Export  - batting'!E109+VLOOKUP('Export  - batting'!$A109,'Season - bat'!$A:$K,5,FALSE),'Export  - batting'!E109)</f>
        <v>1</v>
      </c>
      <c r="F109" s="30">
        <f>IF((C109-D109)&gt;0,E109/(C109-D109),"-")</f>
        <v>1</v>
      </c>
      <c r="G109" s="30" t="str">
        <f t="shared" si="1"/>
        <v>-</v>
      </c>
      <c r="H109">
        <f>IF('Export  - batting'!$M109,MAX('Export  - batting'!F109, VLOOKUP('Export  - batting'!$A109,'Season - bat'!$A:$K,6,FALSE)),'Export  - batting'!F109)</f>
        <v>1</v>
      </c>
      <c r="I109">
        <f>IF('Export  - batting'!$M109,'Export  - batting'!G109+VLOOKUP('Export  - batting'!$A109,'Season - bat'!$A:$K,7,FALSE),'Export  - batting'!G109)</f>
        <v>0</v>
      </c>
      <c r="J109">
        <f>IF('Export  - batting'!$M109,'Export  - batting'!H109+VLOOKUP('Export  - batting'!$A109,'Season - bat'!$A:$K,8,FALSE),'Export  - batting'!H109)</f>
        <v>0</v>
      </c>
      <c r="K109">
        <f>IF('Export  - batting'!$M109,'Export  - batting'!I109+VLOOKUP('Export  - batting'!$A109,'Season - bat'!$A:$K,9,FALSE),'Export  - batting'!I109)</f>
        <v>0</v>
      </c>
      <c r="L109">
        <f>IF('Export  - batting'!$M109,'Export  - batting'!J109+VLOOKUP('Export  - batting'!$A109,'Season - bat'!$A:$K,10,FALSE),'Export  - batting'!J109)</f>
        <v>0</v>
      </c>
      <c r="M109">
        <f>IF('Export  - batting'!$M109,'Export  - batting'!K109+VLOOKUP('Export  - batting'!$A109,'Season - bat'!$A:$K,11,FALSE),'Export  - batting'!K109)</f>
        <v>0</v>
      </c>
      <c r="N109" t="str">
        <f>IF('Export  - batting'!L109="", "-", IF('Export  - batting'!$M109,'Export  - batting'!L109+VLOOKUP('Export  - batting'!$A109,'Season - bat'!$A:$L,12,FALSE),'Export  - batting'!L109))</f>
        <v>-</v>
      </c>
    </row>
    <row r="110" spans="1:14" x14ac:dyDescent="0.25">
      <c r="A110" t="str">
        <f>'Export  - batting'!A110</f>
        <v>F Jagger</v>
      </c>
      <c r="B110">
        <f>IF('Export  - batting'!$M110,'Export  - batting'!B110+VLOOKUP('Export  - batting'!$A110,'Season - bat'!A:K,2,FALSE),'Export  - batting'!B110)</f>
        <v>5</v>
      </c>
      <c r="C110">
        <f>IF('Export  - batting'!$M110,'Export  - batting'!C110+VLOOKUP('Export  - batting'!$A110,'Season - bat'!$A:$K,3,FALSE),'Export  - batting'!C110)</f>
        <v>4</v>
      </c>
      <c r="D110">
        <f>IF('Export  - batting'!$M110,'Export  - batting'!D110+VLOOKUP('Export  - batting'!$A110,'Season - bat'!$A:$K,4,FALSE),'Export  - batting'!D110)</f>
        <v>0</v>
      </c>
      <c r="E110">
        <f>IF('Export  - batting'!$M110,'Export  - batting'!E110+VLOOKUP('Export  - batting'!$A110,'Season - bat'!$A:$K,5,FALSE),'Export  - batting'!E110)</f>
        <v>71</v>
      </c>
      <c r="F110" s="30">
        <f>IF((C110-D110)&gt;0,E110/(C110-D110),"-")</f>
        <v>17.75</v>
      </c>
      <c r="G110" s="30" t="str">
        <f t="shared" si="1"/>
        <v>-</v>
      </c>
      <c r="H110">
        <f>IF('Export  - batting'!$M110,MAX('Export  - batting'!F110, VLOOKUP('Export  - batting'!$A110,'Season - bat'!$A:$K,6,FALSE)),'Export  - batting'!F110)</f>
        <v>34</v>
      </c>
      <c r="I110">
        <f>IF('Export  - batting'!$M110,'Export  - batting'!G110+VLOOKUP('Export  - batting'!$A110,'Season - bat'!$A:$K,7,FALSE),'Export  - batting'!G110)</f>
        <v>0</v>
      </c>
      <c r="J110">
        <f>IF('Export  - batting'!$M110,'Export  - batting'!H110+VLOOKUP('Export  - batting'!$A110,'Season - bat'!$A:$K,8,FALSE),'Export  - batting'!H110)</f>
        <v>0</v>
      </c>
      <c r="K110">
        <f>IF('Export  - batting'!$M110,'Export  - batting'!I110+VLOOKUP('Export  - batting'!$A110,'Season - bat'!$A:$K,9,FALSE),'Export  - batting'!I110)</f>
        <v>1</v>
      </c>
      <c r="L110">
        <f>IF('Export  - batting'!$M110,'Export  - batting'!J110+VLOOKUP('Export  - batting'!$A110,'Season - bat'!$A:$K,10,FALSE),'Export  - batting'!J110)</f>
        <v>13</v>
      </c>
      <c r="M110">
        <f>IF('Export  - batting'!$M110,'Export  - batting'!K110+VLOOKUP('Export  - batting'!$A110,'Season - bat'!$A:$K,11,FALSE),'Export  - batting'!K110)</f>
        <v>0</v>
      </c>
      <c r="N110" t="str">
        <f>IF('Export  - batting'!L110="", "-", IF('Export  - batting'!$M110,'Export  - batting'!L110+VLOOKUP('Export  - batting'!$A110,'Season - bat'!$A:$L,12,FALSE),'Export  - batting'!L110))</f>
        <v>-</v>
      </c>
    </row>
    <row r="111" spans="1:14" x14ac:dyDescent="0.25">
      <c r="A111" t="str">
        <f>'Export  - batting'!A111</f>
        <v>Tom James</v>
      </c>
      <c r="B111">
        <f>IF('Export  - batting'!$M111,'Export  - batting'!B111+VLOOKUP('Export  - batting'!$A111,'Season - bat'!A:K,2,FALSE),'Export  - batting'!B111)</f>
        <v>17</v>
      </c>
      <c r="C111">
        <f>IF('Export  - batting'!$M111,'Export  - batting'!C111+VLOOKUP('Export  - batting'!$A111,'Season - bat'!$A:$K,3,FALSE),'Export  - batting'!C111)</f>
        <v>17</v>
      </c>
      <c r="D111">
        <f>IF('Export  - batting'!$M111,'Export  - batting'!D111+VLOOKUP('Export  - batting'!$A111,'Season - bat'!$A:$K,4,FALSE),'Export  - batting'!D111)</f>
        <v>2</v>
      </c>
      <c r="E111">
        <f>IF('Export  - batting'!$M111,'Export  - batting'!E111+VLOOKUP('Export  - batting'!$A111,'Season - bat'!$A:$K,5,FALSE),'Export  - batting'!E111)</f>
        <v>361</v>
      </c>
      <c r="F111" s="30">
        <f>IF((C111-D111)&gt;0,E111/(C111-D111),"-")</f>
        <v>24.066666666666666</v>
      </c>
      <c r="G111" s="30" t="str">
        <f t="shared" si="1"/>
        <v>-</v>
      </c>
      <c r="H111">
        <f>IF('Export  - batting'!$M111,MAX('Export  - batting'!F111, VLOOKUP('Export  - batting'!$A111,'Season - bat'!$A:$K,6,FALSE)),'Export  - batting'!F111)</f>
        <v>76</v>
      </c>
      <c r="I111">
        <f>IF('Export  - batting'!$M111,'Export  - batting'!G111+VLOOKUP('Export  - batting'!$A111,'Season - bat'!$A:$K,7,FALSE),'Export  - batting'!G111)</f>
        <v>2</v>
      </c>
      <c r="J111">
        <f>IF('Export  - batting'!$M111,'Export  - batting'!H111+VLOOKUP('Export  - batting'!$A111,'Season - bat'!$A:$K,8,FALSE),'Export  - batting'!H111)</f>
        <v>0</v>
      </c>
      <c r="K111">
        <f>IF('Export  - batting'!$M111,'Export  - batting'!I111+VLOOKUP('Export  - batting'!$A111,'Season - bat'!$A:$K,9,FALSE),'Export  - batting'!I111)</f>
        <v>2</v>
      </c>
      <c r="L111">
        <f>IF('Export  - batting'!$M111,'Export  - batting'!J111+VLOOKUP('Export  - batting'!$A111,'Season - bat'!$A:$K,10,FALSE),'Export  - batting'!J111)</f>
        <v>38</v>
      </c>
      <c r="M111">
        <f>IF('Export  - batting'!$M111,'Export  - batting'!K111+VLOOKUP('Export  - batting'!$A111,'Season - bat'!$A:$K,11,FALSE),'Export  - batting'!K111)</f>
        <v>0</v>
      </c>
      <c r="N111" t="str">
        <f>IF('Export  - batting'!L111="", "-", IF('Export  - batting'!$M111,'Export  - batting'!L111+VLOOKUP('Export  - batting'!$A111,'Season - bat'!$A:$L,12,FALSE),'Export  - batting'!L111))</f>
        <v>-</v>
      </c>
    </row>
    <row r="112" spans="1:14" x14ac:dyDescent="0.25">
      <c r="A112" t="str">
        <f>'Export  - batting'!A112</f>
        <v>? Jarpesh</v>
      </c>
      <c r="B112">
        <f>IF('Export  - batting'!$M112,'Export  - batting'!B112+VLOOKUP('Export  - batting'!$A112,'Season - bat'!A:K,2,FALSE),'Export  - batting'!B112)</f>
        <v>1</v>
      </c>
      <c r="C112">
        <f>IF('Export  - batting'!$M112,'Export  - batting'!C112+VLOOKUP('Export  - batting'!$A112,'Season - bat'!$A:$K,3,FALSE),'Export  - batting'!C112)</f>
        <v>1</v>
      </c>
      <c r="D112">
        <f>IF('Export  - batting'!$M112,'Export  - batting'!D112+VLOOKUP('Export  - batting'!$A112,'Season - bat'!$A:$K,4,FALSE),'Export  - batting'!D112)</f>
        <v>0</v>
      </c>
      <c r="E112">
        <f>IF('Export  - batting'!$M112,'Export  - batting'!E112+VLOOKUP('Export  - batting'!$A112,'Season - bat'!$A:$K,5,FALSE),'Export  - batting'!E112)</f>
        <v>23</v>
      </c>
      <c r="F112" s="30">
        <f>IF((C112-D112)&gt;0,E112/(C112-D112),"-")</f>
        <v>23</v>
      </c>
      <c r="G112" s="30" t="str">
        <f t="shared" si="1"/>
        <v>-</v>
      </c>
      <c r="H112">
        <f>IF('Export  - batting'!$M112,MAX('Export  - batting'!F112, VLOOKUP('Export  - batting'!$A112,'Season - bat'!$A:$K,6,FALSE)),'Export  - batting'!F112)</f>
        <v>23</v>
      </c>
      <c r="I112">
        <f>IF('Export  - batting'!$M112,'Export  - batting'!G112+VLOOKUP('Export  - batting'!$A112,'Season - bat'!$A:$K,7,FALSE),'Export  - batting'!G112)</f>
        <v>0</v>
      </c>
      <c r="J112">
        <f>IF('Export  - batting'!$M112,'Export  - batting'!H112+VLOOKUP('Export  - batting'!$A112,'Season - bat'!$A:$K,8,FALSE),'Export  - batting'!H112)</f>
        <v>0</v>
      </c>
      <c r="K112">
        <f>IF('Export  - batting'!$M112,'Export  - batting'!I112+VLOOKUP('Export  - batting'!$A112,'Season - bat'!$A:$K,9,FALSE),'Export  - batting'!I112)</f>
        <v>0</v>
      </c>
      <c r="L112">
        <f>IF('Export  - batting'!$M112,'Export  - batting'!J112+VLOOKUP('Export  - batting'!$A112,'Season - bat'!$A:$K,10,FALSE),'Export  - batting'!J112)</f>
        <v>5</v>
      </c>
      <c r="M112">
        <f>IF('Export  - batting'!$M112,'Export  - batting'!K112+VLOOKUP('Export  - batting'!$A112,'Season - bat'!$A:$K,11,FALSE),'Export  - batting'!K112)</f>
        <v>0</v>
      </c>
      <c r="N112" t="str">
        <f>IF('Export  - batting'!L112="", "-", IF('Export  - batting'!$M112,'Export  - batting'!L112+VLOOKUP('Export  - batting'!$A112,'Season - bat'!$A:$L,12,FALSE),'Export  - batting'!L112))</f>
        <v>-</v>
      </c>
    </row>
    <row r="113" spans="1:14" x14ac:dyDescent="0.25">
      <c r="A113" t="str">
        <f>'Export  - batting'!A113</f>
        <v>W Jeans</v>
      </c>
      <c r="B113">
        <f>IF('Export  - batting'!$M113,'Export  - batting'!B113+VLOOKUP('Export  - batting'!$A113,'Season - bat'!A:K,2,FALSE),'Export  - batting'!B113)</f>
        <v>1</v>
      </c>
      <c r="C113">
        <f>IF('Export  - batting'!$M113,'Export  - batting'!C113+VLOOKUP('Export  - batting'!$A113,'Season - bat'!$A:$K,3,FALSE),'Export  - batting'!C113)</f>
        <v>1</v>
      </c>
      <c r="D113">
        <f>IF('Export  - batting'!$M113,'Export  - batting'!D113+VLOOKUP('Export  - batting'!$A113,'Season - bat'!$A:$K,4,FALSE),'Export  - batting'!D113)</f>
        <v>0</v>
      </c>
      <c r="E113">
        <f>IF('Export  - batting'!$M113,'Export  - batting'!E113+VLOOKUP('Export  - batting'!$A113,'Season - bat'!$A:$K,5,FALSE),'Export  - batting'!E113)</f>
        <v>1</v>
      </c>
      <c r="F113" s="30">
        <f>IF((C113-D113)&gt;0,E113/(C113-D113),"-")</f>
        <v>1</v>
      </c>
      <c r="G113" s="30" t="str">
        <f t="shared" si="1"/>
        <v>-</v>
      </c>
      <c r="H113">
        <f>IF('Export  - batting'!$M113,MAX('Export  - batting'!F113, VLOOKUP('Export  - batting'!$A113,'Season - bat'!$A:$K,6,FALSE)),'Export  - batting'!F113)</f>
        <v>1</v>
      </c>
      <c r="I113">
        <f>IF('Export  - batting'!$M113,'Export  - batting'!G113+VLOOKUP('Export  - batting'!$A113,'Season - bat'!$A:$K,7,FALSE),'Export  - batting'!G113)</f>
        <v>0</v>
      </c>
      <c r="J113">
        <f>IF('Export  - batting'!$M113,'Export  - batting'!H113+VLOOKUP('Export  - batting'!$A113,'Season - bat'!$A:$K,8,FALSE),'Export  - batting'!H113)</f>
        <v>0</v>
      </c>
      <c r="K113">
        <f>IF('Export  - batting'!$M113,'Export  - batting'!I113+VLOOKUP('Export  - batting'!$A113,'Season - bat'!$A:$K,9,FALSE),'Export  - batting'!I113)</f>
        <v>0</v>
      </c>
      <c r="L113">
        <f>IF('Export  - batting'!$M113,'Export  - batting'!J113+VLOOKUP('Export  - batting'!$A113,'Season - bat'!$A:$K,10,FALSE),'Export  - batting'!J113)</f>
        <v>0</v>
      </c>
      <c r="M113">
        <f>IF('Export  - batting'!$M113,'Export  - batting'!K113+VLOOKUP('Export  - batting'!$A113,'Season - bat'!$A:$K,11,FALSE),'Export  - batting'!K113)</f>
        <v>0</v>
      </c>
      <c r="N113" t="str">
        <f>IF('Export  - batting'!L113="", "-", IF('Export  - batting'!$M113,'Export  - batting'!L113+VLOOKUP('Export  - batting'!$A113,'Season - bat'!$A:$L,12,FALSE),'Export  - batting'!L113))</f>
        <v>-</v>
      </c>
    </row>
    <row r="114" spans="1:14" x14ac:dyDescent="0.25">
      <c r="A114" t="str">
        <f>'Export  - batting'!A114</f>
        <v>T Jeffcott</v>
      </c>
      <c r="B114">
        <f>IF('Export  - batting'!$M114,'Export  - batting'!B114+VLOOKUP('Export  - batting'!$A114,'Season - bat'!A:K,2,FALSE),'Export  - batting'!B114)</f>
        <v>1</v>
      </c>
      <c r="C114">
        <f>IF('Export  - batting'!$M114,'Export  - batting'!C114+VLOOKUP('Export  - batting'!$A114,'Season - bat'!$A:$K,3,FALSE),'Export  - batting'!C114)</f>
        <v>1</v>
      </c>
      <c r="D114">
        <f>IF('Export  - batting'!$M114,'Export  - batting'!D114+VLOOKUP('Export  - batting'!$A114,'Season - bat'!$A:$K,4,FALSE),'Export  - batting'!D114)</f>
        <v>0</v>
      </c>
      <c r="E114">
        <f>IF('Export  - batting'!$M114,'Export  - batting'!E114+VLOOKUP('Export  - batting'!$A114,'Season - bat'!$A:$K,5,FALSE),'Export  - batting'!E114)</f>
        <v>21</v>
      </c>
      <c r="F114" s="30">
        <f>IF((C114-D114)&gt;0,E114/(C114-D114),"-")</f>
        <v>21</v>
      </c>
      <c r="G114" s="30" t="str">
        <f t="shared" si="1"/>
        <v>-</v>
      </c>
      <c r="H114">
        <f>IF('Export  - batting'!$M114,MAX('Export  - batting'!F114, VLOOKUP('Export  - batting'!$A114,'Season - bat'!$A:$K,6,FALSE)),'Export  - batting'!F114)</f>
        <v>21</v>
      </c>
      <c r="I114">
        <f>IF('Export  - batting'!$M114,'Export  - batting'!G114+VLOOKUP('Export  - batting'!$A114,'Season - bat'!$A:$K,7,FALSE),'Export  - batting'!G114)</f>
        <v>0</v>
      </c>
      <c r="J114">
        <f>IF('Export  - batting'!$M114,'Export  - batting'!H114+VLOOKUP('Export  - batting'!$A114,'Season - bat'!$A:$K,8,FALSE),'Export  - batting'!H114)</f>
        <v>0</v>
      </c>
      <c r="K114">
        <f>IF('Export  - batting'!$M114,'Export  - batting'!I114+VLOOKUP('Export  - batting'!$A114,'Season - bat'!$A:$K,9,FALSE),'Export  - batting'!I114)</f>
        <v>0</v>
      </c>
      <c r="L114">
        <f>IF('Export  - batting'!$M114,'Export  - batting'!J114+VLOOKUP('Export  - batting'!$A114,'Season - bat'!$A:$K,10,FALSE),'Export  - batting'!J114)</f>
        <v>3</v>
      </c>
      <c r="M114">
        <f>IF('Export  - batting'!$M114,'Export  - batting'!K114+VLOOKUP('Export  - batting'!$A114,'Season - bat'!$A:$K,11,FALSE),'Export  - batting'!K114)</f>
        <v>0</v>
      </c>
      <c r="N114" t="str">
        <f>IF('Export  - batting'!L114="", "-", IF('Export  - batting'!$M114,'Export  - batting'!L114+VLOOKUP('Export  - batting'!$A114,'Season - bat'!$A:$L,12,FALSE),'Export  - batting'!L114))</f>
        <v>-</v>
      </c>
    </row>
    <row r="115" spans="1:14" x14ac:dyDescent="0.25">
      <c r="A115" t="str">
        <f>'Export  - batting'!A115</f>
        <v>M Johnston</v>
      </c>
      <c r="B115">
        <f>IF('Export  - batting'!$M115,'Export  - batting'!B115+VLOOKUP('Export  - batting'!$A115,'Season - bat'!A:K,2,FALSE),'Export  - batting'!B115)</f>
        <v>1</v>
      </c>
      <c r="C115">
        <f>IF('Export  - batting'!$M115,'Export  - batting'!C115+VLOOKUP('Export  - batting'!$A115,'Season - bat'!$A:$K,3,FALSE),'Export  - batting'!C115)</f>
        <v>1</v>
      </c>
      <c r="D115">
        <f>IF('Export  - batting'!$M115,'Export  - batting'!D115+VLOOKUP('Export  - batting'!$A115,'Season - bat'!$A:$K,4,FALSE),'Export  - batting'!D115)</f>
        <v>0</v>
      </c>
      <c r="E115">
        <f>IF('Export  - batting'!$M115,'Export  - batting'!E115+VLOOKUP('Export  - batting'!$A115,'Season - bat'!$A:$K,5,FALSE),'Export  - batting'!E115)</f>
        <v>6</v>
      </c>
      <c r="F115" s="30">
        <f>IF((C115-D115)&gt;0,E115/(C115-D115),"-")</f>
        <v>6</v>
      </c>
      <c r="G115" s="30" t="str">
        <f t="shared" si="1"/>
        <v>-</v>
      </c>
      <c r="H115">
        <f>IF('Export  - batting'!$M115,MAX('Export  - batting'!F115, VLOOKUP('Export  - batting'!$A115,'Season - bat'!$A:$K,6,FALSE)),'Export  - batting'!F115)</f>
        <v>6</v>
      </c>
      <c r="I115">
        <f>IF('Export  - batting'!$M115,'Export  - batting'!G115+VLOOKUP('Export  - batting'!$A115,'Season - bat'!$A:$K,7,FALSE),'Export  - batting'!G115)</f>
        <v>0</v>
      </c>
      <c r="J115">
        <f>IF('Export  - batting'!$M115,'Export  - batting'!H115+VLOOKUP('Export  - batting'!$A115,'Season - bat'!$A:$K,8,FALSE),'Export  - batting'!H115)</f>
        <v>0</v>
      </c>
      <c r="K115">
        <f>IF('Export  - batting'!$M115,'Export  - batting'!I115+VLOOKUP('Export  - batting'!$A115,'Season - bat'!$A:$K,9,FALSE),'Export  - batting'!I115)</f>
        <v>0</v>
      </c>
      <c r="L115">
        <f>IF('Export  - batting'!$M115,'Export  - batting'!J115+VLOOKUP('Export  - batting'!$A115,'Season - bat'!$A:$K,10,FALSE),'Export  - batting'!J115)</f>
        <v>0</v>
      </c>
      <c r="M115">
        <f>IF('Export  - batting'!$M115,'Export  - batting'!K115+VLOOKUP('Export  - batting'!$A115,'Season - bat'!$A:$K,11,FALSE),'Export  - batting'!K115)</f>
        <v>0</v>
      </c>
      <c r="N115" t="str">
        <f>IF('Export  - batting'!L115="", "-", IF('Export  - batting'!$M115,'Export  - batting'!L115+VLOOKUP('Export  - batting'!$A115,'Season - bat'!$A:$L,12,FALSE),'Export  - batting'!L115))</f>
        <v>-</v>
      </c>
    </row>
    <row r="116" spans="1:14" x14ac:dyDescent="0.25">
      <c r="A116" t="str">
        <f>'Export  - batting'!A116</f>
        <v>A Jones</v>
      </c>
      <c r="B116">
        <f>IF('Export  - batting'!$M116,'Export  - batting'!B116+VLOOKUP('Export  - batting'!$A116,'Season - bat'!A:K,2,FALSE),'Export  - batting'!B116)</f>
        <v>4</v>
      </c>
      <c r="C116">
        <f>IF('Export  - batting'!$M116,'Export  - batting'!C116+VLOOKUP('Export  - batting'!$A116,'Season - bat'!$A:$K,3,FALSE),'Export  - batting'!C116)</f>
        <v>4</v>
      </c>
      <c r="D116">
        <f>IF('Export  - batting'!$M116,'Export  - batting'!D116+VLOOKUP('Export  - batting'!$A116,'Season - bat'!$A:$K,4,FALSE),'Export  - batting'!D116)</f>
        <v>1</v>
      </c>
      <c r="E116">
        <f>IF('Export  - batting'!$M116,'Export  - batting'!E116+VLOOKUP('Export  - batting'!$A116,'Season - bat'!$A:$K,5,FALSE),'Export  - batting'!E116)</f>
        <v>14</v>
      </c>
      <c r="F116" s="30">
        <f>IF((C116-D116)&gt;0,E116/(C116-D116),"-")</f>
        <v>4.666666666666667</v>
      </c>
      <c r="G116" s="30" t="str">
        <f t="shared" si="1"/>
        <v>-</v>
      </c>
      <c r="H116">
        <f>IF('Export  - batting'!$M116,MAX('Export  - batting'!F116, VLOOKUP('Export  - batting'!$A116,'Season - bat'!$A:$K,6,FALSE)),'Export  - batting'!F116)</f>
        <v>10</v>
      </c>
      <c r="I116">
        <f>IF('Export  - batting'!$M116,'Export  - batting'!G116+VLOOKUP('Export  - batting'!$A116,'Season - bat'!$A:$K,7,FALSE),'Export  - batting'!G116)</f>
        <v>0</v>
      </c>
      <c r="J116">
        <f>IF('Export  - batting'!$M116,'Export  - batting'!H116+VLOOKUP('Export  - batting'!$A116,'Season - bat'!$A:$K,8,FALSE),'Export  - batting'!H116)</f>
        <v>0</v>
      </c>
      <c r="K116">
        <f>IF('Export  - batting'!$M116,'Export  - batting'!I116+VLOOKUP('Export  - batting'!$A116,'Season - bat'!$A:$K,9,FALSE),'Export  - batting'!I116)</f>
        <v>2</v>
      </c>
      <c r="L116">
        <f>IF('Export  - batting'!$M116,'Export  - batting'!J116+VLOOKUP('Export  - batting'!$A116,'Season - bat'!$A:$K,10,FALSE),'Export  - batting'!J116)</f>
        <v>1</v>
      </c>
      <c r="M116">
        <f>IF('Export  - batting'!$M116,'Export  - batting'!K116+VLOOKUP('Export  - batting'!$A116,'Season - bat'!$A:$K,11,FALSE),'Export  - batting'!K116)</f>
        <v>0</v>
      </c>
      <c r="N116" t="str">
        <f>IF('Export  - batting'!L116="", "-", IF('Export  - batting'!$M116,'Export  - batting'!L116+VLOOKUP('Export  - batting'!$A116,'Season - bat'!$A:$L,12,FALSE),'Export  - batting'!L116))</f>
        <v>-</v>
      </c>
    </row>
    <row r="117" spans="1:14" x14ac:dyDescent="0.25">
      <c r="A117" t="str">
        <f>'Export  - batting'!A117</f>
        <v>Ben Jones</v>
      </c>
      <c r="B117">
        <f>IF('Export  - batting'!$M117,'Export  - batting'!B117+VLOOKUP('Export  - batting'!$A117,'Season - bat'!A:K,2,FALSE),'Export  - batting'!B117)</f>
        <v>2</v>
      </c>
      <c r="C117">
        <f>IF('Export  - batting'!$M117,'Export  - batting'!C117+VLOOKUP('Export  - batting'!$A117,'Season - bat'!$A:$K,3,FALSE),'Export  - batting'!C117)</f>
        <v>2</v>
      </c>
      <c r="D117">
        <f>IF('Export  - batting'!$M117,'Export  - batting'!D117+VLOOKUP('Export  - batting'!$A117,'Season - bat'!$A:$K,4,FALSE),'Export  - batting'!D117)</f>
        <v>0</v>
      </c>
      <c r="E117">
        <f>IF('Export  - batting'!$M117,'Export  - batting'!E117+VLOOKUP('Export  - batting'!$A117,'Season - bat'!$A:$K,5,FALSE),'Export  - batting'!E117)</f>
        <v>15</v>
      </c>
      <c r="F117" s="30">
        <f>IF((C117-D117)&gt;0,E117/(C117-D117),"-")</f>
        <v>7.5</v>
      </c>
      <c r="G117" s="30" t="str">
        <f t="shared" si="1"/>
        <v>-</v>
      </c>
      <c r="H117">
        <f>IF('Export  - batting'!$M117,MAX('Export  - batting'!F117, VLOOKUP('Export  - batting'!$A117,'Season - bat'!$A:$K,6,FALSE)),'Export  - batting'!F117)</f>
        <v>11</v>
      </c>
      <c r="I117">
        <f>IF('Export  - batting'!$M117,'Export  - batting'!G117+VLOOKUP('Export  - batting'!$A117,'Season - bat'!$A:$K,7,FALSE),'Export  - batting'!G117)</f>
        <v>0</v>
      </c>
      <c r="J117">
        <f>IF('Export  - batting'!$M117,'Export  - batting'!H117+VLOOKUP('Export  - batting'!$A117,'Season - bat'!$A:$K,8,FALSE),'Export  - batting'!H117)</f>
        <v>0</v>
      </c>
      <c r="K117">
        <f>IF('Export  - batting'!$M117,'Export  - batting'!I117+VLOOKUP('Export  - batting'!$A117,'Season - bat'!$A:$K,9,FALSE),'Export  - batting'!I117)</f>
        <v>0</v>
      </c>
      <c r="L117">
        <f>IF('Export  - batting'!$M117,'Export  - batting'!J117+VLOOKUP('Export  - batting'!$A117,'Season - bat'!$A:$K,10,FALSE),'Export  - batting'!J117)</f>
        <v>0</v>
      </c>
      <c r="M117">
        <f>IF('Export  - batting'!$M117,'Export  - batting'!K117+VLOOKUP('Export  - batting'!$A117,'Season - bat'!$A:$K,11,FALSE),'Export  - batting'!K117)</f>
        <v>0</v>
      </c>
      <c r="N117" t="str">
        <f>IF('Export  - batting'!L117="", "-", IF('Export  - batting'!$M117,'Export  - batting'!L117+VLOOKUP('Export  - batting'!$A117,'Season - bat'!$A:$L,12,FALSE),'Export  - batting'!L117))</f>
        <v>-</v>
      </c>
    </row>
    <row r="118" spans="1:14" x14ac:dyDescent="0.25">
      <c r="A118" t="str">
        <f>'Export  - batting'!A118</f>
        <v>G Jones</v>
      </c>
      <c r="B118">
        <f>IF('Export  - batting'!$M118,'Export  - batting'!B118+VLOOKUP('Export  - batting'!$A118,'Season - bat'!A:K,2,FALSE),'Export  - batting'!B118)</f>
        <v>1</v>
      </c>
      <c r="C118">
        <f>IF('Export  - batting'!$M118,'Export  - batting'!C118+VLOOKUP('Export  - batting'!$A118,'Season - bat'!$A:$K,3,FALSE),'Export  - batting'!C118)</f>
        <v>1</v>
      </c>
      <c r="D118">
        <f>IF('Export  - batting'!$M118,'Export  - batting'!D118+VLOOKUP('Export  - batting'!$A118,'Season - bat'!$A:$K,4,FALSE),'Export  - batting'!D118)</f>
        <v>0</v>
      </c>
      <c r="E118">
        <f>IF('Export  - batting'!$M118,'Export  - batting'!E118+VLOOKUP('Export  - batting'!$A118,'Season - bat'!$A:$K,5,FALSE),'Export  - batting'!E118)</f>
        <v>3</v>
      </c>
      <c r="F118" s="30">
        <f>IF((C118-D118)&gt;0,E118/(C118-D118),"-")</f>
        <v>3</v>
      </c>
      <c r="G118" s="30" t="str">
        <f t="shared" si="1"/>
        <v>-</v>
      </c>
      <c r="H118">
        <f>IF('Export  - batting'!$M118,MAX('Export  - batting'!F118, VLOOKUP('Export  - batting'!$A118,'Season - bat'!$A:$K,6,FALSE)),'Export  - batting'!F118)</f>
        <v>3</v>
      </c>
      <c r="I118">
        <f>IF('Export  - batting'!$M118,'Export  - batting'!G118+VLOOKUP('Export  - batting'!$A118,'Season - bat'!$A:$K,7,FALSE),'Export  - batting'!G118)</f>
        <v>0</v>
      </c>
      <c r="J118">
        <f>IF('Export  - batting'!$M118,'Export  - batting'!H118+VLOOKUP('Export  - batting'!$A118,'Season - bat'!$A:$K,8,FALSE),'Export  - batting'!H118)</f>
        <v>0</v>
      </c>
      <c r="K118">
        <f>IF('Export  - batting'!$M118,'Export  - batting'!I118+VLOOKUP('Export  - batting'!$A118,'Season - bat'!$A:$K,9,FALSE),'Export  - batting'!I118)</f>
        <v>0</v>
      </c>
      <c r="L118">
        <f>IF('Export  - batting'!$M118,'Export  - batting'!J118+VLOOKUP('Export  - batting'!$A118,'Season - bat'!$A:$K,10,FALSE),'Export  - batting'!J118)</f>
        <v>0</v>
      </c>
      <c r="M118">
        <f>IF('Export  - batting'!$M118,'Export  - batting'!K118+VLOOKUP('Export  - batting'!$A118,'Season - bat'!$A:$K,11,FALSE),'Export  - batting'!K118)</f>
        <v>0</v>
      </c>
      <c r="N118" t="str">
        <f>IF('Export  - batting'!L118="", "-", IF('Export  - batting'!$M118,'Export  - batting'!L118+VLOOKUP('Export  - batting'!$A118,'Season - bat'!$A:$L,12,FALSE),'Export  - batting'!L118))</f>
        <v>-</v>
      </c>
    </row>
    <row r="119" spans="1:14" x14ac:dyDescent="0.25">
      <c r="A119" t="str">
        <f>'Export  - batting'!A119</f>
        <v>Matt Jones</v>
      </c>
      <c r="B119">
        <f>IF('Export  - batting'!$M119,'Export  - batting'!B119+VLOOKUP('Export  - batting'!$A119,'Season - bat'!A:K,2,FALSE),'Export  - batting'!B119)</f>
        <v>25</v>
      </c>
      <c r="C119">
        <f>IF('Export  - batting'!$M119,'Export  - batting'!C119+VLOOKUP('Export  - batting'!$A119,'Season - bat'!$A:$K,3,FALSE),'Export  - batting'!C119)</f>
        <v>17</v>
      </c>
      <c r="D119">
        <f>IF('Export  - batting'!$M119,'Export  - batting'!D119+VLOOKUP('Export  - batting'!$A119,'Season - bat'!$A:$K,4,FALSE),'Export  - batting'!D119)</f>
        <v>0</v>
      </c>
      <c r="E119">
        <f>IF('Export  - batting'!$M119,'Export  - batting'!E119+VLOOKUP('Export  - batting'!$A119,'Season - bat'!$A:$K,5,FALSE),'Export  - batting'!E119)</f>
        <v>105</v>
      </c>
      <c r="F119" s="30">
        <f>IF((C119-D119)&gt;0,E119/(C119-D119),"-")</f>
        <v>6.1764705882352944</v>
      </c>
      <c r="G119" s="30">
        <f t="shared" si="1"/>
        <v>58.011049723756905</v>
      </c>
      <c r="H119">
        <f>IF('Export  - batting'!$M119,MAX('Export  - batting'!F119, VLOOKUP('Export  - batting'!$A119,'Season - bat'!$A:$K,6,FALSE)),'Export  - batting'!F119)</f>
        <v>28</v>
      </c>
      <c r="I119">
        <f>IF('Export  - batting'!$M119,'Export  - batting'!G119+VLOOKUP('Export  - batting'!$A119,'Season - bat'!$A:$K,7,FALSE),'Export  - batting'!G119)</f>
        <v>0</v>
      </c>
      <c r="J119">
        <f>IF('Export  - batting'!$M119,'Export  - batting'!H119+VLOOKUP('Export  - batting'!$A119,'Season - bat'!$A:$K,8,FALSE),'Export  - batting'!H119)</f>
        <v>0</v>
      </c>
      <c r="K119">
        <f>IF('Export  - batting'!$M119,'Export  - batting'!I119+VLOOKUP('Export  - batting'!$A119,'Season - bat'!$A:$K,9,FALSE),'Export  - batting'!I119)</f>
        <v>5</v>
      </c>
      <c r="L119">
        <f>IF('Export  - batting'!$M119,'Export  - batting'!J119+VLOOKUP('Export  - batting'!$A119,'Season - bat'!$A:$K,10,FALSE),'Export  - batting'!J119)</f>
        <v>10</v>
      </c>
      <c r="M119">
        <f>IF('Export  - batting'!$M119,'Export  - batting'!K119+VLOOKUP('Export  - batting'!$A119,'Season - bat'!$A:$K,11,FALSE),'Export  - batting'!K119)</f>
        <v>0</v>
      </c>
      <c r="N119">
        <f>IF('Export  - batting'!L119="", "-", IF('Export  - batting'!$M119,'Export  - batting'!L119+VLOOKUP('Export  - batting'!$A119,'Season - bat'!$A:$L,12,FALSE),'Export  - batting'!L119))</f>
        <v>181</v>
      </c>
    </row>
    <row r="120" spans="1:14" x14ac:dyDescent="0.25">
      <c r="A120" t="str">
        <f>'Export  - batting'!A120</f>
        <v>Sid Kalita</v>
      </c>
      <c r="B120">
        <f>IF('Export  - batting'!$M120,'Export  - batting'!B120+VLOOKUP('Export  - batting'!$A120,'Season - bat'!A:K,2,FALSE),'Export  - batting'!B120)</f>
        <v>4</v>
      </c>
      <c r="C120">
        <f>IF('Export  - batting'!$M120,'Export  - batting'!C120+VLOOKUP('Export  - batting'!$A120,'Season - bat'!$A:$K,3,FALSE),'Export  - batting'!C120)</f>
        <v>4</v>
      </c>
      <c r="D120">
        <f>IF('Export  - batting'!$M120,'Export  - batting'!D120+VLOOKUP('Export  - batting'!$A120,'Season - bat'!$A:$K,4,FALSE),'Export  - batting'!D120)</f>
        <v>0</v>
      </c>
      <c r="E120">
        <f>IF('Export  - batting'!$M120,'Export  - batting'!E120+VLOOKUP('Export  - batting'!$A120,'Season - bat'!$A:$K,5,FALSE),'Export  - batting'!E120)</f>
        <v>9</v>
      </c>
      <c r="F120" s="30">
        <f>IF((C120-D120)&gt;0,E120/(C120-D120),"-")</f>
        <v>2.25</v>
      </c>
      <c r="G120" s="30" t="str">
        <f t="shared" si="1"/>
        <v>-</v>
      </c>
      <c r="H120">
        <f>IF('Export  - batting'!$M120,MAX('Export  - batting'!F120, VLOOKUP('Export  - batting'!$A120,'Season - bat'!$A:$K,6,FALSE)),'Export  - batting'!F120)</f>
        <v>5</v>
      </c>
      <c r="I120">
        <f>IF('Export  - batting'!$M120,'Export  - batting'!G120+VLOOKUP('Export  - batting'!$A120,'Season - bat'!$A:$K,7,FALSE),'Export  - batting'!G120)</f>
        <v>0</v>
      </c>
      <c r="J120">
        <f>IF('Export  - batting'!$M120,'Export  - batting'!H120+VLOOKUP('Export  - batting'!$A120,'Season - bat'!$A:$K,8,FALSE),'Export  - batting'!H120)</f>
        <v>0</v>
      </c>
      <c r="K120">
        <f>IF('Export  - batting'!$M120,'Export  - batting'!I120+VLOOKUP('Export  - batting'!$A120,'Season - bat'!$A:$K,9,FALSE),'Export  - batting'!I120)</f>
        <v>1</v>
      </c>
      <c r="L120">
        <f>IF('Export  - batting'!$M120,'Export  - batting'!J120+VLOOKUP('Export  - batting'!$A120,'Season - bat'!$A:$K,10,FALSE),'Export  - batting'!J120)</f>
        <v>0</v>
      </c>
      <c r="M120">
        <f>IF('Export  - batting'!$M120,'Export  - batting'!K120+VLOOKUP('Export  - batting'!$A120,'Season - bat'!$A:$K,11,FALSE),'Export  - batting'!K120)</f>
        <v>0</v>
      </c>
      <c r="N120" t="str">
        <f>IF('Export  - batting'!L120="", "-", IF('Export  - batting'!$M120,'Export  - batting'!L120+VLOOKUP('Export  - batting'!$A120,'Season - bat'!$A:$L,12,FALSE),'Export  - batting'!L120))</f>
        <v>-</v>
      </c>
    </row>
    <row r="121" spans="1:14" x14ac:dyDescent="0.25">
      <c r="A121" t="str">
        <f>'Export  - batting'!A121</f>
        <v>Robert Keogh</v>
      </c>
      <c r="B121">
        <f>IF('Export  - batting'!$M121,'Export  - batting'!B121+VLOOKUP('Export  - batting'!$A121,'Season - bat'!A:K,2,FALSE),'Export  - batting'!B121)</f>
        <v>48</v>
      </c>
      <c r="C121">
        <f>IF('Export  - batting'!$M121,'Export  - batting'!C121+VLOOKUP('Export  - batting'!$A121,'Season - bat'!$A:$K,3,FALSE),'Export  - batting'!C121)</f>
        <v>45</v>
      </c>
      <c r="D121">
        <f>IF('Export  - batting'!$M121,'Export  - batting'!D121+VLOOKUP('Export  - batting'!$A121,'Season - bat'!$A:$K,4,FALSE),'Export  - batting'!D121)</f>
        <v>4</v>
      </c>
      <c r="E121">
        <f>IF('Export  - batting'!$M121,'Export  - batting'!E121+VLOOKUP('Export  - batting'!$A121,'Season - bat'!$A:$K,5,FALSE),'Export  - batting'!E121)</f>
        <v>363</v>
      </c>
      <c r="F121" s="30">
        <f>IF((C121-D121)&gt;0,E121/(C121-D121),"-")</f>
        <v>8.8536585365853657</v>
      </c>
      <c r="G121" s="30" t="str">
        <f t="shared" si="1"/>
        <v>-</v>
      </c>
      <c r="H121">
        <f>IF('Export  - batting'!$M121,MAX('Export  - batting'!F121, VLOOKUP('Export  - batting'!$A121,'Season - bat'!$A:$K,6,FALSE)),'Export  - batting'!F121)</f>
        <v>46</v>
      </c>
      <c r="I121">
        <f>IF('Export  - batting'!$M121,'Export  - batting'!G121+VLOOKUP('Export  - batting'!$A121,'Season - bat'!$A:$K,7,FALSE),'Export  - batting'!G121)</f>
        <v>0</v>
      </c>
      <c r="J121">
        <f>IF('Export  - batting'!$M121,'Export  - batting'!H121+VLOOKUP('Export  - batting'!$A121,'Season - bat'!$A:$K,8,FALSE),'Export  - batting'!H121)</f>
        <v>0</v>
      </c>
      <c r="K121">
        <f>IF('Export  - batting'!$M121,'Export  - batting'!I121+VLOOKUP('Export  - batting'!$A121,'Season - bat'!$A:$K,9,FALSE),'Export  - batting'!I121)</f>
        <v>10</v>
      </c>
      <c r="L121">
        <f>IF('Export  - batting'!$M121,'Export  - batting'!J121+VLOOKUP('Export  - batting'!$A121,'Season - bat'!$A:$K,10,FALSE),'Export  - batting'!J121)</f>
        <v>49</v>
      </c>
      <c r="M121">
        <f>IF('Export  - batting'!$M121,'Export  - batting'!K121+VLOOKUP('Export  - batting'!$A121,'Season - bat'!$A:$K,11,FALSE),'Export  - batting'!K121)</f>
        <v>0</v>
      </c>
      <c r="N121" t="str">
        <f>IF('Export  - batting'!L121="", "-", IF('Export  - batting'!$M121,'Export  - batting'!L121+VLOOKUP('Export  - batting'!$A121,'Season - bat'!$A:$L,12,FALSE),'Export  - batting'!L121))</f>
        <v>-</v>
      </c>
    </row>
    <row r="122" spans="1:14" x14ac:dyDescent="0.25">
      <c r="A122" t="str">
        <f>'Export  - batting'!A122</f>
        <v>Nasser Khan</v>
      </c>
      <c r="B122">
        <f>IF('Export  - batting'!$M122,'Export  - batting'!B122+VLOOKUP('Export  - batting'!$A122,'Season - bat'!A:K,2,FALSE),'Export  - batting'!B122)</f>
        <v>253</v>
      </c>
      <c r="C122">
        <f>IF('Export  - batting'!$M122,'Export  - batting'!C122+VLOOKUP('Export  - batting'!$A122,'Season - bat'!$A:$K,3,FALSE),'Export  - batting'!C122)</f>
        <v>243</v>
      </c>
      <c r="D122">
        <f>IF('Export  - batting'!$M122,'Export  - batting'!D122+VLOOKUP('Export  - batting'!$A122,'Season - bat'!$A:$K,4,FALSE),'Export  - batting'!D122)</f>
        <v>19</v>
      </c>
      <c r="E122">
        <f>IF('Export  - batting'!$M122,'Export  - batting'!E122+VLOOKUP('Export  - batting'!$A122,'Season - bat'!$A:$K,5,FALSE),'Export  - batting'!E122)</f>
        <v>4708</v>
      </c>
      <c r="F122" s="30">
        <f>IF((C122-D122)&gt;0,E122/(C122-D122),"-")</f>
        <v>21.017857142857142</v>
      </c>
      <c r="G122" s="30" t="str">
        <f t="shared" si="1"/>
        <v>-</v>
      </c>
      <c r="H122">
        <f>IF('Export  - batting'!$M122,MAX('Export  - batting'!F122, VLOOKUP('Export  - batting'!$A122,'Season - bat'!$A:$K,6,FALSE)),'Export  - batting'!F122)</f>
        <v>83</v>
      </c>
      <c r="I122">
        <f>IF('Export  - batting'!$M122,'Export  - batting'!G122+VLOOKUP('Export  - batting'!$A122,'Season - bat'!$A:$K,7,FALSE),'Export  - batting'!G122)</f>
        <v>20</v>
      </c>
      <c r="J122">
        <f>IF('Export  - batting'!$M122,'Export  - batting'!H122+VLOOKUP('Export  - batting'!$A122,'Season - bat'!$A:$K,8,FALSE),'Export  - batting'!H122)</f>
        <v>0</v>
      </c>
      <c r="K122">
        <f>IF('Export  - batting'!$M122,'Export  - batting'!I122+VLOOKUP('Export  - batting'!$A122,'Season - bat'!$A:$K,9,FALSE),'Export  - batting'!I122)</f>
        <v>24</v>
      </c>
      <c r="L122">
        <f>IF('Export  - batting'!$M122,'Export  - batting'!J122+VLOOKUP('Export  - batting'!$A122,'Season - bat'!$A:$K,10,FALSE),'Export  - batting'!J122)</f>
        <v>118</v>
      </c>
      <c r="M122">
        <f>IF('Export  - batting'!$M122,'Export  - batting'!K122+VLOOKUP('Export  - batting'!$A122,'Season - bat'!$A:$K,11,FALSE),'Export  - batting'!K122)</f>
        <v>3</v>
      </c>
      <c r="N122" t="str">
        <f>IF('Export  - batting'!L122="", "-", IF('Export  - batting'!$M122,'Export  - batting'!L122+VLOOKUP('Export  - batting'!$A122,'Season - bat'!$A:$L,12,FALSE),'Export  - batting'!L122))</f>
        <v>-</v>
      </c>
    </row>
    <row r="123" spans="1:14" x14ac:dyDescent="0.25">
      <c r="A123" t="str">
        <f>'Export  - batting'!A123</f>
        <v>H Kibble</v>
      </c>
      <c r="B123">
        <f>IF('Export  - batting'!$M123,'Export  - batting'!B123+VLOOKUP('Export  - batting'!$A123,'Season - bat'!A:K,2,FALSE),'Export  - batting'!B123)</f>
        <v>1</v>
      </c>
      <c r="C123">
        <f>IF('Export  - batting'!$M123,'Export  - batting'!C123+VLOOKUP('Export  - batting'!$A123,'Season - bat'!$A:$K,3,FALSE),'Export  - batting'!C123)</f>
        <v>0</v>
      </c>
      <c r="D123">
        <f>IF('Export  - batting'!$M123,'Export  - batting'!D123+VLOOKUP('Export  - batting'!$A123,'Season - bat'!$A:$K,4,FALSE),'Export  - batting'!D123)</f>
        <v>0</v>
      </c>
      <c r="E123">
        <f>IF('Export  - batting'!$M123,'Export  - batting'!E123+VLOOKUP('Export  - batting'!$A123,'Season - bat'!$A:$K,5,FALSE),'Export  - batting'!E123)</f>
        <v>0</v>
      </c>
      <c r="F123" s="30" t="str">
        <f>IF((C123-D123)&gt;0,E123/(C123-D123),"-")</f>
        <v>-</v>
      </c>
      <c r="G123" s="30" t="str">
        <f t="shared" si="1"/>
        <v>-</v>
      </c>
      <c r="H123">
        <f>IF('Export  - batting'!$M123,MAX('Export  - batting'!F123, VLOOKUP('Export  - batting'!$A123,'Season - bat'!$A:$K,6,FALSE)),'Export  - batting'!F123)</f>
        <v>0</v>
      </c>
      <c r="I123">
        <f>IF('Export  - batting'!$M123,'Export  - batting'!G123+VLOOKUP('Export  - batting'!$A123,'Season - bat'!$A:$K,7,FALSE),'Export  - batting'!G123)</f>
        <v>0</v>
      </c>
      <c r="J123">
        <f>IF('Export  - batting'!$M123,'Export  - batting'!H123+VLOOKUP('Export  - batting'!$A123,'Season - bat'!$A:$K,8,FALSE),'Export  - batting'!H123)</f>
        <v>0</v>
      </c>
      <c r="K123">
        <f>IF('Export  - batting'!$M123,'Export  - batting'!I123+VLOOKUP('Export  - batting'!$A123,'Season - bat'!$A:$K,9,FALSE),'Export  - batting'!I123)</f>
        <v>0</v>
      </c>
      <c r="L123">
        <f>IF('Export  - batting'!$M123,'Export  - batting'!J123+VLOOKUP('Export  - batting'!$A123,'Season - bat'!$A:$K,10,FALSE),'Export  - batting'!J123)</f>
        <v>0</v>
      </c>
      <c r="M123">
        <f>IF('Export  - batting'!$M123,'Export  - batting'!K123+VLOOKUP('Export  - batting'!$A123,'Season - bat'!$A:$K,11,FALSE),'Export  - batting'!K123)</f>
        <v>0</v>
      </c>
      <c r="N123" t="str">
        <f>IF('Export  - batting'!L123="", "-", IF('Export  - batting'!$M123,'Export  - batting'!L123+VLOOKUP('Export  - batting'!$A123,'Season - bat'!$A:$L,12,FALSE),'Export  - batting'!L123))</f>
        <v>-</v>
      </c>
    </row>
    <row r="124" spans="1:14" x14ac:dyDescent="0.25">
      <c r="A124" t="str">
        <f>'Export  - batting'!A124</f>
        <v>M King</v>
      </c>
      <c r="B124">
        <f>IF('Export  - batting'!$M124,'Export  - batting'!B124+VLOOKUP('Export  - batting'!$A124,'Season - bat'!A:K,2,FALSE),'Export  - batting'!B124)</f>
        <v>4</v>
      </c>
      <c r="C124">
        <f>IF('Export  - batting'!$M124,'Export  - batting'!C124+VLOOKUP('Export  - batting'!$A124,'Season - bat'!$A:$K,3,FALSE),'Export  - batting'!C124)</f>
        <v>2</v>
      </c>
      <c r="D124">
        <f>IF('Export  - batting'!$M124,'Export  - batting'!D124+VLOOKUP('Export  - batting'!$A124,'Season - bat'!$A:$K,4,FALSE),'Export  - batting'!D124)</f>
        <v>1</v>
      </c>
      <c r="E124">
        <f>IF('Export  - batting'!$M124,'Export  - batting'!E124+VLOOKUP('Export  - batting'!$A124,'Season - bat'!$A:$K,5,FALSE),'Export  - batting'!E124)</f>
        <v>0</v>
      </c>
      <c r="F124" s="30">
        <f>IF((C124-D124)&gt;0,E124/(C124-D124),"-")</f>
        <v>0</v>
      </c>
      <c r="G124" s="30" t="str">
        <f t="shared" si="1"/>
        <v>-</v>
      </c>
      <c r="H124">
        <f>IF('Export  - batting'!$M124,MAX('Export  - batting'!F124, VLOOKUP('Export  - batting'!$A124,'Season - bat'!$A:$K,6,FALSE)),'Export  - batting'!F124)</f>
        <v>0</v>
      </c>
      <c r="I124">
        <f>IF('Export  - batting'!$M124,'Export  - batting'!G124+VLOOKUP('Export  - batting'!$A124,'Season - bat'!$A:$K,7,FALSE),'Export  - batting'!G124)</f>
        <v>0</v>
      </c>
      <c r="J124">
        <f>IF('Export  - batting'!$M124,'Export  - batting'!H124+VLOOKUP('Export  - batting'!$A124,'Season - bat'!$A:$K,8,FALSE),'Export  - batting'!H124)</f>
        <v>0</v>
      </c>
      <c r="K124">
        <f>IF('Export  - batting'!$M124,'Export  - batting'!I124+VLOOKUP('Export  - batting'!$A124,'Season - bat'!$A:$K,9,FALSE),'Export  - batting'!I124)</f>
        <v>1</v>
      </c>
      <c r="L124">
        <f>IF('Export  - batting'!$M124,'Export  - batting'!J124+VLOOKUP('Export  - batting'!$A124,'Season - bat'!$A:$K,10,FALSE),'Export  - batting'!J124)</f>
        <v>0</v>
      </c>
      <c r="M124">
        <f>IF('Export  - batting'!$M124,'Export  - batting'!K124+VLOOKUP('Export  - batting'!$A124,'Season - bat'!$A:$K,11,FALSE),'Export  - batting'!K124)</f>
        <v>0</v>
      </c>
      <c r="N124" t="str">
        <f>IF('Export  - batting'!L124="", "-", IF('Export  - batting'!$M124,'Export  - batting'!L124+VLOOKUP('Export  - batting'!$A124,'Season - bat'!$A:$L,12,FALSE),'Export  - batting'!L124))</f>
        <v>-</v>
      </c>
    </row>
    <row r="125" spans="1:14" x14ac:dyDescent="0.25">
      <c r="A125" t="str">
        <f>'Export  - batting'!A125</f>
        <v>D Kingston</v>
      </c>
      <c r="B125">
        <f>IF('Export  - batting'!$M125,'Export  - batting'!B125+VLOOKUP('Export  - batting'!$A125,'Season - bat'!A:K,2,FALSE),'Export  - batting'!B125)</f>
        <v>15</v>
      </c>
      <c r="C125">
        <f>IF('Export  - batting'!$M125,'Export  - batting'!C125+VLOOKUP('Export  - batting'!$A125,'Season - bat'!$A:$K,3,FALSE),'Export  - batting'!C125)</f>
        <v>11</v>
      </c>
      <c r="D125">
        <f>IF('Export  - batting'!$M125,'Export  - batting'!D125+VLOOKUP('Export  - batting'!$A125,'Season - bat'!$A:$K,4,FALSE),'Export  - batting'!D125)</f>
        <v>2</v>
      </c>
      <c r="E125">
        <f>IF('Export  - batting'!$M125,'Export  - batting'!E125+VLOOKUP('Export  - batting'!$A125,'Season - bat'!$A:$K,5,FALSE),'Export  - batting'!E125)</f>
        <v>56</v>
      </c>
      <c r="F125" s="30">
        <f>IF((C125-D125)&gt;0,E125/(C125-D125),"-")</f>
        <v>6.2222222222222223</v>
      </c>
      <c r="G125" s="30" t="str">
        <f t="shared" si="1"/>
        <v>-</v>
      </c>
      <c r="H125">
        <f>IF('Export  - batting'!$M125,MAX('Export  - batting'!F125, VLOOKUP('Export  - batting'!$A125,'Season - bat'!$A:$K,6,FALSE)),'Export  - batting'!F125)</f>
        <v>21</v>
      </c>
      <c r="I125">
        <f>IF('Export  - batting'!$M125,'Export  - batting'!G125+VLOOKUP('Export  - batting'!$A125,'Season - bat'!$A:$K,7,FALSE),'Export  - batting'!G125)</f>
        <v>0</v>
      </c>
      <c r="J125">
        <f>IF('Export  - batting'!$M125,'Export  - batting'!H125+VLOOKUP('Export  - batting'!$A125,'Season - bat'!$A:$K,8,FALSE),'Export  - batting'!H125)</f>
        <v>0</v>
      </c>
      <c r="K125">
        <f>IF('Export  - batting'!$M125,'Export  - batting'!I125+VLOOKUP('Export  - batting'!$A125,'Season - bat'!$A:$K,9,FALSE),'Export  - batting'!I125)</f>
        <v>4</v>
      </c>
      <c r="L125">
        <f>IF('Export  - batting'!$M125,'Export  - batting'!J125+VLOOKUP('Export  - batting'!$A125,'Season - bat'!$A:$K,10,FALSE),'Export  - batting'!J125)</f>
        <v>5</v>
      </c>
      <c r="M125">
        <f>IF('Export  - batting'!$M125,'Export  - batting'!K125+VLOOKUP('Export  - batting'!$A125,'Season - bat'!$A:$K,11,FALSE),'Export  - batting'!K125)</f>
        <v>0</v>
      </c>
      <c r="N125" t="str">
        <f>IF('Export  - batting'!L125="", "-", IF('Export  - batting'!$M125,'Export  - batting'!L125+VLOOKUP('Export  - batting'!$A125,'Season - bat'!$A:$L,12,FALSE),'Export  - batting'!L125))</f>
        <v>-</v>
      </c>
    </row>
    <row r="126" spans="1:14" x14ac:dyDescent="0.25">
      <c r="A126" t="str">
        <f>'Export  - batting'!A126</f>
        <v>J Kirwan</v>
      </c>
      <c r="B126">
        <f>IF('Export  - batting'!$M126,'Export  - batting'!B126+VLOOKUP('Export  - batting'!$A126,'Season - bat'!A:K,2,FALSE),'Export  - batting'!B126)</f>
        <v>1</v>
      </c>
      <c r="C126">
        <f>IF('Export  - batting'!$M126,'Export  - batting'!C126+VLOOKUP('Export  - batting'!$A126,'Season - bat'!$A:$K,3,FALSE),'Export  - batting'!C126)</f>
        <v>0</v>
      </c>
      <c r="D126">
        <f>IF('Export  - batting'!$M126,'Export  - batting'!D126+VLOOKUP('Export  - batting'!$A126,'Season - bat'!$A:$K,4,FALSE),'Export  - batting'!D126)</f>
        <v>0</v>
      </c>
      <c r="E126">
        <f>IF('Export  - batting'!$M126,'Export  - batting'!E126+VLOOKUP('Export  - batting'!$A126,'Season - bat'!$A:$K,5,FALSE),'Export  - batting'!E126)</f>
        <v>0</v>
      </c>
      <c r="F126" s="30" t="str">
        <f>IF((C126-D126)&gt;0,E126/(C126-D126),"-")</f>
        <v>-</v>
      </c>
      <c r="G126" s="30" t="str">
        <f t="shared" si="1"/>
        <v>-</v>
      </c>
      <c r="H126">
        <f>IF('Export  - batting'!$M126,MAX('Export  - batting'!F126, VLOOKUP('Export  - batting'!$A126,'Season - bat'!$A:$K,6,FALSE)),'Export  - batting'!F126)</f>
        <v>0</v>
      </c>
      <c r="I126">
        <f>IF('Export  - batting'!$M126,'Export  - batting'!G126+VLOOKUP('Export  - batting'!$A126,'Season - bat'!$A:$K,7,FALSE),'Export  - batting'!G126)</f>
        <v>0</v>
      </c>
      <c r="J126">
        <f>IF('Export  - batting'!$M126,'Export  - batting'!H126+VLOOKUP('Export  - batting'!$A126,'Season - bat'!$A:$K,8,FALSE),'Export  - batting'!H126)</f>
        <v>0</v>
      </c>
      <c r="K126">
        <f>IF('Export  - batting'!$M126,'Export  - batting'!I126+VLOOKUP('Export  - batting'!$A126,'Season - bat'!$A:$K,9,FALSE),'Export  - batting'!I126)</f>
        <v>0</v>
      </c>
      <c r="L126">
        <f>IF('Export  - batting'!$M126,'Export  - batting'!J126+VLOOKUP('Export  - batting'!$A126,'Season - bat'!$A:$K,10,FALSE),'Export  - batting'!J126)</f>
        <v>0</v>
      </c>
      <c r="M126">
        <f>IF('Export  - batting'!$M126,'Export  - batting'!K126+VLOOKUP('Export  - batting'!$A126,'Season - bat'!$A:$K,11,FALSE),'Export  - batting'!K126)</f>
        <v>0</v>
      </c>
      <c r="N126" t="str">
        <f>IF('Export  - batting'!L126="", "-", IF('Export  - batting'!$M126,'Export  - batting'!L126+VLOOKUP('Export  - batting'!$A126,'Season - bat'!$A:$L,12,FALSE),'Export  - batting'!L126))</f>
        <v>-</v>
      </c>
    </row>
    <row r="127" spans="1:14" x14ac:dyDescent="0.25">
      <c r="A127" t="str">
        <f>'Export  - batting'!A127</f>
        <v>S Kripalani</v>
      </c>
      <c r="B127">
        <f>IF('Export  - batting'!$M127,'Export  - batting'!B127+VLOOKUP('Export  - batting'!$A127,'Season - bat'!A:K,2,FALSE),'Export  - batting'!B127)</f>
        <v>6</v>
      </c>
      <c r="C127">
        <f>IF('Export  - batting'!$M127,'Export  - batting'!C127+VLOOKUP('Export  - batting'!$A127,'Season - bat'!$A:$K,3,FALSE),'Export  - batting'!C127)</f>
        <v>6</v>
      </c>
      <c r="D127">
        <f>IF('Export  - batting'!$M127,'Export  - batting'!D127+VLOOKUP('Export  - batting'!$A127,'Season - bat'!$A:$K,4,FALSE),'Export  - batting'!D127)</f>
        <v>0</v>
      </c>
      <c r="E127">
        <f>IF('Export  - batting'!$M127,'Export  - batting'!E127+VLOOKUP('Export  - batting'!$A127,'Season - bat'!$A:$K,5,FALSE),'Export  - batting'!E127)</f>
        <v>24</v>
      </c>
      <c r="F127" s="30">
        <f>IF((C127-D127)&gt;0,E127/(C127-D127),"-")</f>
        <v>4</v>
      </c>
      <c r="G127" s="30" t="str">
        <f t="shared" si="1"/>
        <v>-</v>
      </c>
      <c r="H127">
        <f>IF('Export  - batting'!$M127,MAX('Export  - batting'!F127, VLOOKUP('Export  - batting'!$A127,'Season - bat'!$A:$K,6,FALSE)),'Export  - batting'!F127)</f>
        <v>11</v>
      </c>
      <c r="I127">
        <f>IF('Export  - batting'!$M127,'Export  - batting'!G127+VLOOKUP('Export  - batting'!$A127,'Season - bat'!$A:$K,7,FALSE),'Export  - batting'!G127)</f>
        <v>0</v>
      </c>
      <c r="J127">
        <f>IF('Export  - batting'!$M127,'Export  - batting'!H127+VLOOKUP('Export  - batting'!$A127,'Season - bat'!$A:$K,8,FALSE),'Export  - batting'!H127)</f>
        <v>0</v>
      </c>
      <c r="K127">
        <f>IF('Export  - batting'!$M127,'Export  - batting'!I127+VLOOKUP('Export  - batting'!$A127,'Season - bat'!$A:$K,9,FALSE),'Export  - batting'!I127)</f>
        <v>0</v>
      </c>
      <c r="L127">
        <f>IF('Export  - batting'!$M127,'Export  - batting'!J127+VLOOKUP('Export  - batting'!$A127,'Season - bat'!$A:$K,10,FALSE),'Export  - batting'!J127)</f>
        <v>0</v>
      </c>
      <c r="M127">
        <f>IF('Export  - batting'!$M127,'Export  - batting'!K127+VLOOKUP('Export  - batting'!$A127,'Season - bat'!$A:$K,11,FALSE),'Export  - batting'!K127)</f>
        <v>0</v>
      </c>
      <c r="N127" t="str">
        <f>IF('Export  - batting'!L127="", "-", IF('Export  - batting'!$M127,'Export  - batting'!L127+VLOOKUP('Export  - batting'!$A127,'Season - bat'!$A:$L,12,FALSE),'Export  - batting'!L127))</f>
        <v>-</v>
      </c>
    </row>
    <row r="128" spans="1:14" x14ac:dyDescent="0.25">
      <c r="A128" t="str">
        <f>'Export  - batting'!A128</f>
        <v>Bala Krishna</v>
      </c>
      <c r="B128">
        <f>IF('Export  - batting'!$M128,'Export  - batting'!B128+VLOOKUP('Export  - batting'!$A128,'Season - bat'!A:K,2,FALSE),'Export  - batting'!B128)</f>
        <v>12</v>
      </c>
      <c r="C128">
        <f>IF('Export  - batting'!$M128,'Export  - batting'!C128+VLOOKUP('Export  - batting'!$A128,'Season - bat'!$A:$K,3,FALSE),'Export  - batting'!C128)</f>
        <v>9</v>
      </c>
      <c r="D128">
        <f>IF('Export  - batting'!$M128,'Export  - batting'!D128+VLOOKUP('Export  - batting'!$A128,'Season - bat'!$A:$K,4,FALSE),'Export  - batting'!D128)</f>
        <v>2</v>
      </c>
      <c r="E128">
        <f>IF('Export  - batting'!$M128,'Export  - batting'!E128+VLOOKUP('Export  - batting'!$A128,'Season - bat'!$A:$K,5,FALSE),'Export  - batting'!E128)</f>
        <v>103</v>
      </c>
      <c r="F128" s="30">
        <f>IF((C128-D128)&gt;0,E128/(C128-D128),"-")</f>
        <v>14.714285714285714</v>
      </c>
      <c r="G128" s="30">
        <f t="shared" si="1"/>
        <v>68.211920529801333</v>
      </c>
      <c r="H128">
        <f>IF('Export  - batting'!$M128,MAX('Export  - batting'!F128, VLOOKUP('Export  - batting'!$A128,'Season - bat'!$A:$K,6,FALSE)),'Export  - batting'!F128)</f>
        <v>35</v>
      </c>
      <c r="I128">
        <f>IF('Export  - batting'!$M128,'Export  - batting'!G128+VLOOKUP('Export  - batting'!$A128,'Season - bat'!$A:$K,7,FALSE),'Export  - batting'!G128)</f>
        <v>0</v>
      </c>
      <c r="J128">
        <f>IF('Export  - batting'!$M128,'Export  - batting'!H128+VLOOKUP('Export  - batting'!$A128,'Season - bat'!$A:$K,8,FALSE),'Export  - batting'!H128)</f>
        <v>0</v>
      </c>
      <c r="K128">
        <f>IF('Export  - batting'!$M128,'Export  - batting'!I128+VLOOKUP('Export  - batting'!$A128,'Season - bat'!$A:$K,9,FALSE),'Export  - batting'!I128)</f>
        <v>0</v>
      </c>
      <c r="L128">
        <f>IF('Export  - batting'!$M128,'Export  - batting'!J128+VLOOKUP('Export  - batting'!$A128,'Season - bat'!$A:$K,10,FALSE),'Export  - batting'!J128)</f>
        <v>9</v>
      </c>
      <c r="M128">
        <f>IF('Export  - batting'!$M128,'Export  - batting'!K128+VLOOKUP('Export  - batting'!$A128,'Season - bat'!$A:$K,11,FALSE),'Export  - batting'!K128)</f>
        <v>3</v>
      </c>
      <c r="N128">
        <f>IF('Export  - batting'!L128="", "-", IF('Export  - batting'!$M128,'Export  - batting'!L128+VLOOKUP('Export  - batting'!$A128,'Season - bat'!$A:$L,12,FALSE),'Export  - batting'!L128))</f>
        <v>151</v>
      </c>
    </row>
    <row r="129" spans="1:14" x14ac:dyDescent="0.25">
      <c r="A129" t="str">
        <f>'Export  - batting'!A129</f>
        <v>Arvind Kumar</v>
      </c>
      <c r="B129">
        <f>IF('Export  - batting'!$M129,'Export  - batting'!B129+VLOOKUP('Export  - batting'!$A129,'Season - bat'!A:K,2,FALSE),'Export  - batting'!B129)</f>
        <v>140</v>
      </c>
      <c r="C129">
        <f>IF('Export  - batting'!$M129,'Export  - batting'!C129+VLOOKUP('Export  - batting'!$A129,'Season - bat'!$A:$K,3,FALSE),'Export  - batting'!C129)</f>
        <v>125</v>
      </c>
      <c r="D129">
        <f>IF('Export  - batting'!$M129,'Export  - batting'!D129+VLOOKUP('Export  - batting'!$A129,'Season - bat'!$A:$K,4,FALSE),'Export  - batting'!D129)</f>
        <v>30</v>
      </c>
      <c r="E129">
        <f>IF('Export  - batting'!$M129,'Export  - batting'!E129+VLOOKUP('Export  - batting'!$A129,'Season - bat'!$A:$K,5,FALSE),'Export  - batting'!E129)</f>
        <v>1599</v>
      </c>
      <c r="F129" s="30">
        <f>IF((C129-D129)&gt;0,E129/(C129-D129),"-")</f>
        <v>16.831578947368421</v>
      </c>
      <c r="G129" s="30" t="str">
        <f t="shared" si="1"/>
        <v>-</v>
      </c>
      <c r="H129">
        <f>IF('Export  - batting'!$M129,MAX('Export  - batting'!F129, VLOOKUP('Export  - batting'!$A129,'Season - bat'!$A:$K,6,FALSE)),'Export  - batting'!F129)</f>
        <v>85</v>
      </c>
      <c r="I129">
        <f>IF('Export  - batting'!$M129,'Export  - batting'!G129+VLOOKUP('Export  - batting'!$A129,'Season - bat'!$A:$K,7,FALSE),'Export  - batting'!G129)</f>
        <v>3</v>
      </c>
      <c r="J129">
        <f>IF('Export  - batting'!$M129,'Export  - batting'!H129+VLOOKUP('Export  - batting'!$A129,'Season - bat'!$A:$K,8,FALSE),'Export  - batting'!H129)</f>
        <v>0</v>
      </c>
      <c r="K129">
        <f>IF('Export  - batting'!$M129,'Export  - batting'!I129+VLOOKUP('Export  - batting'!$A129,'Season - bat'!$A:$K,9,FALSE),'Export  - batting'!I129)</f>
        <v>9</v>
      </c>
      <c r="L129">
        <f>IF('Export  - batting'!$M129,'Export  - batting'!J129+VLOOKUP('Export  - batting'!$A129,'Season - bat'!$A:$K,10,FALSE),'Export  - batting'!J129)</f>
        <v>74</v>
      </c>
      <c r="M129">
        <f>IF('Export  - batting'!$M129,'Export  - batting'!K129+VLOOKUP('Export  - batting'!$A129,'Season - bat'!$A:$K,11,FALSE),'Export  - batting'!K129)</f>
        <v>1</v>
      </c>
      <c r="N129" t="str">
        <f>IF('Export  - batting'!L129="", "-", IF('Export  - batting'!$M129,'Export  - batting'!L129+VLOOKUP('Export  - batting'!$A129,'Season - bat'!$A:$L,12,FALSE),'Export  - batting'!L129))</f>
        <v>-</v>
      </c>
    </row>
    <row r="130" spans="1:14" x14ac:dyDescent="0.25">
      <c r="A130" t="str">
        <f>'Export  - batting'!A130</f>
        <v>M Lachmann</v>
      </c>
      <c r="B130">
        <f>IF('Export  - batting'!$M130,'Export  - batting'!B130+VLOOKUP('Export  - batting'!$A130,'Season - bat'!A:K,2,FALSE),'Export  - batting'!B130)</f>
        <v>14</v>
      </c>
      <c r="C130">
        <f>IF('Export  - batting'!$M130,'Export  - batting'!C130+VLOOKUP('Export  - batting'!$A130,'Season - bat'!$A:$K,3,FALSE),'Export  - batting'!C130)</f>
        <v>14</v>
      </c>
      <c r="D130">
        <f>IF('Export  - batting'!$M130,'Export  - batting'!D130+VLOOKUP('Export  - batting'!$A130,'Season - bat'!$A:$K,4,FALSE),'Export  - batting'!D130)</f>
        <v>1</v>
      </c>
      <c r="E130">
        <f>IF('Export  - batting'!$M130,'Export  - batting'!E130+VLOOKUP('Export  - batting'!$A130,'Season - bat'!$A:$K,5,FALSE),'Export  - batting'!E130)</f>
        <v>162</v>
      </c>
      <c r="F130" s="30">
        <f>IF((C130-D130)&gt;0,E130/(C130-D130),"-")</f>
        <v>12.461538461538462</v>
      </c>
      <c r="G130" s="30" t="str">
        <f t="shared" si="1"/>
        <v>-</v>
      </c>
      <c r="H130">
        <f>IF('Export  - batting'!$M130,MAX('Export  - batting'!F130, VLOOKUP('Export  - batting'!$A130,'Season - bat'!$A:$K,6,FALSE)),'Export  - batting'!F130)</f>
        <v>36</v>
      </c>
      <c r="I130">
        <f>IF('Export  - batting'!$M130,'Export  - batting'!G130+VLOOKUP('Export  - batting'!$A130,'Season - bat'!$A:$K,7,FALSE),'Export  - batting'!G130)</f>
        <v>0</v>
      </c>
      <c r="J130">
        <f>IF('Export  - batting'!$M130,'Export  - batting'!H130+VLOOKUP('Export  - batting'!$A130,'Season - bat'!$A:$K,8,FALSE),'Export  - batting'!H130)</f>
        <v>0</v>
      </c>
      <c r="K130">
        <f>IF('Export  - batting'!$M130,'Export  - batting'!I130+VLOOKUP('Export  - batting'!$A130,'Season - bat'!$A:$K,9,FALSE),'Export  - batting'!I130)</f>
        <v>3</v>
      </c>
      <c r="L130">
        <f>IF('Export  - batting'!$M130,'Export  - batting'!J130+VLOOKUP('Export  - batting'!$A130,'Season - bat'!$A:$K,10,FALSE),'Export  - batting'!J130)</f>
        <v>3</v>
      </c>
      <c r="M130">
        <f>IF('Export  - batting'!$M130,'Export  - batting'!K130+VLOOKUP('Export  - batting'!$A130,'Season - bat'!$A:$K,11,FALSE),'Export  - batting'!K130)</f>
        <v>0</v>
      </c>
      <c r="N130" t="str">
        <f>IF('Export  - batting'!L130="", "-", IF('Export  - batting'!$M130,'Export  - batting'!L130+VLOOKUP('Export  - batting'!$A130,'Season - bat'!$A:$L,12,FALSE),'Export  - batting'!L130))</f>
        <v>-</v>
      </c>
    </row>
    <row r="131" spans="1:14" x14ac:dyDescent="0.25">
      <c r="A131" t="str">
        <f>'Export  - batting'!A131</f>
        <v>Paul Lane</v>
      </c>
      <c r="B131">
        <f>IF('Export  - batting'!$M131,'Export  - batting'!B131+VLOOKUP('Export  - batting'!$A131,'Season - bat'!A:K,2,FALSE),'Export  - batting'!B131)</f>
        <v>76</v>
      </c>
      <c r="C131">
        <f>IF('Export  - batting'!$M131,'Export  - batting'!C131+VLOOKUP('Export  - batting'!$A131,'Season - bat'!$A:$K,3,FALSE),'Export  - batting'!C131)</f>
        <v>71</v>
      </c>
      <c r="D131">
        <f>IF('Export  - batting'!$M131,'Export  - batting'!D131+VLOOKUP('Export  - batting'!$A131,'Season - bat'!$A:$K,4,FALSE),'Export  - batting'!D131)</f>
        <v>8</v>
      </c>
      <c r="E131">
        <f>IF('Export  - batting'!$M131,'Export  - batting'!E131+VLOOKUP('Export  - batting'!$A131,'Season - bat'!$A:$K,5,FALSE),'Export  - batting'!E131)</f>
        <v>742</v>
      </c>
      <c r="F131" s="30">
        <f>IF((C131-D131)&gt;0,E131/(C131-D131),"-")</f>
        <v>11.777777777777779</v>
      </c>
      <c r="G131" s="30" t="str">
        <f t="shared" ref="G131:G194" si="2">IF(AND(N131&lt;&gt;"-",N131&gt;0),(E131/N131)*100, "-")</f>
        <v>-</v>
      </c>
      <c r="H131">
        <f>IF('Export  - batting'!$M131,MAX('Export  - batting'!F131, VLOOKUP('Export  - batting'!$A131,'Season - bat'!$A:$K,6,FALSE)),'Export  - batting'!F131)</f>
        <v>72</v>
      </c>
      <c r="I131">
        <f>IF('Export  - batting'!$M131,'Export  - batting'!G131+VLOOKUP('Export  - batting'!$A131,'Season - bat'!$A:$K,7,FALSE),'Export  - batting'!G131)</f>
        <v>2</v>
      </c>
      <c r="J131">
        <f>IF('Export  - batting'!$M131,'Export  - batting'!H131+VLOOKUP('Export  - batting'!$A131,'Season - bat'!$A:$K,8,FALSE),'Export  - batting'!H131)</f>
        <v>0</v>
      </c>
      <c r="K131">
        <f>IF('Export  - batting'!$M131,'Export  - batting'!I131+VLOOKUP('Export  - batting'!$A131,'Season - bat'!$A:$K,9,FALSE),'Export  - batting'!I131)</f>
        <v>0</v>
      </c>
      <c r="L131">
        <f>IF('Export  - batting'!$M131,'Export  - batting'!J131+VLOOKUP('Export  - batting'!$A131,'Season - bat'!$A:$K,10,FALSE),'Export  - batting'!J131)</f>
        <v>62</v>
      </c>
      <c r="M131">
        <f>IF('Export  - batting'!$M131,'Export  - batting'!K131+VLOOKUP('Export  - batting'!$A131,'Season - bat'!$A:$K,11,FALSE),'Export  - batting'!K131)</f>
        <v>0</v>
      </c>
      <c r="N131" t="str">
        <f>IF('Export  - batting'!L131="", "-", IF('Export  - batting'!$M131,'Export  - batting'!L131+VLOOKUP('Export  - batting'!$A131,'Season - bat'!$A:$L,12,FALSE),'Export  - batting'!L131))</f>
        <v>-</v>
      </c>
    </row>
    <row r="132" spans="1:14" x14ac:dyDescent="0.25">
      <c r="A132" t="str">
        <f>'Export  - batting'!A132</f>
        <v>G Le Grange</v>
      </c>
      <c r="B132">
        <f>IF('Export  - batting'!$M132,'Export  - batting'!B132+VLOOKUP('Export  - batting'!$A132,'Season - bat'!A:K,2,FALSE),'Export  - batting'!B132)</f>
        <v>40</v>
      </c>
      <c r="C132">
        <f>IF('Export  - batting'!$M132,'Export  - batting'!C132+VLOOKUP('Export  - batting'!$A132,'Season - bat'!$A:$K,3,FALSE),'Export  - batting'!C132)</f>
        <v>36</v>
      </c>
      <c r="D132">
        <f>IF('Export  - batting'!$M132,'Export  - batting'!D132+VLOOKUP('Export  - batting'!$A132,'Season - bat'!$A:$K,4,FALSE),'Export  - batting'!D132)</f>
        <v>6</v>
      </c>
      <c r="E132">
        <f>IF('Export  - batting'!$M132,'Export  - batting'!E132+VLOOKUP('Export  - batting'!$A132,'Season - bat'!$A:$K,5,FALSE),'Export  - batting'!E132)</f>
        <v>673</v>
      </c>
      <c r="F132" s="30">
        <f>IF((C132-D132)&gt;0,E132/(C132-D132),"-")</f>
        <v>22.433333333333334</v>
      </c>
      <c r="G132" s="30" t="str">
        <f t="shared" si="2"/>
        <v>-</v>
      </c>
      <c r="H132">
        <f>IF('Export  - batting'!$M132,MAX('Export  - batting'!F132, VLOOKUP('Export  - batting'!$A132,'Season - bat'!$A:$K,6,FALSE)),'Export  - batting'!F132)</f>
        <v>53</v>
      </c>
      <c r="I132">
        <f>IF('Export  - batting'!$M132,'Export  - batting'!G132+VLOOKUP('Export  - batting'!$A132,'Season - bat'!$A:$K,7,FALSE),'Export  - batting'!G132)</f>
        <v>2</v>
      </c>
      <c r="J132">
        <f>IF('Export  - batting'!$M132,'Export  - batting'!H132+VLOOKUP('Export  - batting'!$A132,'Season - bat'!$A:$K,8,FALSE),'Export  - batting'!H132)</f>
        <v>0</v>
      </c>
      <c r="K132">
        <f>IF('Export  - batting'!$M132,'Export  - batting'!I132+VLOOKUP('Export  - batting'!$A132,'Season - bat'!$A:$K,9,FALSE),'Export  - batting'!I132)</f>
        <v>3</v>
      </c>
      <c r="L132">
        <f>IF('Export  - batting'!$M132,'Export  - batting'!J132+VLOOKUP('Export  - batting'!$A132,'Season - bat'!$A:$K,10,FALSE),'Export  - batting'!J132)</f>
        <v>73</v>
      </c>
      <c r="M132">
        <f>IF('Export  - batting'!$M132,'Export  - batting'!K132+VLOOKUP('Export  - batting'!$A132,'Season - bat'!$A:$K,11,FALSE),'Export  - batting'!K132)</f>
        <v>2</v>
      </c>
      <c r="N132" t="str">
        <f>IF('Export  - batting'!L132="", "-", IF('Export  - batting'!$M132,'Export  - batting'!L132+VLOOKUP('Export  - batting'!$A132,'Season - bat'!$A:$L,12,FALSE),'Export  - batting'!L132))</f>
        <v>-</v>
      </c>
    </row>
    <row r="133" spans="1:14" x14ac:dyDescent="0.25">
      <c r="A133" t="str">
        <f>'Export  - batting'!A133</f>
        <v>Piran Legg</v>
      </c>
      <c r="B133">
        <f>IF('Export  - batting'!$M133,'Export  - batting'!B133+VLOOKUP('Export  - batting'!$A133,'Season - bat'!A:K,2,FALSE),'Export  - batting'!B133)</f>
        <v>2</v>
      </c>
      <c r="C133">
        <f>IF('Export  - batting'!$M133,'Export  - batting'!C133+VLOOKUP('Export  - batting'!$A133,'Season - bat'!$A:$K,3,FALSE),'Export  - batting'!C133)</f>
        <v>2</v>
      </c>
      <c r="D133">
        <f>IF('Export  - batting'!$M133,'Export  - batting'!D133+VLOOKUP('Export  - batting'!$A133,'Season - bat'!$A:$K,4,FALSE),'Export  - batting'!D133)</f>
        <v>1</v>
      </c>
      <c r="E133">
        <f>IF('Export  - batting'!$M133,'Export  - batting'!E133+VLOOKUP('Export  - batting'!$A133,'Season - bat'!$A:$K,5,FALSE),'Export  - batting'!E133)</f>
        <v>34</v>
      </c>
      <c r="F133" s="30">
        <f>IF((C133-D133)&gt;0,E133/(C133-D133),"-")</f>
        <v>34</v>
      </c>
      <c r="G133" s="30">
        <f t="shared" si="2"/>
        <v>53.968253968253968</v>
      </c>
      <c r="H133">
        <f>IF('Export  - batting'!$M133,MAX('Export  - batting'!F133, VLOOKUP('Export  - batting'!$A133,'Season - bat'!$A:$K,6,FALSE)),'Export  - batting'!F133)</f>
        <v>17</v>
      </c>
      <c r="I133">
        <f>IF('Export  - batting'!$M133,'Export  - batting'!G133+VLOOKUP('Export  - batting'!$A133,'Season - bat'!$A:$K,7,FALSE),'Export  - batting'!G133)</f>
        <v>0</v>
      </c>
      <c r="J133">
        <f>IF('Export  - batting'!$M133,'Export  - batting'!H133+VLOOKUP('Export  - batting'!$A133,'Season - bat'!$A:$K,8,FALSE),'Export  - batting'!H133)</f>
        <v>0</v>
      </c>
      <c r="K133">
        <f>IF('Export  - batting'!$M133,'Export  - batting'!I133+VLOOKUP('Export  - batting'!$A133,'Season - bat'!$A:$K,9,FALSE),'Export  - batting'!I133)</f>
        <v>0</v>
      </c>
      <c r="L133">
        <f>IF('Export  - batting'!$M133,'Export  - batting'!J133+VLOOKUP('Export  - batting'!$A133,'Season - bat'!$A:$K,10,FALSE),'Export  - batting'!J133)</f>
        <v>3</v>
      </c>
      <c r="M133">
        <f>IF('Export  - batting'!$M133,'Export  - batting'!K133+VLOOKUP('Export  - batting'!$A133,'Season - bat'!$A:$K,11,FALSE),'Export  - batting'!K133)</f>
        <v>0</v>
      </c>
      <c r="N133">
        <f>IF('Export  - batting'!L133="", "-", IF('Export  - batting'!$M133,'Export  - batting'!L133+VLOOKUP('Export  - batting'!$A133,'Season - bat'!$A:$L,12,FALSE),'Export  - batting'!L133))</f>
        <v>63</v>
      </c>
    </row>
    <row r="134" spans="1:14" x14ac:dyDescent="0.25">
      <c r="A134" t="str">
        <f>'Export  - batting'!A134</f>
        <v>J Lewen</v>
      </c>
      <c r="B134">
        <f>IF('Export  - batting'!$M134,'Export  - batting'!B134+VLOOKUP('Export  - batting'!$A134,'Season - bat'!A:K,2,FALSE),'Export  - batting'!B134)</f>
        <v>2</v>
      </c>
      <c r="C134">
        <f>IF('Export  - batting'!$M134,'Export  - batting'!C134+VLOOKUP('Export  - batting'!$A134,'Season - bat'!$A:$K,3,FALSE),'Export  - batting'!C134)</f>
        <v>2</v>
      </c>
      <c r="D134">
        <f>IF('Export  - batting'!$M134,'Export  - batting'!D134+VLOOKUP('Export  - batting'!$A134,'Season - bat'!$A:$K,4,FALSE),'Export  - batting'!D134)</f>
        <v>0</v>
      </c>
      <c r="E134">
        <f>IF('Export  - batting'!$M134,'Export  - batting'!E134+VLOOKUP('Export  - batting'!$A134,'Season - bat'!$A:$K,5,FALSE),'Export  - batting'!E134)</f>
        <v>0</v>
      </c>
      <c r="F134" s="30">
        <f>IF((C134-D134)&gt;0,E134/(C134-D134),"-")</f>
        <v>0</v>
      </c>
      <c r="G134" s="30" t="str">
        <f t="shared" si="2"/>
        <v>-</v>
      </c>
      <c r="H134">
        <f>IF('Export  - batting'!$M134,MAX('Export  - batting'!F134, VLOOKUP('Export  - batting'!$A134,'Season - bat'!$A:$K,6,FALSE)),'Export  - batting'!F134)</f>
        <v>0</v>
      </c>
      <c r="I134">
        <f>IF('Export  - batting'!$M134,'Export  - batting'!G134+VLOOKUP('Export  - batting'!$A134,'Season - bat'!$A:$K,7,FALSE),'Export  - batting'!G134)</f>
        <v>0</v>
      </c>
      <c r="J134">
        <f>IF('Export  - batting'!$M134,'Export  - batting'!H134+VLOOKUP('Export  - batting'!$A134,'Season - bat'!$A:$K,8,FALSE),'Export  - batting'!H134)</f>
        <v>0</v>
      </c>
      <c r="K134">
        <f>IF('Export  - batting'!$M134,'Export  - batting'!I134+VLOOKUP('Export  - batting'!$A134,'Season - bat'!$A:$K,9,FALSE),'Export  - batting'!I134)</f>
        <v>2</v>
      </c>
      <c r="L134">
        <f>IF('Export  - batting'!$M134,'Export  - batting'!J134+VLOOKUP('Export  - batting'!$A134,'Season - bat'!$A:$K,10,FALSE),'Export  - batting'!J134)</f>
        <v>0</v>
      </c>
      <c r="M134">
        <f>IF('Export  - batting'!$M134,'Export  - batting'!K134+VLOOKUP('Export  - batting'!$A134,'Season - bat'!$A:$K,11,FALSE),'Export  - batting'!K134)</f>
        <v>0</v>
      </c>
      <c r="N134" t="str">
        <f>IF('Export  - batting'!L134="", "-", IF('Export  - batting'!$M134,'Export  - batting'!L134+VLOOKUP('Export  - batting'!$A134,'Season - bat'!$A:$L,12,FALSE),'Export  - batting'!L134))</f>
        <v>-</v>
      </c>
    </row>
    <row r="135" spans="1:14" x14ac:dyDescent="0.25">
      <c r="A135" t="str">
        <f>'Export  - batting'!A135</f>
        <v>H Lewis</v>
      </c>
      <c r="B135">
        <f>IF('Export  - batting'!$M135,'Export  - batting'!B135+VLOOKUP('Export  - batting'!$A135,'Season - bat'!A:K,2,FALSE),'Export  - batting'!B135)</f>
        <v>16</v>
      </c>
      <c r="C135">
        <f>IF('Export  - batting'!$M135,'Export  - batting'!C135+VLOOKUP('Export  - batting'!$A135,'Season - bat'!$A:$K,3,FALSE),'Export  - batting'!C135)</f>
        <v>16</v>
      </c>
      <c r="D135">
        <f>IF('Export  - batting'!$M135,'Export  - batting'!D135+VLOOKUP('Export  - batting'!$A135,'Season - bat'!$A:$K,4,FALSE),'Export  - batting'!D135)</f>
        <v>2</v>
      </c>
      <c r="E135">
        <f>IF('Export  - batting'!$M135,'Export  - batting'!E135+VLOOKUP('Export  - batting'!$A135,'Season - bat'!$A:$K,5,FALSE),'Export  - batting'!E135)</f>
        <v>130</v>
      </c>
      <c r="F135" s="30">
        <f>IF((C135-D135)&gt;0,E135/(C135-D135),"-")</f>
        <v>9.2857142857142865</v>
      </c>
      <c r="G135" s="30" t="str">
        <f t="shared" si="2"/>
        <v>-</v>
      </c>
      <c r="H135">
        <f>IF('Export  - batting'!$M135,MAX('Export  - batting'!F135, VLOOKUP('Export  - batting'!$A135,'Season - bat'!$A:$K,6,FALSE)),'Export  - batting'!F135)</f>
        <v>36</v>
      </c>
      <c r="I135">
        <f>IF('Export  - batting'!$M135,'Export  - batting'!G135+VLOOKUP('Export  - batting'!$A135,'Season - bat'!$A:$K,7,FALSE),'Export  - batting'!G135)</f>
        <v>0</v>
      </c>
      <c r="J135">
        <f>IF('Export  - batting'!$M135,'Export  - batting'!H135+VLOOKUP('Export  - batting'!$A135,'Season - bat'!$A:$K,8,FALSE),'Export  - batting'!H135)</f>
        <v>0</v>
      </c>
      <c r="K135">
        <f>IF('Export  - batting'!$M135,'Export  - batting'!I135+VLOOKUP('Export  - batting'!$A135,'Season - bat'!$A:$K,9,FALSE),'Export  - batting'!I135)</f>
        <v>3</v>
      </c>
      <c r="L135">
        <f>IF('Export  - batting'!$M135,'Export  - batting'!J135+VLOOKUP('Export  - batting'!$A135,'Season - bat'!$A:$K,10,FALSE),'Export  - batting'!J135)</f>
        <v>19</v>
      </c>
      <c r="M135">
        <f>IF('Export  - batting'!$M135,'Export  - batting'!K135+VLOOKUP('Export  - batting'!$A135,'Season - bat'!$A:$K,11,FALSE),'Export  - batting'!K135)</f>
        <v>0</v>
      </c>
      <c r="N135" t="str">
        <f>IF('Export  - batting'!L135="", "-", IF('Export  - batting'!$M135,'Export  - batting'!L135+VLOOKUP('Export  - batting'!$A135,'Season - bat'!$A:$L,12,FALSE),'Export  - batting'!L135))</f>
        <v>-</v>
      </c>
    </row>
    <row r="136" spans="1:14" x14ac:dyDescent="0.25">
      <c r="A136" t="str">
        <f>'Export  - batting'!A136</f>
        <v>Chris Lilford</v>
      </c>
      <c r="B136">
        <f>IF('Export  - batting'!$M136,'Export  - batting'!B136+VLOOKUP('Export  - batting'!$A136,'Season - bat'!A:K,2,FALSE),'Export  - batting'!B136)</f>
        <v>22</v>
      </c>
      <c r="C136">
        <f>IF('Export  - batting'!$M136,'Export  - batting'!C136+VLOOKUP('Export  - batting'!$A136,'Season - bat'!$A:$K,3,FALSE),'Export  - batting'!C136)</f>
        <v>17</v>
      </c>
      <c r="D136">
        <f>IF('Export  - batting'!$M136,'Export  - batting'!D136+VLOOKUP('Export  - batting'!$A136,'Season - bat'!$A:$K,4,FALSE),'Export  - batting'!D136)</f>
        <v>5</v>
      </c>
      <c r="E136">
        <f>IF('Export  - batting'!$M136,'Export  - batting'!E136+VLOOKUP('Export  - batting'!$A136,'Season - bat'!$A:$K,5,FALSE),'Export  - batting'!E136)</f>
        <v>241</v>
      </c>
      <c r="F136" s="30">
        <f>IF((C136-D136)&gt;0,E136/(C136-D136),"-")</f>
        <v>20.083333333333332</v>
      </c>
      <c r="G136" s="30">
        <f t="shared" si="2"/>
        <v>83.680555555555557</v>
      </c>
      <c r="H136">
        <f>IF('Export  - batting'!$M136,MAX('Export  - batting'!F136, VLOOKUP('Export  - batting'!$A136,'Season - bat'!$A:$K,6,FALSE)),'Export  - batting'!F136)</f>
        <v>13</v>
      </c>
      <c r="I136">
        <f>IF('Export  - batting'!$M136,'Export  - batting'!G136+VLOOKUP('Export  - batting'!$A136,'Season - bat'!$A:$K,7,FALSE),'Export  - batting'!G136)</f>
        <v>0</v>
      </c>
      <c r="J136">
        <f>IF('Export  - batting'!$M136,'Export  - batting'!H136+VLOOKUP('Export  - batting'!$A136,'Season - bat'!$A:$K,8,FALSE),'Export  - batting'!H136)</f>
        <v>0</v>
      </c>
      <c r="K136">
        <f>IF('Export  - batting'!$M136,'Export  - batting'!I136+VLOOKUP('Export  - batting'!$A136,'Season - bat'!$A:$K,9,FALSE),'Export  - batting'!I136)</f>
        <v>3</v>
      </c>
      <c r="L136">
        <f>IF('Export  - batting'!$M136,'Export  - batting'!J136+VLOOKUP('Export  - batting'!$A136,'Season - bat'!$A:$K,10,FALSE),'Export  - batting'!J136)</f>
        <v>30</v>
      </c>
      <c r="M136">
        <f>IF('Export  - batting'!$M136,'Export  - batting'!K136+VLOOKUP('Export  - batting'!$A136,'Season - bat'!$A:$K,11,FALSE),'Export  - batting'!K136)</f>
        <v>1</v>
      </c>
      <c r="N136">
        <f>IF('Export  - batting'!L136="", "-", IF('Export  - batting'!$M136,'Export  - batting'!L136+VLOOKUP('Export  - batting'!$A136,'Season - bat'!$A:$L,12,FALSE),'Export  - batting'!L136))</f>
        <v>288</v>
      </c>
    </row>
    <row r="137" spans="1:14" x14ac:dyDescent="0.25">
      <c r="A137" t="str">
        <f>'Export  - batting'!A137</f>
        <v>J Lloyd</v>
      </c>
      <c r="B137">
        <f>IF('Export  - batting'!$M137,'Export  - batting'!B137+VLOOKUP('Export  - batting'!$A137,'Season - bat'!A:K,2,FALSE),'Export  - batting'!B137)</f>
        <v>20</v>
      </c>
      <c r="C137">
        <f>IF('Export  - batting'!$M137,'Export  - batting'!C137+VLOOKUP('Export  - batting'!$A137,'Season - bat'!$A:$K,3,FALSE),'Export  - batting'!C137)</f>
        <v>19</v>
      </c>
      <c r="D137">
        <f>IF('Export  - batting'!$M137,'Export  - batting'!D137+VLOOKUP('Export  - batting'!$A137,'Season - bat'!$A:$K,4,FALSE),'Export  - batting'!D137)</f>
        <v>1</v>
      </c>
      <c r="E137">
        <f>IF('Export  - batting'!$M137,'Export  - batting'!E137+VLOOKUP('Export  - batting'!$A137,'Season - bat'!$A:$K,5,FALSE),'Export  - batting'!E137)</f>
        <v>72</v>
      </c>
      <c r="F137" s="30">
        <f>IF((C137-D137)&gt;0,E137/(C137-D137),"-")</f>
        <v>4</v>
      </c>
      <c r="G137" s="30" t="str">
        <f t="shared" si="2"/>
        <v>-</v>
      </c>
      <c r="H137">
        <f>IF('Export  - batting'!$M137,MAX('Export  - batting'!F137, VLOOKUP('Export  - batting'!$A137,'Season - bat'!$A:$K,6,FALSE)),'Export  - batting'!F137)</f>
        <v>11</v>
      </c>
      <c r="I137">
        <f>IF('Export  - batting'!$M137,'Export  - batting'!G137+VLOOKUP('Export  - batting'!$A137,'Season - bat'!$A:$K,7,FALSE),'Export  - batting'!G137)</f>
        <v>0</v>
      </c>
      <c r="J137">
        <f>IF('Export  - batting'!$M137,'Export  - batting'!H137+VLOOKUP('Export  - batting'!$A137,'Season - bat'!$A:$K,8,FALSE),'Export  - batting'!H137)</f>
        <v>0</v>
      </c>
      <c r="K137">
        <f>IF('Export  - batting'!$M137,'Export  - batting'!I137+VLOOKUP('Export  - batting'!$A137,'Season - bat'!$A:$K,9,FALSE),'Export  - batting'!I137)</f>
        <v>5</v>
      </c>
      <c r="L137">
        <f>IF('Export  - batting'!$M137,'Export  - batting'!J137+VLOOKUP('Export  - batting'!$A137,'Season - bat'!$A:$K,10,FALSE),'Export  - batting'!J137)</f>
        <v>5</v>
      </c>
      <c r="M137">
        <f>IF('Export  - batting'!$M137,'Export  - batting'!K137+VLOOKUP('Export  - batting'!$A137,'Season - bat'!$A:$K,11,FALSE),'Export  - batting'!K137)</f>
        <v>1</v>
      </c>
      <c r="N137" t="str">
        <f>IF('Export  - batting'!L137="", "-", IF('Export  - batting'!$M137,'Export  - batting'!L137+VLOOKUP('Export  - batting'!$A137,'Season - bat'!$A:$L,12,FALSE),'Export  - batting'!L137))</f>
        <v>-</v>
      </c>
    </row>
    <row r="138" spans="1:14" x14ac:dyDescent="0.25">
      <c r="A138" t="str">
        <f>'Export  - batting'!A138</f>
        <v>Tom Lockhart</v>
      </c>
      <c r="B138">
        <f>IF('Export  - batting'!$M138,'Export  - batting'!B138+VLOOKUP('Export  - batting'!$A138,'Season - bat'!A:K,2,FALSE),'Export  - batting'!B138)</f>
        <v>139</v>
      </c>
      <c r="C138">
        <f>IF('Export  - batting'!$M138,'Export  - batting'!C138+VLOOKUP('Export  - batting'!$A138,'Season - bat'!$A:$K,3,FALSE),'Export  - batting'!C138)</f>
        <v>128</v>
      </c>
      <c r="D138">
        <f>IF('Export  - batting'!$M138,'Export  - batting'!D138+VLOOKUP('Export  - batting'!$A138,'Season - bat'!$A:$K,4,FALSE),'Export  - batting'!D138)</f>
        <v>14</v>
      </c>
      <c r="E138">
        <f>IF('Export  - batting'!$M138,'Export  - batting'!E138+VLOOKUP('Export  - batting'!$A138,'Season - bat'!$A:$K,5,FALSE),'Export  - batting'!E138)</f>
        <v>1748</v>
      </c>
      <c r="F138" s="30">
        <f>IF((C138-D138)&gt;0,E138/(C138-D138),"-")</f>
        <v>15.333333333333334</v>
      </c>
      <c r="G138" s="30" t="str">
        <f t="shared" si="2"/>
        <v>-</v>
      </c>
      <c r="H138">
        <f>IF('Export  - batting'!$M138,MAX('Export  - batting'!F138, VLOOKUP('Export  - batting'!$A138,'Season - bat'!$A:$K,6,FALSE)),'Export  - batting'!F138)</f>
        <v>79</v>
      </c>
      <c r="I138">
        <f>IF('Export  - batting'!$M138,'Export  - batting'!G138+VLOOKUP('Export  - batting'!$A138,'Season - bat'!$A:$K,7,FALSE),'Export  - batting'!G138)</f>
        <v>3</v>
      </c>
      <c r="J138">
        <f>IF('Export  - batting'!$M138,'Export  - batting'!H138+VLOOKUP('Export  - batting'!$A138,'Season - bat'!$A:$K,8,FALSE),'Export  - batting'!H138)</f>
        <v>0</v>
      </c>
      <c r="K138">
        <f>IF('Export  - batting'!$M138,'Export  - batting'!I138+VLOOKUP('Export  - batting'!$A138,'Season - bat'!$A:$K,9,FALSE),'Export  - batting'!I138)</f>
        <v>15</v>
      </c>
      <c r="L138">
        <f>IF('Export  - batting'!$M138,'Export  - batting'!J138+VLOOKUP('Export  - batting'!$A138,'Season - bat'!$A:$K,10,FALSE),'Export  - batting'!J138)</f>
        <v>211</v>
      </c>
      <c r="M138">
        <f>IF('Export  - batting'!$M138,'Export  - batting'!K138+VLOOKUP('Export  - batting'!$A138,'Season - bat'!$A:$K,11,FALSE),'Export  - batting'!K138)</f>
        <v>18</v>
      </c>
      <c r="N138" t="str">
        <f>IF('Export  - batting'!L138="", "-", IF('Export  - batting'!$M138,'Export  - batting'!L138+VLOOKUP('Export  - batting'!$A138,'Season - bat'!$A:$L,12,FALSE),'Export  - batting'!L138))</f>
        <v>-</v>
      </c>
    </row>
    <row r="139" spans="1:14" x14ac:dyDescent="0.25">
      <c r="A139" t="str">
        <f>'Export  - batting'!A139</f>
        <v>Tom Lonnen</v>
      </c>
      <c r="B139">
        <f>IF('Export  - batting'!$M139,'Export  - batting'!B139+VLOOKUP('Export  - batting'!$A139,'Season - bat'!A:K,2,FALSE),'Export  - batting'!B139)</f>
        <v>373</v>
      </c>
      <c r="C139">
        <f>IF('Export  - batting'!$M139,'Export  - batting'!C139+VLOOKUP('Export  - batting'!$A139,'Season - bat'!$A:$K,3,FALSE),'Export  - batting'!C139)</f>
        <v>290</v>
      </c>
      <c r="D139">
        <f>IF('Export  - batting'!$M139,'Export  - batting'!D139+VLOOKUP('Export  - batting'!$A139,'Season - bat'!$A:$K,4,FALSE),'Export  - batting'!D139)</f>
        <v>88</v>
      </c>
      <c r="E139">
        <f>IF('Export  - batting'!$M139,'Export  - batting'!E139+VLOOKUP('Export  - batting'!$A139,'Season - bat'!$A:$K,5,FALSE),'Export  - batting'!E139)</f>
        <v>4519</v>
      </c>
      <c r="F139" s="30">
        <f>IF((C139-D139)&gt;0,E139/(C139-D139),"-")</f>
        <v>22.371287128712872</v>
      </c>
      <c r="G139" s="30" t="str">
        <f t="shared" si="2"/>
        <v>-</v>
      </c>
      <c r="H139">
        <f>IF('Export  - batting'!$M139,MAX('Export  - batting'!F139, VLOOKUP('Export  - batting'!$A139,'Season - bat'!$A:$K,6,FALSE)),'Export  - batting'!F139)</f>
        <v>106</v>
      </c>
      <c r="I139">
        <f>IF('Export  - batting'!$M139,'Export  - batting'!G139+VLOOKUP('Export  - batting'!$A139,'Season - bat'!$A:$K,7,FALSE),'Export  - batting'!G139)</f>
        <v>16</v>
      </c>
      <c r="J139">
        <f>IF('Export  - batting'!$M139,'Export  - batting'!H139+VLOOKUP('Export  - batting'!$A139,'Season - bat'!$A:$K,8,FALSE),'Export  - batting'!H139)</f>
        <v>2</v>
      </c>
      <c r="K139">
        <f>IF('Export  - batting'!$M139,'Export  - batting'!I139+VLOOKUP('Export  - batting'!$A139,'Season - bat'!$A:$K,9,FALSE),'Export  - batting'!I139)</f>
        <v>35</v>
      </c>
      <c r="L139">
        <f>IF('Export  - batting'!$M139,'Export  - batting'!J139+VLOOKUP('Export  - batting'!$A139,'Season - bat'!$A:$K,10,FALSE),'Export  - batting'!J139)</f>
        <v>393</v>
      </c>
      <c r="M139">
        <f>IF('Export  - batting'!$M139,'Export  - batting'!K139+VLOOKUP('Export  - batting'!$A139,'Season - bat'!$A:$K,11,FALSE),'Export  - batting'!K139)</f>
        <v>91</v>
      </c>
      <c r="N139" t="str">
        <f>IF('Export  - batting'!L139="", "-", IF('Export  - batting'!$M139,'Export  - batting'!L139+VLOOKUP('Export  - batting'!$A139,'Season - bat'!$A:$L,12,FALSE),'Export  - batting'!L139))</f>
        <v>-</v>
      </c>
    </row>
    <row r="140" spans="1:14" x14ac:dyDescent="0.25">
      <c r="A140" t="str">
        <f>'Export  - batting'!A140</f>
        <v>Ross Lonsdale</v>
      </c>
      <c r="B140">
        <f>IF('Export  - batting'!$M140,'Export  - batting'!B140+VLOOKUP('Export  - batting'!$A140,'Season - bat'!A:K,2,FALSE),'Export  - batting'!B140)</f>
        <v>15</v>
      </c>
      <c r="C140">
        <f>IF('Export  - batting'!$M140,'Export  - batting'!C140+VLOOKUP('Export  - batting'!$A140,'Season - bat'!$A:$K,3,FALSE),'Export  - batting'!C140)</f>
        <v>5</v>
      </c>
      <c r="D140">
        <f>IF('Export  - batting'!$M140,'Export  - batting'!D140+VLOOKUP('Export  - batting'!$A140,'Season - bat'!$A:$K,4,FALSE),'Export  - batting'!D140)</f>
        <v>2</v>
      </c>
      <c r="E140">
        <f>IF('Export  - batting'!$M140,'Export  - batting'!E140+VLOOKUP('Export  - batting'!$A140,'Season - bat'!$A:$K,5,FALSE),'Export  - batting'!E140)</f>
        <v>31</v>
      </c>
      <c r="F140" s="30">
        <f>IF((C140-D140)&gt;0,E140/(C140-D140),"-")</f>
        <v>10.333333333333334</v>
      </c>
      <c r="G140" s="30">
        <f t="shared" si="2"/>
        <v>50.819672131147541</v>
      </c>
      <c r="H140">
        <f>IF('Export  - batting'!$M140,MAX('Export  - batting'!F140, VLOOKUP('Export  - batting'!$A140,'Season - bat'!$A:$K,6,FALSE)),'Export  - batting'!F140)</f>
        <v>27</v>
      </c>
      <c r="I140">
        <f>IF('Export  - batting'!$M140,'Export  - batting'!G140+VLOOKUP('Export  - batting'!$A140,'Season - bat'!$A:$K,7,FALSE),'Export  - batting'!G140)</f>
        <v>0</v>
      </c>
      <c r="J140">
        <f>IF('Export  - batting'!$M140,'Export  - batting'!H140+VLOOKUP('Export  - batting'!$A140,'Season - bat'!$A:$K,8,FALSE),'Export  - batting'!H140)</f>
        <v>0</v>
      </c>
      <c r="K140">
        <f>IF('Export  - batting'!$M140,'Export  - batting'!I140+VLOOKUP('Export  - batting'!$A140,'Season - bat'!$A:$K,9,FALSE),'Export  - batting'!I140)</f>
        <v>1</v>
      </c>
      <c r="L140">
        <f>IF('Export  - batting'!$M140,'Export  - batting'!J140+VLOOKUP('Export  - batting'!$A140,'Season - bat'!$A:$K,10,FALSE),'Export  - batting'!J140)</f>
        <v>3</v>
      </c>
      <c r="M140">
        <f>IF('Export  - batting'!$M140,'Export  - batting'!K140+VLOOKUP('Export  - batting'!$A140,'Season - bat'!$A:$K,11,FALSE),'Export  - batting'!K140)</f>
        <v>0</v>
      </c>
      <c r="N140">
        <f>IF('Export  - batting'!L140="", "-", IF('Export  - batting'!$M140,'Export  - batting'!L140+VLOOKUP('Export  - batting'!$A140,'Season - bat'!$A:$L,12,FALSE),'Export  - batting'!L140))</f>
        <v>61</v>
      </c>
    </row>
    <row r="141" spans="1:14" x14ac:dyDescent="0.25">
      <c r="A141" t="str">
        <f>'Export  - batting'!A141</f>
        <v>D Machine</v>
      </c>
      <c r="B141">
        <f>IF('Export  - batting'!$M141,'Export  - batting'!B141+VLOOKUP('Export  - batting'!$A141,'Season - bat'!A:K,2,FALSE),'Export  - batting'!B141)</f>
        <v>1</v>
      </c>
      <c r="C141">
        <f>IF('Export  - batting'!$M141,'Export  - batting'!C141+VLOOKUP('Export  - batting'!$A141,'Season - bat'!$A:$K,3,FALSE),'Export  - batting'!C141)</f>
        <v>1</v>
      </c>
      <c r="D141">
        <f>IF('Export  - batting'!$M141,'Export  - batting'!D141+VLOOKUP('Export  - batting'!$A141,'Season - bat'!$A:$K,4,FALSE),'Export  - batting'!D141)</f>
        <v>1</v>
      </c>
      <c r="E141">
        <f>IF('Export  - batting'!$M141,'Export  - batting'!E141+VLOOKUP('Export  - batting'!$A141,'Season - bat'!$A:$K,5,FALSE),'Export  - batting'!E141)</f>
        <v>0</v>
      </c>
      <c r="F141" s="30" t="str">
        <f>IF((C141-D141)&gt;0,E141/(C141-D141),"-")</f>
        <v>-</v>
      </c>
      <c r="G141" s="30" t="str">
        <f t="shared" si="2"/>
        <v>-</v>
      </c>
      <c r="H141" t="str">
        <f>IF('Export  - batting'!$M141,MAX('Export  - batting'!F141, VLOOKUP('Export  - batting'!$A141,'Season - bat'!$A:$K,6,FALSE)),'Export  - batting'!F141)</f>
        <v>0*</v>
      </c>
      <c r="I141">
        <f>IF('Export  - batting'!$M141,'Export  - batting'!G141+VLOOKUP('Export  - batting'!$A141,'Season - bat'!$A:$K,7,FALSE),'Export  - batting'!G141)</f>
        <v>0</v>
      </c>
      <c r="J141">
        <f>IF('Export  - batting'!$M141,'Export  - batting'!H141+VLOOKUP('Export  - batting'!$A141,'Season - bat'!$A:$K,8,FALSE),'Export  - batting'!H141)</f>
        <v>0</v>
      </c>
      <c r="K141">
        <f>IF('Export  - batting'!$M141,'Export  - batting'!I141+VLOOKUP('Export  - batting'!$A141,'Season - bat'!$A:$K,9,FALSE),'Export  - batting'!I141)</f>
        <v>0</v>
      </c>
      <c r="L141">
        <f>IF('Export  - batting'!$M141,'Export  - batting'!J141+VLOOKUP('Export  - batting'!$A141,'Season - bat'!$A:$K,10,FALSE),'Export  - batting'!J141)</f>
        <v>0</v>
      </c>
      <c r="M141">
        <f>IF('Export  - batting'!$M141,'Export  - batting'!K141+VLOOKUP('Export  - batting'!$A141,'Season - bat'!$A:$K,11,FALSE),'Export  - batting'!K141)</f>
        <v>0</v>
      </c>
      <c r="N141" t="str">
        <f>IF('Export  - batting'!L141="", "-", IF('Export  - batting'!$M141,'Export  - batting'!L141+VLOOKUP('Export  - batting'!$A141,'Season - bat'!$A:$L,12,FALSE),'Export  - batting'!L141))</f>
        <v>-</v>
      </c>
    </row>
    <row r="142" spans="1:14" x14ac:dyDescent="0.25">
      <c r="A142" t="str">
        <f>'Export  - batting'!A142</f>
        <v>Christian Maclaren</v>
      </c>
      <c r="B142">
        <f>IF('Export  - batting'!$M142,'Export  - batting'!B142+VLOOKUP('Export  - batting'!$A142,'Season - bat'!A:K,2,FALSE),'Export  - batting'!B142)</f>
        <v>3</v>
      </c>
      <c r="C142">
        <f>IF('Export  - batting'!$M142,'Export  - batting'!C142+VLOOKUP('Export  - batting'!$A142,'Season - bat'!$A:$K,3,FALSE),'Export  - batting'!C142)</f>
        <v>2</v>
      </c>
      <c r="D142">
        <f>IF('Export  - batting'!$M142,'Export  - batting'!D142+VLOOKUP('Export  - batting'!$A142,'Season - bat'!$A:$K,4,FALSE),'Export  - batting'!D142)</f>
        <v>0</v>
      </c>
      <c r="E142">
        <f>IF('Export  - batting'!$M142,'Export  - batting'!E142+VLOOKUP('Export  - batting'!$A142,'Season - bat'!$A:$K,5,FALSE),'Export  - batting'!E142)</f>
        <v>42</v>
      </c>
      <c r="F142" s="30">
        <f>IF((C142-D142)&gt;0,E142/(C142-D142),"-")</f>
        <v>21</v>
      </c>
      <c r="G142" s="30" t="str">
        <f t="shared" si="2"/>
        <v>-</v>
      </c>
      <c r="H142">
        <f>IF('Export  - batting'!$M142,MAX('Export  - batting'!F142, VLOOKUP('Export  - batting'!$A142,'Season - bat'!$A:$K,6,FALSE)),'Export  - batting'!F142)</f>
        <v>28</v>
      </c>
      <c r="I142">
        <f>IF('Export  - batting'!$M142,'Export  - batting'!G142+VLOOKUP('Export  - batting'!$A142,'Season - bat'!$A:$K,7,FALSE),'Export  - batting'!G142)</f>
        <v>0</v>
      </c>
      <c r="J142">
        <f>IF('Export  - batting'!$M142,'Export  - batting'!H142+VLOOKUP('Export  - batting'!$A142,'Season - bat'!$A:$K,8,FALSE),'Export  - batting'!H142)</f>
        <v>0</v>
      </c>
      <c r="K142">
        <f>IF('Export  - batting'!$M142,'Export  - batting'!I142+VLOOKUP('Export  - batting'!$A142,'Season - bat'!$A:$K,9,FALSE),'Export  - batting'!I142)</f>
        <v>0</v>
      </c>
      <c r="L142">
        <f>IF('Export  - batting'!$M142,'Export  - batting'!J142+VLOOKUP('Export  - batting'!$A142,'Season - bat'!$A:$K,10,FALSE),'Export  - batting'!J142)</f>
        <v>2</v>
      </c>
      <c r="M142">
        <f>IF('Export  - batting'!$M142,'Export  - batting'!K142+VLOOKUP('Export  - batting'!$A142,'Season - bat'!$A:$K,11,FALSE),'Export  - batting'!K142)</f>
        <v>7</v>
      </c>
      <c r="N142" t="str">
        <f>IF('Export  - batting'!L142="", "-", IF('Export  - batting'!$M142,'Export  - batting'!L142+VLOOKUP('Export  - batting'!$A142,'Season - bat'!$A:$L,12,FALSE),'Export  - batting'!L142))</f>
        <v>-</v>
      </c>
    </row>
    <row r="143" spans="1:14" x14ac:dyDescent="0.25">
      <c r="A143" t="str">
        <f>'Export  - batting'!A143</f>
        <v>N Macrides</v>
      </c>
      <c r="B143">
        <f>IF('Export  - batting'!$M143,'Export  - batting'!B143+VLOOKUP('Export  - batting'!$A143,'Season - bat'!A:K,2,FALSE),'Export  - batting'!B143)</f>
        <v>3</v>
      </c>
      <c r="C143">
        <f>IF('Export  - batting'!$M143,'Export  - batting'!C143+VLOOKUP('Export  - batting'!$A143,'Season - bat'!$A:$K,3,FALSE),'Export  - batting'!C143)</f>
        <v>3</v>
      </c>
      <c r="D143">
        <f>IF('Export  - batting'!$M143,'Export  - batting'!D143+VLOOKUP('Export  - batting'!$A143,'Season - bat'!$A:$K,4,FALSE),'Export  - batting'!D143)</f>
        <v>0</v>
      </c>
      <c r="E143">
        <f>IF('Export  - batting'!$M143,'Export  - batting'!E143+VLOOKUP('Export  - batting'!$A143,'Season - bat'!$A:$K,5,FALSE),'Export  - batting'!E143)</f>
        <v>30</v>
      </c>
      <c r="F143" s="30">
        <f>IF((C143-D143)&gt;0,E143/(C143-D143),"-")</f>
        <v>10</v>
      </c>
      <c r="G143" s="30" t="str">
        <f t="shared" si="2"/>
        <v>-</v>
      </c>
      <c r="H143">
        <f>IF('Export  - batting'!$M143,MAX('Export  - batting'!F143, VLOOKUP('Export  - batting'!$A143,'Season - bat'!$A:$K,6,FALSE)),'Export  - batting'!F143)</f>
        <v>25</v>
      </c>
      <c r="I143">
        <f>IF('Export  - batting'!$M143,'Export  - batting'!G143+VLOOKUP('Export  - batting'!$A143,'Season - bat'!$A:$K,7,FALSE),'Export  - batting'!G143)</f>
        <v>0</v>
      </c>
      <c r="J143">
        <f>IF('Export  - batting'!$M143,'Export  - batting'!H143+VLOOKUP('Export  - batting'!$A143,'Season - bat'!$A:$K,8,FALSE),'Export  - batting'!H143)</f>
        <v>0</v>
      </c>
      <c r="K143">
        <f>IF('Export  - batting'!$M143,'Export  - batting'!I143+VLOOKUP('Export  - batting'!$A143,'Season - bat'!$A:$K,9,FALSE),'Export  - batting'!I143)</f>
        <v>1</v>
      </c>
      <c r="L143">
        <f>IF('Export  - batting'!$M143,'Export  - batting'!J143+VLOOKUP('Export  - batting'!$A143,'Season - bat'!$A:$K,10,FALSE),'Export  - batting'!J143)</f>
        <v>3</v>
      </c>
      <c r="M143">
        <f>IF('Export  - batting'!$M143,'Export  - batting'!K143+VLOOKUP('Export  - batting'!$A143,'Season - bat'!$A:$K,11,FALSE),'Export  - batting'!K143)</f>
        <v>2</v>
      </c>
      <c r="N143" t="str">
        <f>IF('Export  - batting'!L143="", "-", IF('Export  - batting'!$M143,'Export  - batting'!L143+VLOOKUP('Export  - batting'!$A143,'Season - bat'!$A:$L,12,FALSE),'Export  - batting'!L143))</f>
        <v>-</v>
      </c>
    </row>
    <row r="144" spans="1:14" x14ac:dyDescent="0.25">
      <c r="A144" t="str">
        <f>'Export  - batting'!A144</f>
        <v>R Madabushi</v>
      </c>
      <c r="B144">
        <f>IF('Export  - batting'!$M144,'Export  - batting'!B144+VLOOKUP('Export  - batting'!$A144,'Season - bat'!A:K,2,FALSE),'Export  - batting'!B144)</f>
        <v>27</v>
      </c>
      <c r="C144">
        <f>IF('Export  - batting'!$M144,'Export  - batting'!C144+VLOOKUP('Export  - batting'!$A144,'Season - bat'!$A:$K,3,FALSE),'Export  - batting'!C144)</f>
        <v>25</v>
      </c>
      <c r="D144">
        <f>IF('Export  - batting'!$M144,'Export  - batting'!D144+VLOOKUP('Export  - batting'!$A144,'Season - bat'!$A:$K,4,FALSE),'Export  - batting'!D144)</f>
        <v>2</v>
      </c>
      <c r="E144">
        <f>IF('Export  - batting'!$M144,'Export  - batting'!E144+VLOOKUP('Export  - batting'!$A144,'Season - bat'!$A:$K,5,FALSE),'Export  - batting'!E144)</f>
        <v>175</v>
      </c>
      <c r="F144" s="30">
        <f>IF((C144-D144)&gt;0,E144/(C144-D144),"-")</f>
        <v>7.6086956521739131</v>
      </c>
      <c r="G144" s="30" t="str">
        <f t="shared" si="2"/>
        <v>-</v>
      </c>
      <c r="H144">
        <f>IF('Export  - batting'!$M144,MAX('Export  - batting'!F144, VLOOKUP('Export  - batting'!$A144,'Season - bat'!$A:$K,6,FALSE)),'Export  - batting'!F144)</f>
        <v>27</v>
      </c>
      <c r="I144">
        <f>IF('Export  - batting'!$M144,'Export  - batting'!G144+VLOOKUP('Export  - batting'!$A144,'Season - bat'!$A:$K,7,FALSE),'Export  - batting'!G144)</f>
        <v>0</v>
      </c>
      <c r="J144">
        <f>IF('Export  - batting'!$M144,'Export  - batting'!H144+VLOOKUP('Export  - batting'!$A144,'Season - bat'!$A:$K,8,FALSE),'Export  - batting'!H144)</f>
        <v>0</v>
      </c>
      <c r="K144">
        <f>IF('Export  - batting'!$M144,'Export  - batting'!I144+VLOOKUP('Export  - batting'!$A144,'Season - bat'!$A:$K,9,FALSE),'Export  - batting'!I144)</f>
        <v>4</v>
      </c>
      <c r="L144">
        <f>IF('Export  - batting'!$M144,'Export  - batting'!J144+VLOOKUP('Export  - batting'!$A144,'Season - bat'!$A:$K,10,FALSE),'Export  - batting'!J144)</f>
        <v>22</v>
      </c>
      <c r="M144">
        <f>IF('Export  - batting'!$M144,'Export  - batting'!K144+VLOOKUP('Export  - batting'!$A144,'Season - bat'!$A:$K,11,FALSE),'Export  - batting'!K144)</f>
        <v>0</v>
      </c>
      <c r="N144" t="str">
        <f>IF('Export  - batting'!L144="", "-", IF('Export  - batting'!$M144,'Export  - batting'!L144+VLOOKUP('Export  - batting'!$A144,'Season - bat'!$A:$L,12,FALSE),'Export  - batting'!L144))</f>
        <v>-</v>
      </c>
    </row>
    <row r="145" spans="1:14" x14ac:dyDescent="0.25">
      <c r="A145" t="str">
        <f>'Export  - batting'!A145</f>
        <v>Harry Madley</v>
      </c>
      <c r="B145">
        <f>IF('Export  - batting'!$M145,'Export  - batting'!B145+VLOOKUP('Export  - batting'!$A145,'Season - bat'!A:K,2,FALSE),'Export  - batting'!B145)</f>
        <v>4</v>
      </c>
      <c r="C145">
        <f>IF('Export  - batting'!$M145,'Export  - batting'!C145+VLOOKUP('Export  - batting'!$A145,'Season - bat'!$A:$K,3,FALSE),'Export  - batting'!C145)</f>
        <v>2</v>
      </c>
      <c r="D145">
        <f>IF('Export  - batting'!$M145,'Export  - batting'!D145+VLOOKUP('Export  - batting'!$A145,'Season - bat'!$A:$K,4,FALSE),'Export  - batting'!D145)</f>
        <v>1</v>
      </c>
      <c r="E145">
        <f>IF('Export  - batting'!$M145,'Export  - batting'!E145+VLOOKUP('Export  - batting'!$A145,'Season - bat'!$A:$K,5,FALSE),'Export  - batting'!E145)</f>
        <v>10</v>
      </c>
      <c r="F145" s="30">
        <f>IF((C145-D145)&gt;0,E145/(C145-D145),"-")</f>
        <v>10</v>
      </c>
      <c r="G145" s="30" t="str">
        <f t="shared" si="2"/>
        <v>-</v>
      </c>
      <c r="H145">
        <f>IF('Export  - batting'!$M145,MAX('Export  - batting'!F145, VLOOKUP('Export  - batting'!$A145,'Season - bat'!$A:$K,6,FALSE)),'Export  - batting'!F145)</f>
        <v>10</v>
      </c>
      <c r="I145">
        <f>IF('Export  - batting'!$M145,'Export  - batting'!G145+VLOOKUP('Export  - batting'!$A145,'Season - bat'!$A:$K,7,FALSE),'Export  - batting'!G145)</f>
        <v>0</v>
      </c>
      <c r="J145">
        <f>IF('Export  - batting'!$M145,'Export  - batting'!H145+VLOOKUP('Export  - batting'!$A145,'Season - bat'!$A:$K,8,FALSE),'Export  - batting'!H145)</f>
        <v>0</v>
      </c>
      <c r="K145">
        <f>IF('Export  - batting'!$M145,'Export  - batting'!I145+VLOOKUP('Export  - batting'!$A145,'Season - bat'!$A:$K,9,FALSE),'Export  - batting'!I145)</f>
        <v>1</v>
      </c>
      <c r="L145">
        <f>IF('Export  - batting'!$M145,'Export  - batting'!J145+VLOOKUP('Export  - batting'!$A145,'Season - bat'!$A:$K,10,FALSE),'Export  - batting'!J145)</f>
        <v>1</v>
      </c>
      <c r="M145">
        <f>IF('Export  - batting'!$M145,'Export  - batting'!K145+VLOOKUP('Export  - batting'!$A145,'Season - bat'!$A:$K,11,FALSE),'Export  - batting'!K145)</f>
        <v>0</v>
      </c>
      <c r="N145" t="str">
        <f>IF('Export  - batting'!L145="", "-", IF('Export  - batting'!$M145,'Export  - batting'!L145+VLOOKUP('Export  - batting'!$A145,'Season - bat'!$A:$L,12,FALSE),'Export  - batting'!L145))</f>
        <v>-</v>
      </c>
    </row>
    <row r="146" spans="1:14" x14ac:dyDescent="0.25">
      <c r="A146" t="str">
        <f>'Export  - batting'!A146</f>
        <v>M Magill</v>
      </c>
      <c r="B146">
        <f>IF('Export  - batting'!$M146,'Export  - batting'!B146+VLOOKUP('Export  - batting'!$A146,'Season - bat'!A:K,2,FALSE),'Export  - batting'!B146)</f>
        <v>33</v>
      </c>
      <c r="C146">
        <f>IF('Export  - batting'!$M146,'Export  - batting'!C146+VLOOKUP('Export  - batting'!$A146,'Season - bat'!$A:$K,3,FALSE),'Export  - batting'!C146)</f>
        <v>26</v>
      </c>
      <c r="D146">
        <f>IF('Export  - batting'!$M146,'Export  - batting'!D146+VLOOKUP('Export  - batting'!$A146,'Season - bat'!$A:$K,4,FALSE),'Export  - batting'!D146)</f>
        <v>6</v>
      </c>
      <c r="E146">
        <f>IF('Export  - batting'!$M146,'Export  - batting'!E146+VLOOKUP('Export  - batting'!$A146,'Season - bat'!$A:$K,5,FALSE),'Export  - batting'!E146)</f>
        <v>140</v>
      </c>
      <c r="F146" s="30">
        <f>IF((C146-D146)&gt;0,E146/(C146-D146),"-")</f>
        <v>7</v>
      </c>
      <c r="G146" s="30" t="str">
        <f t="shared" si="2"/>
        <v>-</v>
      </c>
      <c r="H146">
        <f>IF('Export  - batting'!$M146,MAX('Export  - batting'!F146, VLOOKUP('Export  - batting'!$A146,'Season - bat'!$A:$K,6,FALSE)),'Export  - batting'!F146)</f>
        <v>28</v>
      </c>
      <c r="I146">
        <f>IF('Export  - batting'!$M146,'Export  - batting'!G146+VLOOKUP('Export  - batting'!$A146,'Season - bat'!$A:$K,7,FALSE),'Export  - batting'!G146)</f>
        <v>0</v>
      </c>
      <c r="J146">
        <f>IF('Export  - batting'!$M146,'Export  - batting'!H146+VLOOKUP('Export  - batting'!$A146,'Season - bat'!$A:$K,8,FALSE),'Export  - batting'!H146)</f>
        <v>0</v>
      </c>
      <c r="K146">
        <f>IF('Export  - batting'!$M146,'Export  - batting'!I146+VLOOKUP('Export  - batting'!$A146,'Season - bat'!$A:$K,9,FALSE),'Export  - batting'!I146)</f>
        <v>7</v>
      </c>
      <c r="L146">
        <f>IF('Export  - batting'!$M146,'Export  - batting'!J146+VLOOKUP('Export  - batting'!$A146,'Season - bat'!$A:$K,10,FALSE),'Export  - batting'!J146)</f>
        <v>8</v>
      </c>
      <c r="M146">
        <f>IF('Export  - batting'!$M146,'Export  - batting'!K146+VLOOKUP('Export  - batting'!$A146,'Season - bat'!$A:$K,11,FALSE),'Export  - batting'!K146)</f>
        <v>0</v>
      </c>
      <c r="N146" t="str">
        <f>IF('Export  - batting'!L146="", "-", IF('Export  - batting'!$M146,'Export  - batting'!L146+VLOOKUP('Export  - batting'!$A146,'Season - bat'!$A:$L,12,FALSE),'Export  - batting'!L146))</f>
        <v>-</v>
      </c>
    </row>
    <row r="147" spans="1:14" x14ac:dyDescent="0.25">
      <c r="A147" t="str">
        <f>'Export  - batting'!A147</f>
        <v>C Maharaj</v>
      </c>
      <c r="B147">
        <f>IF('Export  - batting'!$M147,'Export  - batting'!B147+VLOOKUP('Export  - batting'!$A147,'Season - bat'!A:K,2,FALSE),'Export  - batting'!B147)</f>
        <v>6</v>
      </c>
      <c r="C147">
        <f>IF('Export  - batting'!$M147,'Export  - batting'!C147+VLOOKUP('Export  - batting'!$A147,'Season - bat'!$A:$K,3,FALSE),'Export  - batting'!C147)</f>
        <v>6</v>
      </c>
      <c r="D147">
        <f>IF('Export  - batting'!$M147,'Export  - batting'!D147+VLOOKUP('Export  - batting'!$A147,'Season - bat'!$A:$K,4,FALSE),'Export  - batting'!D147)</f>
        <v>0</v>
      </c>
      <c r="E147">
        <f>IF('Export  - batting'!$M147,'Export  - batting'!E147+VLOOKUP('Export  - batting'!$A147,'Season - bat'!$A:$K,5,FALSE),'Export  - batting'!E147)</f>
        <v>33</v>
      </c>
      <c r="F147" s="30">
        <f>IF((C147-D147)&gt;0,E147/(C147-D147),"-")</f>
        <v>5.5</v>
      </c>
      <c r="G147" s="30" t="str">
        <f t="shared" si="2"/>
        <v>-</v>
      </c>
      <c r="H147">
        <f>IF('Export  - batting'!$M147,MAX('Export  - batting'!F147, VLOOKUP('Export  - batting'!$A147,'Season - bat'!$A:$K,6,FALSE)),'Export  - batting'!F147)</f>
        <v>22</v>
      </c>
      <c r="I147">
        <f>IF('Export  - batting'!$M147,'Export  - batting'!G147+VLOOKUP('Export  - batting'!$A147,'Season - bat'!$A:$K,7,FALSE),'Export  - batting'!G147)</f>
        <v>0</v>
      </c>
      <c r="J147">
        <f>IF('Export  - batting'!$M147,'Export  - batting'!H147+VLOOKUP('Export  - batting'!$A147,'Season - bat'!$A:$K,8,FALSE),'Export  - batting'!H147)</f>
        <v>0</v>
      </c>
      <c r="K147">
        <f>IF('Export  - batting'!$M147,'Export  - batting'!I147+VLOOKUP('Export  - batting'!$A147,'Season - bat'!$A:$K,9,FALSE),'Export  - batting'!I147)</f>
        <v>3</v>
      </c>
      <c r="L147">
        <f>IF('Export  - batting'!$M147,'Export  - batting'!J147+VLOOKUP('Export  - batting'!$A147,'Season - bat'!$A:$K,10,FALSE),'Export  - batting'!J147)</f>
        <v>2</v>
      </c>
      <c r="M147">
        <f>IF('Export  - batting'!$M147,'Export  - batting'!K147+VLOOKUP('Export  - batting'!$A147,'Season - bat'!$A:$K,11,FALSE),'Export  - batting'!K147)</f>
        <v>0</v>
      </c>
      <c r="N147" t="str">
        <f>IF('Export  - batting'!L147="", "-", IF('Export  - batting'!$M147,'Export  - batting'!L147+VLOOKUP('Export  - batting'!$A147,'Season - bat'!$A:$L,12,FALSE),'Export  - batting'!L147))</f>
        <v>-</v>
      </c>
    </row>
    <row r="148" spans="1:14" x14ac:dyDescent="0.25">
      <c r="A148" t="str">
        <f>'Export  - batting'!A148</f>
        <v>B Marshall</v>
      </c>
      <c r="B148">
        <f>IF('Export  - batting'!$M148,'Export  - batting'!B148+VLOOKUP('Export  - batting'!$A148,'Season - bat'!A:K,2,FALSE),'Export  - batting'!B148)</f>
        <v>10</v>
      </c>
      <c r="C148">
        <f>IF('Export  - batting'!$M148,'Export  - batting'!C148+VLOOKUP('Export  - batting'!$A148,'Season - bat'!$A:$K,3,FALSE),'Export  - batting'!C148)</f>
        <v>8</v>
      </c>
      <c r="D148">
        <f>IF('Export  - batting'!$M148,'Export  - batting'!D148+VLOOKUP('Export  - batting'!$A148,'Season - bat'!$A:$K,4,FALSE),'Export  - batting'!D148)</f>
        <v>2</v>
      </c>
      <c r="E148">
        <f>IF('Export  - batting'!$M148,'Export  - batting'!E148+VLOOKUP('Export  - batting'!$A148,'Season - bat'!$A:$K,5,FALSE),'Export  - batting'!E148)</f>
        <v>21</v>
      </c>
      <c r="F148" s="30">
        <f>IF((C148-D148)&gt;0,E148/(C148-D148),"-")</f>
        <v>3.5</v>
      </c>
      <c r="G148" s="30" t="str">
        <f t="shared" si="2"/>
        <v>-</v>
      </c>
      <c r="H148">
        <f>IF('Export  - batting'!$M148,MAX('Export  - batting'!F148, VLOOKUP('Export  - batting'!$A148,'Season - bat'!$A:$K,6,FALSE)),'Export  - batting'!F148)</f>
        <v>12</v>
      </c>
      <c r="I148">
        <f>IF('Export  - batting'!$M148,'Export  - batting'!G148+VLOOKUP('Export  - batting'!$A148,'Season - bat'!$A:$K,7,FALSE),'Export  - batting'!G148)</f>
        <v>0</v>
      </c>
      <c r="J148">
        <f>IF('Export  - batting'!$M148,'Export  - batting'!H148+VLOOKUP('Export  - batting'!$A148,'Season - bat'!$A:$K,8,FALSE),'Export  - batting'!H148)</f>
        <v>0</v>
      </c>
      <c r="K148">
        <f>IF('Export  - batting'!$M148,'Export  - batting'!I148+VLOOKUP('Export  - batting'!$A148,'Season - bat'!$A:$K,9,FALSE),'Export  - batting'!I148)</f>
        <v>3</v>
      </c>
      <c r="L148">
        <f>IF('Export  - batting'!$M148,'Export  - batting'!J148+VLOOKUP('Export  - batting'!$A148,'Season - bat'!$A:$K,10,FALSE),'Export  - batting'!J148)</f>
        <v>1</v>
      </c>
      <c r="M148">
        <f>IF('Export  - batting'!$M148,'Export  - batting'!K148+VLOOKUP('Export  - batting'!$A148,'Season - bat'!$A:$K,11,FALSE),'Export  - batting'!K148)</f>
        <v>0</v>
      </c>
      <c r="N148" t="str">
        <f>IF('Export  - batting'!L148="", "-", IF('Export  - batting'!$M148,'Export  - batting'!L148+VLOOKUP('Export  - batting'!$A148,'Season - bat'!$A:$L,12,FALSE),'Export  - batting'!L148))</f>
        <v>-</v>
      </c>
    </row>
    <row r="149" spans="1:14" x14ac:dyDescent="0.25">
      <c r="A149" t="str">
        <f>'Export  - batting'!A149</f>
        <v>K McEvoy</v>
      </c>
      <c r="B149">
        <f>IF('Export  - batting'!$M149,'Export  - batting'!B149+VLOOKUP('Export  - batting'!$A149,'Season - bat'!A:K,2,FALSE),'Export  - batting'!B149)</f>
        <v>33</v>
      </c>
      <c r="C149">
        <f>IF('Export  - batting'!$M149,'Export  - batting'!C149+VLOOKUP('Export  - batting'!$A149,'Season - bat'!$A:$K,3,FALSE),'Export  - batting'!C149)</f>
        <v>32</v>
      </c>
      <c r="D149">
        <f>IF('Export  - batting'!$M149,'Export  - batting'!D149+VLOOKUP('Export  - batting'!$A149,'Season - bat'!$A:$K,4,FALSE),'Export  - batting'!D149)</f>
        <v>6</v>
      </c>
      <c r="E149">
        <f>IF('Export  - batting'!$M149,'Export  - batting'!E149+VLOOKUP('Export  - batting'!$A149,'Season - bat'!$A:$K,5,FALSE),'Export  - batting'!E149)</f>
        <v>263</v>
      </c>
      <c r="F149" s="30">
        <f>IF((C149-D149)&gt;0,E149/(C149-D149),"-")</f>
        <v>10.115384615384615</v>
      </c>
      <c r="G149" s="30" t="str">
        <f t="shared" si="2"/>
        <v>-</v>
      </c>
      <c r="H149">
        <f>IF('Export  - batting'!$M149,MAX('Export  - batting'!F149, VLOOKUP('Export  - batting'!$A149,'Season - bat'!$A:$K,6,FALSE)),'Export  - batting'!F149)</f>
        <v>23</v>
      </c>
      <c r="I149">
        <f>IF('Export  - batting'!$M149,'Export  - batting'!G149+VLOOKUP('Export  - batting'!$A149,'Season - bat'!$A:$K,7,FALSE),'Export  - batting'!G149)</f>
        <v>0</v>
      </c>
      <c r="J149">
        <f>IF('Export  - batting'!$M149,'Export  - batting'!H149+VLOOKUP('Export  - batting'!$A149,'Season - bat'!$A:$K,8,FALSE),'Export  - batting'!H149)</f>
        <v>0</v>
      </c>
      <c r="K149">
        <f>IF('Export  - batting'!$M149,'Export  - batting'!I149+VLOOKUP('Export  - batting'!$A149,'Season - bat'!$A:$K,9,FALSE),'Export  - batting'!I149)</f>
        <v>3</v>
      </c>
      <c r="L149">
        <f>IF('Export  - batting'!$M149,'Export  - batting'!J149+VLOOKUP('Export  - batting'!$A149,'Season - bat'!$A:$K,10,FALSE),'Export  - batting'!J149)</f>
        <v>28</v>
      </c>
      <c r="M149">
        <f>IF('Export  - batting'!$M149,'Export  - batting'!K149+VLOOKUP('Export  - batting'!$A149,'Season - bat'!$A:$K,11,FALSE),'Export  - batting'!K149)</f>
        <v>0</v>
      </c>
      <c r="N149" t="str">
        <f>IF('Export  - batting'!L149="", "-", IF('Export  - batting'!$M149,'Export  - batting'!L149+VLOOKUP('Export  - batting'!$A149,'Season - bat'!$A:$L,12,FALSE),'Export  - batting'!L149))</f>
        <v>-</v>
      </c>
    </row>
    <row r="150" spans="1:14" x14ac:dyDescent="0.25">
      <c r="A150" t="str">
        <f>'Export  - batting'!A150</f>
        <v>B McGhee</v>
      </c>
      <c r="B150">
        <f>IF('Export  - batting'!$M150,'Export  - batting'!B150+VLOOKUP('Export  - batting'!$A150,'Season - bat'!A:K,2,FALSE),'Export  - batting'!B150)</f>
        <v>6</v>
      </c>
      <c r="C150">
        <f>IF('Export  - batting'!$M150,'Export  - batting'!C150+VLOOKUP('Export  - batting'!$A150,'Season - bat'!$A:$K,3,FALSE),'Export  - batting'!C150)</f>
        <v>6</v>
      </c>
      <c r="D150">
        <f>IF('Export  - batting'!$M150,'Export  - batting'!D150+VLOOKUP('Export  - batting'!$A150,'Season - bat'!$A:$K,4,FALSE),'Export  - batting'!D150)</f>
        <v>0</v>
      </c>
      <c r="E150">
        <f>IF('Export  - batting'!$M150,'Export  - batting'!E150+VLOOKUP('Export  - batting'!$A150,'Season - bat'!$A:$K,5,FALSE),'Export  - batting'!E150)</f>
        <v>156</v>
      </c>
      <c r="F150" s="30">
        <f>IF((C150-D150)&gt;0,E150/(C150-D150),"-")</f>
        <v>26</v>
      </c>
      <c r="G150" s="30" t="str">
        <f t="shared" si="2"/>
        <v>-</v>
      </c>
      <c r="H150">
        <f>IF('Export  - batting'!$M150,MAX('Export  - batting'!F150, VLOOKUP('Export  - batting'!$A150,'Season - bat'!$A:$K,6,FALSE)),'Export  - batting'!F150)</f>
        <v>63</v>
      </c>
      <c r="I150">
        <f>IF('Export  - batting'!$M150,'Export  - batting'!G150+VLOOKUP('Export  - batting'!$A150,'Season - bat'!$A:$K,7,FALSE),'Export  - batting'!G150)</f>
        <v>1</v>
      </c>
      <c r="J150">
        <f>IF('Export  - batting'!$M150,'Export  - batting'!H150+VLOOKUP('Export  - batting'!$A150,'Season - bat'!$A:$K,8,FALSE),'Export  - batting'!H150)</f>
        <v>0</v>
      </c>
      <c r="K150">
        <f>IF('Export  - batting'!$M150,'Export  - batting'!I150+VLOOKUP('Export  - batting'!$A150,'Season - bat'!$A:$K,9,FALSE),'Export  - batting'!I150)</f>
        <v>2</v>
      </c>
      <c r="L150">
        <f>IF('Export  - batting'!$M150,'Export  - batting'!J150+VLOOKUP('Export  - batting'!$A150,'Season - bat'!$A:$K,10,FALSE),'Export  - batting'!J150)</f>
        <v>18</v>
      </c>
      <c r="M150">
        <f>IF('Export  - batting'!$M150,'Export  - batting'!K150+VLOOKUP('Export  - batting'!$A150,'Season - bat'!$A:$K,11,FALSE),'Export  - batting'!K150)</f>
        <v>6</v>
      </c>
      <c r="N150" t="str">
        <f>IF('Export  - batting'!L150="", "-", IF('Export  - batting'!$M150,'Export  - batting'!L150+VLOOKUP('Export  - batting'!$A150,'Season - bat'!$A:$L,12,FALSE),'Export  - batting'!L150))</f>
        <v>-</v>
      </c>
    </row>
    <row r="151" spans="1:14" x14ac:dyDescent="0.25">
      <c r="A151" t="str">
        <f>'Export  - batting'!A151</f>
        <v>R McHarg</v>
      </c>
      <c r="B151">
        <f>IF('Export  - batting'!$M151,'Export  - batting'!B151+VLOOKUP('Export  - batting'!$A151,'Season - bat'!A:K,2,FALSE),'Export  - batting'!B151)</f>
        <v>28</v>
      </c>
      <c r="C151">
        <f>IF('Export  - batting'!$M151,'Export  - batting'!C151+VLOOKUP('Export  - batting'!$A151,'Season - bat'!$A:$K,3,FALSE),'Export  - batting'!C151)</f>
        <v>24</v>
      </c>
      <c r="D151">
        <f>IF('Export  - batting'!$M151,'Export  - batting'!D151+VLOOKUP('Export  - batting'!$A151,'Season - bat'!$A:$K,4,FALSE),'Export  - batting'!D151)</f>
        <v>3</v>
      </c>
      <c r="E151">
        <f>IF('Export  - batting'!$M151,'Export  - batting'!E151+VLOOKUP('Export  - batting'!$A151,'Season - bat'!$A:$K,5,FALSE),'Export  - batting'!E151)</f>
        <v>431</v>
      </c>
      <c r="F151" s="30">
        <f>IF((C151-D151)&gt;0,E151/(C151-D151),"-")</f>
        <v>20.523809523809526</v>
      </c>
      <c r="G151" s="30" t="str">
        <f t="shared" si="2"/>
        <v>-</v>
      </c>
      <c r="H151">
        <f>IF('Export  - batting'!$M151,MAX('Export  - batting'!F151, VLOOKUP('Export  - batting'!$A151,'Season - bat'!$A:$K,6,FALSE)),'Export  - batting'!F151)</f>
        <v>90</v>
      </c>
      <c r="I151">
        <f>IF('Export  - batting'!$M151,'Export  - batting'!G151+VLOOKUP('Export  - batting'!$A151,'Season - bat'!$A:$K,7,FALSE),'Export  - batting'!G151)</f>
        <v>3</v>
      </c>
      <c r="J151">
        <f>IF('Export  - batting'!$M151,'Export  - batting'!H151+VLOOKUP('Export  - batting'!$A151,'Season - bat'!$A:$K,8,FALSE),'Export  - batting'!H151)</f>
        <v>0</v>
      </c>
      <c r="K151">
        <f>IF('Export  - batting'!$M151,'Export  - batting'!I151+VLOOKUP('Export  - batting'!$A151,'Season - bat'!$A:$K,9,FALSE),'Export  - batting'!I151)</f>
        <v>2</v>
      </c>
      <c r="L151">
        <f>IF('Export  - batting'!$M151,'Export  - batting'!J151+VLOOKUP('Export  - batting'!$A151,'Season - bat'!$A:$K,10,FALSE),'Export  - batting'!J151)</f>
        <v>35</v>
      </c>
      <c r="M151">
        <f>IF('Export  - batting'!$M151,'Export  - batting'!K151+VLOOKUP('Export  - batting'!$A151,'Season - bat'!$A:$K,11,FALSE),'Export  - batting'!K151)</f>
        <v>3</v>
      </c>
      <c r="N151" t="str">
        <f>IF('Export  - batting'!L151="", "-", IF('Export  - batting'!$M151,'Export  - batting'!L151+VLOOKUP('Export  - batting'!$A151,'Season - bat'!$A:$L,12,FALSE),'Export  - batting'!L151))</f>
        <v>-</v>
      </c>
    </row>
    <row r="152" spans="1:14" x14ac:dyDescent="0.25">
      <c r="A152" t="str">
        <f>'Export  - batting'!A152</f>
        <v>J McHugh</v>
      </c>
      <c r="B152">
        <f>IF('Export  - batting'!$M152,'Export  - batting'!B152+VLOOKUP('Export  - batting'!$A152,'Season - bat'!A:K,2,FALSE),'Export  - batting'!B152)</f>
        <v>2</v>
      </c>
      <c r="C152">
        <f>IF('Export  - batting'!$M152,'Export  - batting'!C152+VLOOKUP('Export  - batting'!$A152,'Season - bat'!$A:$K,3,FALSE),'Export  - batting'!C152)</f>
        <v>2</v>
      </c>
      <c r="D152">
        <f>IF('Export  - batting'!$M152,'Export  - batting'!D152+VLOOKUP('Export  - batting'!$A152,'Season - bat'!$A:$K,4,FALSE),'Export  - batting'!D152)</f>
        <v>0</v>
      </c>
      <c r="E152">
        <f>IF('Export  - batting'!$M152,'Export  - batting'!E152+VLOOKUP('Export  - batting'!$A152,'Season - bat'!$A:$K,5,FALSE),'Export  - batting'!E152)</f>
        <v>28</v>
      </c>
      <c r="F152" s="30">
        <f>IF((C152-D152)&gt;0,E152/(C152-D152),"-")</f>
        <v>14</v>
      </c>
      <c r="G152" s="30" t="str">
        <f t="shared" si="2"/>
        <v>-</v>
      </c>
      <c r="H152">
        <f>IF('Export  - batting'!$M152,MAX('Export  - batting'!F152, VLOOKUP('Export  - batting'!$A152,'Season - bat'!$A:$K,6,FALSE)),'Export  - batting'!F152)</f>
        <v>19</v>
      </c>
      <c r="I152">
        <f>IF('Export  - batting'!$M152,'Export  - batting'!G152+VLOOKUP('Export  - batting'!$A152,'Season - bat'!$A:$K,7,FALSE),'Export  - batting'!G152)</f>
        <v>0</v>
      </c>
      <c r="J152">
        <f>IF('Export  - batting'!$M152,'Export  - batting'!H152+VLOOKUP('Export  - batting'!$A152,'Season - bat'!$A:$K,8,FALSE),'Export  - batting'!H152)</f>
        <v>0</v>
      </c>
      <c r="K152">
        <f>IF('Export  - batting'!$M152,'Export  - batting'!I152+VLOOKUP('Export  - batting'!$A152,'Season - bat'!$A:$K,9,FALSE),'Export  - batting'!I152)</f>
        <v>0</v>
      </c>
      <c r="L152">
        <f>IF('Export  - batting'!$M152,'Export  - batting'!J152+VLOOKUP('Export  - batting'!$A152,'Season - bat'!$A:$K,10,FALSE),'Export  - batting'!J152)</f>
        <v>3</v>
      </c>
      <c r="M152">
        <f>IF('Export  - batting'!$M152,'Export  - batting'!K152+VLOOKUP('Export  - batting'!$A152,'Season - bat'!$A:$K,11,FALSE),'Export  - batting'!K152)</f>
        <v>0</v>
      </c>
      <c r="N152" t="str">
        <f>IF('Export  - batting'!L152="", "-", IF('Export  - batting'!$M152,'Export  - batting'!L152+VLOOKUP('Export  - batting'!$A152,'Season - bat'!$A:$L,12,FALSE),'Export  - batting'!L152))</f>
        <v>-</v>
      </c>
    </row>
    <row r="153" spans="1:14" x14ac:dyDescent="0.25">
      <c r="A153" t="str">
        <f>'Export  - batting'!A153</f>
        <v>C McNee</v>
      </c>
      <c r="B153">
        <f>IF('Export  - batting'!$M153,'Export  - batting'!B153+VLOOKUP('Export  - batting'!$A153,'Season - bat'!A:K,2,FALSE),'Export  - batting'!B153)</f>
        <v>37</v>
      </c>
      <c r="C153">
        <f>IF('Export  - batting'!$M153,'Export  - batting'!C153+VLOOKUP('Export  - batting'!$A153,'Season - bat'!$A:$K,3,FALSE),'Export  - batting'!C153)</f>
        <v>34</v>
      </c>
      <c r="D153">
        <f>IF('Export  - batting'!$M153,'Export  - batting'!D153+VLOOKUP('Export  - batting'!$A153,'Season - bat'!$A:$K,4,FALSE),'Export  - batting'!D153)</f>
        <v>2</v>
      </c>
      <c r="E153">
        <f>IF('Export  - batting'!$M153,'Export  - batting'!E153+VLOOKUP('Export  - batting'!$A153,'Season - bat'!$A:$K,5,FALSE),'Export  - batting'!E153)</f>
        <v>503</v>
      </c>
      <c r="F153" s="30">
        <f>IF((C153-D153)&gt;0,E153/(C153-D153),"-")</f>
        <v>15.71875</v>
      </c>
      <c r="G153" s="30" t="str">
        <f t="shared" si="2"/>
        <v>-</v>
      </c>
      <c r="H153">
        <f>IF('Export  - batting'!$M153,MAX('Export  - batting'!F153, VLOOKUP('Export  - batting'!$A153,'Season - bat'!$A:$K,6,FALSE)),'Export  - batting'!F153)</f>
        <v>62</v>
      </c>
      <c r="I153">
        <f>IF('Export  - batting'!$M153,'Export  - batting'!G153+VLOOKUP('Export  - batting'!$A153,'Season - bat'!$A:$K,7,FALSE),'Export  - batting'!G153)</f>
        <v>2</v>
      </c>
      <c r="J153">
        <f>IF('Export  - batting'!$M153,'Export  - batting'!H153+VLOOKUP('Export  - batting'!$A153,'Season - bat'!$A:$K,8,FALSE),'Export  - batting'!H153)</f>
        <v>0</v>
      </c>
      <c r="K153">
        <f>IF('Export  - batting'!$M153,'Export  - batting'!I153+VLOOKUP('Export  - batting'!$A153,'Season - bat'!$A:$K,9,FALSE),'Export  - batting'!I153)</f>
        <v>7</v>
      </c>
      <c r="L153">
        <f>IF('Export  - batting'!$M153,'Export  - batting'!J153+VLOOKUP('Export  - batting'!$A153,'Season - bat'!$A:$K,10,FALSE),'Export  - batting'!J153)</f>
        <v>48</v>
      </c>
      <c r="M153">
        <f>IF('Export  - batting'!$M153,'Export  - batting'!K153+VLOOKUP('Export  - batting'!$A153,'Season - bat'!$A:$K,11,FALSE),'Export  - batting'!K153)</f>
        <v>6</v>
      </c>
      <c r="N153" t="str">
        <f>IF('Export  - batting'!L153="", "-", IF('Export  - batting'!$M153,'Export  - batting'!L153+VLOOKUP('Export  - batting'!$A153,'Season - bat'!$A:$L,12,FALSE),'Export  - batting'!L153))</f>
        <v>-</v>
      </c>
    </row>
    <row r="154" spans="1:14" x14ac:dyDescent="0.25">
      <c r="A154" t="str">
        <f>'Export  - batting'!A154</f>
        <v>J Meade</v>
      </c>
      <c r="B154">
        <f>IF('Export  - batting'!$M154,'Export  - batting'!B154+VLOOKUP('Export  - batting'!$A154,'Season - bat'!A:K,2,FALSE),'Export  - batting'!B154)</f>
        <v>92</v>
      </c>
      <c r="C154">
        <f>IF('Export  - batting'!$M154,'Export  - batting'!C154+VLOOKUP('Export  - batting'!$A154,'Season - bat'!$A:$K,3,FALSE),'Export  - batting'!C154)</f>
        <v>77</v>
      </c>
      <c r="D154">
        <f>IF('Export  - batting'!$M154,'Export  - batting'!D154+VLOOKUP('Export  - batting'!$A154,'Season - bat'!$A:$K,4,FALSE),'Export  - batting'!D154)</f>
        <v>9</v>
      </c>
      <c r="E154">
        <f>IF('Export  - batting'!$M154,'Export  - batting'!E154+VLOOKUP('Export  - batting'!$A154,'Season - bat'!$A:$K,5,FALSE),'Export  - batting'!E154)</f>
        <v>498</v>
      </c>
      <c r="F154" s="30">
        <f>IF((C154-D154)&gt;0,E154/(C154-D154),"-")</f>
        <v>7.3235294117647056</v>
      </c>
      <c r="G154" s="30" t="str">
        <f t="shared" si="2"/>
        <v>-</v>
      </c>
      <c r="H154">
        <f>IF('Export  - batting'!$M154,MAX('Export  - batting'!F154, VLOOKUP('Export  - batting'!$A154,'Season - bat'!$A:$K,6,FALSE)),'Export  - batting'!F154)</f>
        <v>48</v>
      </c>
      <c r="I154">
        <f>IF('Export  - batting'!$M154,'Export  - batting'!G154+VLOOKUP('Export  - batting'!$A154,'Season - bat'!$A:$K,7,FALSE),'Export  - batting'!G154)</f>
        <v>0</v>
      </c>
      <c r="J154">
        <f>IF('Export  - batting'!$M154,'Export  - batting'!H154+VLOOKUP('Export  - batting'!$A154,'Season - bat'!$A:$K,8,FALSE),'Export  - batting'!H154)</f>
        <v>0</v>
      </c>
      <c r="K154">
        <f>IF('Export  - batting'!$M154,'Export  - batting'!I154+VLOOKUP('Export  - batting'!$A154,'Season - bat'!$A:$K,9,FALSE),'Export  - batting'!I154)</f>
        <v>15</v>
      </c>
      <c r="L154">
        <f>IF('Export  - batting'!$M154,'Export  - batting'!J154+VLOOKUP('Export  - batting'!$A154,'Season - bat'!$A:$K,10,FALSE),'Export  - batting'!J154)</f>
        <v>0</v>
      </c>
      <c r="M154">
        <f>IF('Export  - batting'!$M154,'Export  - batting'!K154+VLOOKUP('Export  - batting'!$A154,'Season - bat'!$A:$K,11,FALSE),'Export  - batting'!K154)</f>
        <v>0</v>
      </c>
      <c r="N154" t="str">
        <f>IF('Export  - batting'!L154="", "-", IF('Export  - batting'!$M154,'Export  - batting'!L154+VLOOKUP('Export  - batting'!$A154,'Season - bat'!$A:$L,12,FALSE),'Export  - batting'!L154))</f>
        <v>-</v>
      </c>
    </row>
    <row r="155" spans="1:14" x14ac:dyDescent="0.25">
      <c r="A155" t="str">
        <f>'Export  - batting'!A155</f>
        <v>Dan Meek</v>
      </c>
      <c r="B155">
        <f>IF('Export  - batting'!$M155,'Export  - batting'!B155+VLOOKUP('Export  - batting'!$A155,'Season - bat'!A:K,2,FALSE),'Export  - batting'!B155)</f>
        <v>1</v>
      </c>
      <c r="C155">
        <f>IF('Export  - batting'!$M155,'Export  - batting'!C155+VLOOKUP('Export  - batting'!$A155,'Season - bat'!$A:$K,3,FALSE),'Export  - batting'!C155)</f>
        <v>1</v>
      </c>
      <c r="D155">
        <f>IF('Export  - batting'!$M155,'Export  - batting'!D155+VLOOKUP('Export  - batting'!$A155,'Season - bat'!$A:$K,4,FALSE),'Export  - batting'!D155)</f>
        <v>0</v>
      </c>
      <c r="E155">
        <f>IF('Export  - batting'!$M155,'Export  - batting'!E155+VLOOKUP('Export  - batting'!$A155,'Season - bat'!$A:$K,5,FALSE),'Export  - batting'!E155)</f>
        <v>23</v>
      </c>
      <c r="F155" s="30">
        <f>IF((C155-D155)&gt;0,E155/(C155-D155),"-")</f>
        <v>23</v>
      </c>
      <c r="G155" s="30">
        <f t="shared" si="2"/>
        <v>95.833333333333343</v>
      </c>
      <c r="H155">
        <f>IF('Export  - batting'!$M155,MAX('Export  - batting'!F155, VLOOKUP('Export  - batting'!$A155,'Season - bat'!$A:$K,6,FALSE)),'Export  - batting'!F155)</f>
        <v>23</v>
      </c>
      <c r="I155">
        <f>IF('Export  - batting'!$M155,'Export  - batting'!G155+VLOOKUP('Export  - batting'!$A155,'Season - bat'!$A:$K,7,FALSE),'Export  - batting'!G155)</f>
        <v>0</v>
      </c>
      <c r="J155">
        <f>IF('Export  - batting'!$M155,'Export  - batting'!H155+VLOOKUP('Export  - batting'!$A155,'Season - bat'!$A:$K,8,FALSE),'Export  - batting'!H155)</f>
        <v>0</v>
      </c>
      <c r="K155">
        <f>IF('Export  - batting'!$M155,'Export  - batting'!I155+VLOOKUP('Export  - batting'!$A155,'Season - bat'!$A:$K,9,FALSE),'Export  - batting'!I155)</f>
        <v>0</v>
      </c>
      <c r="L155">
        <f>IF('Export  - batting'!$M155,'Export  - batting'!J155+VLOOKUP('Export  - batting'!$A155,'Season - bat'!$A:$K,10,FALSE),'Export  - batting'!J155)</f>
        <v>5</v>
      </c>
      <c r="M155">
        <f>IF('Export  - batting'!$M155,'Export  - batting'!K155+VLOOKUP('Export  - batting'!$A155,'Season - bat'!$A:$K,11,FALSE),'Export  - batting'!K155)</f>
        <v>0</v>
      </c>
      <c r="N155">
        <f>IF('Export  - batting'!L155="", "-", IF('Export  - batting'!$M155,'Export  - batting'!L155+VLOOKUP('Export  - batting'!$A155,'Season - bat'!$A:$L,12,FALSE),'Export  - batting'!L155))</f>
        <v>24</v>
      </c>
    </row>
    <row r="156" spans="1:14" x14ac:dyDescent="0.25">
      <c r="A156" t="str">
        <f>'Export  - batting'!A156</f>
        <v>Freddie Mills</v>
      </c>
      <c r="B156">
        <f>IF('Export  - batting'!$M156,'Export  - batting'!B156+VLOOKUP('Export  - batting'!$A156,'Season - bat'!A:K,2,FALSE),'Export  - batting'!B156)</f>
        <v>95</v>
      </c>
      <c r="C156">
        <f>IF('Export  - batting'!$M156,'Export  - batting'!C156+VLOOKUP('Export  - batting'!$A156,'Season - bat'!$A:$K,3,FALSE),'Export  - batting'!C156)</f>
        <v>85</v>
      </c>
      <c r="D156">
        <f>IF('Export  - batting'!$M156,'Export  - batting'!D156+VLOOKUP('Export  - batting'!$A156,'Season - bat'!$A:$K,4,FALSE),'Export  - batting'!D156)</f>
        <v>15</v>
      </c>
      <c r="E156">
        <f>IF('Export  - batting'!$M156,'Export  - batting'!E156+VLOOKUP('Export  - batting'!$A156,'Season - bat'!$A:$K,5,FALSE),'Export  - batting'!E156)</f>
        <v>2141</v>
      </c>
      <c r="F156" s="30">
        <f>IF((C156-D156)&gt;0,E156/(C156-D156),"-")</f>
        <v>30.585714285714285</v>
      </c>
      <c r="G156" s="30" t="str">
        <f t="shared" si="2"/>
        <v>-</v>
      </c>
      <c r="H156">
        <f>IF('Export  - batting'!$M156,MAX('Export  - batting'!F156, VLOOKUP('Export  - batting'!$A156,'Season - bat'!$A:$K,6,FALSE)),'Export  - batting'!F156)</f>
        <v>132</v>
      </c>
      <c r="I156">
        <f>IF('Export  - batting'!$M156,'Export  - batting'!G156+VLOOKUP('Export  - batting'!$A156,'Season - bat'!$A:$K,7,FALSE),'Export  - batting'!G156)</f>
        <v>13</v>
      </c>
      <c r="J156">
        <f>IF('Export  - batting'!$M156,'Export  - batting'!H156+VLOOKUP('Export  - batting'!$A156,'Season - bat'!$A:$K,8,FALSE),'Export  - batting'!H156)</f>
        <v>2</v>
      </c>
      <c r="K156">
        <f>IF('Export  - batting'!$M156,'Export  - batting'!I156+VLOOKUP('Export  - batting'!$A156,'Season - bat'!$A:$K,9,FALSE),'Export  - batting'!I156)</f>
        <v>13</v>
      </c>
      <c r="L156">
        <f>IF('Export  - batting'!$M156,'Export  - batting'!J156+VLOOKUP('Export  - batting'!$A156,'Season - bat'!$A:$K,10,FALSE),'Export  - batting'!J156)</f>
        <v>212</v>
      </c>
      <c r="M156">
        <f>IF('Export  - batting'!$M156,'Export  - batting'!K156+VLOOKUP('Export  - batting'!$A156,'Season - bat'!$A:$K,11,FALSE),'Export  - batting'!K156)</f>
        <v>57</v>
      </c>
      <c r="N156" t="str">
        <f>IF('Export  - batting'!L156="", "-", IF('Export  - batting'!$M156,'Export  - batting'!L156+VLOOKUP('Export  - batting'!$A156,'Season - bat'!$A:$L,12,FALSE),'Export  - batting'!L156))</f>
        <v>-</v>
      </c>
    </row>
    <row r="157" spans="1:14" x14ac:dyDescent="0.25">
      <c r="A157" t="str">
        <f>'Export  - batting'!A157</f>
        <v>M Mittal</v>
      </c>
      <c r="B157">
        <f>IF('Export  - batting'!$M157,'Export  - batting'!B157+VLOOKUP('Export  - batting'!$A157,'Season - bat'!A:K,2,FALSE),'Export  - batting'!B157)</f>
        <v>10</v>
      </c>
      <c r="C157">
        <f>IF('Export  - batting'!$M157,'Export  - batting'!C157+VLOOKUP('Export  - batting'!$A157,'Season - bat'!$A:$K,3,FALSE),'Export  - batting'!C157)</f>
        <v>10</v>
      </c>
      <c r="D157">
        <f>IF('Export  - batting'!$M157,'Export  - batting'!D157+VLOOKUP('Export  - batting'!$A157,'Season - bat'!$A:$K,4,FALSE),'Export  - batting'!D157)</f>
        <v>1</v>
      </c>
      <c r="E157">
        <f>IF('Export  - batting'!$M157,'Export  - batting'!E157+VLOOKUP('Export  - batting'!$A157,'Season - bat'!$A:$K,5,FALSE),'Export  - batting'!E157)</f>
        <v>38</v>
      </c>
      <c r="F157" s="30">
        <f>IF((C157-D157)&gt;0,E157/(C157-D157),"-")</f>
        <v>4.2222222222222223</v>
      </c>
      <c r="G157" s="30" t="str">
        <f t="shared" si="2"/>
        <v>-</v>
      </c>
      <c r="H157">
        <f>IF('Export  - batting'!$M157,MAX('Export  - batting'!F157, VLOOKUP('Export  - batting'!$A157,'Season - bat'!$A:$K,6,FALSE)),'Export  - batting'!F157)</f>
        <v>11</v>
      </c>
      <c r="I157">
        <f>IF('Export  - batting'!$M157,'Export  - batting'!G157+VLOOKUP('Export  - batting'!$A157,'Season - bat'!$A:$K,7,FALSE),'Export  - batting'!G157)</f>
        <v>0</v>
      </c>
      <c r="J157">
        <f>IF('Export  - batting'!$M157,'Export  - batting'!H157+VLOOKUP('Export  - batting'!$A157,'Season - bat'!$A:$K,8,FALSE),'Export  - batting'!H157)</f>
        <v>0</v>
      </c>
      <c r="K157">
        <f>IF('Export  - batting'!$M157,'Export  - batting'!I157+VLOOKUP('Export  - batting'!$A157,'Season - bat'!$A:$K,9,FALSE),'Export  - batting'!I157)</f>
        <v>3</v>
      </c>
      <c r="L157">
        <f>IF('Export  - batting'!$M157,'Export  - batting'!J157+VLOOKUP('Export  - batting'!$A157,'Season - bat'!$A:$K,10,FALSE),'Export  - batting'!J157)</f>
        <v>2</v>
      </c>
      <c r="M157">
        <f>IF('Export  - batting'!$M157,'Export  - batting'!K157+VLOOKUP('Export  - batting'!$A157,'Season - bat'!$A:$K,11,FALSE),'Export  - batting'!K157)</f>
        <v>0</v>
      </c>
      <c r="N157" t="str">
        <f>IF('Export  - batting'!L157="", "-", IF('Export  - batting'!$M157,'Export  - batting'!L157+VLOOKUP('Export  - batting'!$A157,'Season - bat'!$A:$L,12,FALSE),'Export  - batting'!L157))</f>
        <v>-</v>
      </c>
    </row>
    <row r="158" spans="1:14" x14ac:dyDescent="0.25">
      <c r="A158" t="str">
        <f>'Export  - batting'!A158</f>
        <v>Aruran Morgan</v>
      </c>
      <c r="B158">
        <f>IF('Export  - batting'!$M158,'Export  - batting'!B158+VLOOKUP('Export  - batting'!$A158,'Season - bat'!A:K,2,FALSE),'Export  - batting'!B158)</f>
        <v>33</v>
      </c>
      <c r="C158">
        <f>IF('Export  - batting'!$M158,'Export  - batting'!C158+VLOOKUP('Export  - batting'!$A158,'Season - bat'!$A:$K,3,FALSE),'Export  - batting'!C158)</f>
        <v>23</v>
      </c>
      <c r="D158">
        <f>IF('Export  - batting'!$M158,'Export  - batting'!D158+VLOOKUP('Export  - batting'!$A158,'Season - bat'!$A:$K,4,FALSE),'Export  - batting'!D158)</f>
        <v>5</v>
      </c>
      <c r="E158">
        <f>IF('Export  - batting'!$M158,'Export  - batting'!E158+VLOOKUP('Export  - batting'!$A158,'Season - bat'!$A:$K,5,FALSE),'Export  - batting'!E158)</f>
        <v>247</v>
      </c>
      <c r="F158" s="30">
        <f>IF((C158-D158)&gt;0,E158/(C158-D158),"-")</f>
        <v>13.722222222222221</v>
      </c>
      <c r="G158" s="30" t="str">
        <f t="shared" si="2"/>
        <v>-</v>
      </c>
      <c r="H158">
        <f>IF('Export  - batting'!$M158,MAX('Export  - batting'!F158, VLOOKUP('Export  - batting'!$A158,'Season - bat'!$A:$K,6,FALSE)),'Export  - batting'!F158)</f>
        <v>41</v>
      </c>
      <c r="I158">
        <f>IF('Export  - batting'!$M158,'Export  - batting'!G158+VLOOKUP('Export  - batting'!$A158,'Season - bat'!$A:$K,7,FALSE),'Export  - batting'!G158)</f>
        <v>0</v>
      </c>
      <c r="J158">
        <f>IF('Export  - batting'!$M158,'Export  - batting'!H158+VLOOKUP('Export  - batting'!$A158,'Season - bat'!$A:$K,8,FALSE),'Export  - batting'!H158)</f>
        <v>0</v>
      </c>
      <c r="K158">
        <f>IF('Export  - batting'!$M158,'Export  - batting'!I158+VLOOKUP('Export  - batting'!$A158,'Season - bat'!$A:$K,9,FALSE),'Export  - batting'!I158)</f>
        <v>4</v>
      </c>
      <c r="L158">
        <f>IF('Export  - batting'!$M158,'Export  - batting'!J158+VLOOKUP('Export  - batting'!$A158,'Season - bat'!$A:$K,10,FALSE),'Export  - batting'!J158)</f>
        <v>16</v>
      </c>
      <c r="M158">
        <f>IF('Export  - batting'!$M158,'Export  - batting'!K158+VLOOKUP('Export  - batting'!$A158,'Season - bat'!$A:$K,11,FALSE),'Export  - batting'!K158)</f>
        <v>1</v>
      </c>
      <c r="N158" t="str">
        <f>IF('Export  - batting'!L158="", "-", IF('Export  - batting'!$M158,'Export  - batting'!L158+VLOOKUP('Export  - batting'!$A158,'Season - bat'!$A:$L,12,FALSE),'Export  - batting'!L158))</f>
        <v>-</v>
      </c>
    </row>
    <row r="159" spans="1:14" x14ac:dyDescent="0.25">
      <c r="A159" t="str">
        <f>'Export  - batting'!A159</f>
        <v>J Murphy</v>
      </c>
      <c r="B159">
        <f>IF('Export  - batting'!$M159,'Export  - batting'!B159+VLOOKUP('Export  - batting'!$A159,'Season - bat'!A:K,2,FALSE),'Export  - batting'!B159)</f>
        <v>3</v>
      </c>
      <c r="C159">
        <f>IF('Export  - batting'!$M159,'Export  - batting'!C159+VLOOKUP('Export  - batting'!$A159,'Season - bat'!$A:$K,3,FALSE),'Export  - batting'!C159)</f>
        <v>2</v>
      </c>
      <c r="D159">
        <f>IF('Export  - batting'!$M159,'Export  - batting'!D159+VLOOKUP('Export  - batting'!$A159,'Season - bat'!$A:$K,4,FALSE),'Export  - batting'!D159)</f>
        <v>0</v>
      </c>
      <c r="E159">
        <f>IF('Export  - batting'!$M159,'Export  - batting'!E159+VLOOKUP('Export  - batting'!$A159,'Season - bat'!$A:$K,5,FALSE),'Export  - batting'!E159)</f>
        <v>78</v>
      </c>
      <c r="F159" s="30">
        <f>IF((C159-D159)&gt;0,E159/(C159-D159),"-")</f>
        <v>39</v>
      </c>
      <c r="G159" s="30" t="str">
        <f t="shared" si="2"/>
        <v>-</v>
      </c>
      <c r="H159">
        <f>IF('Export  - batting'!$M159,MAX('Export  - batting'!F159, VLOOKUP('Export  - batting'!$A159,'Season - bat'!$A:$K,6,FALSE)),'Export  - batting'!F159)</f>
        <v>61</v>
      </c>
      <c r="I159">
        <f>IF('Export  - batting'!$M159,'Export  - batting'!G159+VLOOKUP('Export  - batting'!$A159,'Season - bat'!$A:$K,7,FALSE),'Export  - batting'!G159)</f>
        <v>1</v>
      </c>
      <c r="J159">
        <f>IF('Export  - batting'!$M159,'Export  - batting'!H159+VLOOKUP('Export  - batting'!$A159,'Season - bat'!$A:$K,8,FALSE),'Export  - batting'!H159)</f>
        <v>0</v>
      </c>
      <c r="K159">
        <f>IF('Export  - batting'!$M159,'Export  - batting'!I159+VLOOKUP('Export  - batting'!$A159,'Season - bat'!$A:$K,9,FALSE),'Export  - batting'!I159)</f>
        <v>0</v>
      </c>
      <c r="L159">
        <f>IF('Export  - batting'!$M159,'Export  - batting'!J159+VLOOKUP('Export  - batting'!$A159,'Season - bat'!$A:$K,10,FALSE),'Export  - batting'!J159)</f>
        <v>10</v>
      </c>
      <c r="M159">
        <f>IF('Export  - batting'!$M159,'Export  - batting'!K159+VLOOKUP('Export  - batting'!$A159,'Season - bat'!$A:$K,11,FALSE),'Export  - batting'!K159)</f>
        <v>0</v>
      </c>
      <c r="N159" t="str">
        <f>IF('Export  - batting'!L159="", "-", IF('Export  - batting'!$M159,'Export  - batting'!L159+VLOOKUP('Export  - batting'!$A159,'Season - bat'!$A:$L,12,FALSE),'Export  - batting'!L159))</f>
        <v>-</v>
      </c>
    </row>
    <row r="160" spans="1:14" x14ac:dyDescent="0.25">
      <c r="A160" t="str">
        <f>'Export  - batting'!A160</f>
        <v>N Murphy</v>
      </c>
      <c r="B160">
        <f>IF('Export  - batting'!$M160,'Export  - batting'!B160+VLOOKUP('Export  - batting'!$A160,'Season - bat'!A:K,2,FALSE),'Export  - batting'!B160)</f>
        <v>4</v>
      </c>
      <c r="C160">
        <f>IF('Export  - batting'!$M160,'Export  - batting'!C160+VLOOKUP('Export  - batting'!$A160,'Season - bat'!$A:$K,3,FALSE),'Export  - batting'!C160)</f>
        <v>4</v>
      </c>
      <c r="D160">
        <f>IF('Export  - batting'!$M160,'Export  - batting'!D160+VLOOKUP('Export  - batting'!$A160,'Season - bat'!$A:$K,4,FALSE),'Export  - batting'!D160)</f>
        <v>1</v>
      </c>
      <c r="E160">
        <f>IF('Export  - batting'!$M160,'Export  - batting'!E160+VLOOKUP('Export  - batting'!$A160,'Season - bat'!$A:$K,5,FALSE),'Export  - batting'!E160)</f>
        <v>33</v>
      </c>
      <c r="F160" s="30">
        <f>IF((C160-D160)&gt;0,E160/(C160-D160),"-")</f>
        <v>11</v>
      </c>
      <c r="G160" s="30" t="str">
        <f t="shared" si="2"/>
        <v>-</v>
      </c>
      <c r="H160">
        <f>IF('Export  - batting'!$M160,MAX('Export  - batting'!F160, VLOOKUP('Export  - batting'!$A160,'Season - bat'!$A:$K,6,FALSE)),'Export  - batting'!F160)</f>
        <v>26</v>
      </c>
      <c r="I160">
        <f>IF('Export  - batting'!$M160,'Export  - batting'!G160+VLOOKUP('Export  - batting'!$A160,'Season - bat'!$A:$K,7,FALSE),'Export  - batting'!G160)</f>
        <v>0</v>
      </c>
      <c r="J160">
        <f>IF('Export  - batting'!$M160,'Export  - batting'!H160+VLOOKUP('Export  - batting'!$A160,'Season - bat'!$A:$K,8,FALSE),'Export  - batting'!H160)</f>
        <v>0</v>
      </c>
      <c r="K160">
        <f>IF('Export  - batting'!$M160,'Export  - batting'!I160+VLOOKUP('Export  - batting'!$A160,'Season - bat'!$A:$K,9,FALSE),'Export  - batting'!I160)</f>
        <v>0</v>
      </c>
      <c r="L160">
        <f>IF('Export  - batting'!$M160,'Export  - batting'!J160+VLOOKUP('Export  - batting'!$A160,'Season - bat'!$A:$K,10,FALSE),'Export  - batting'!J160)</f>
        <v>0</v>
      </c>
      <c r="M160">
        <f>IF('Export  - batting'!$M160,'Export  - batting'!K160+VLOOKUP('Export  - batting'!$A160,'Season - bat'!$A:$K,11,FALSE),'Export  - batting'!K160)</f>
        <v>0</v>
      </c>
      <c r="N160" t="str">
        <f>IF('Export  - batting'!L160="", "-", IF('Export  - batting'!$M160,'Export  - batting'!L160+VLOOKUP('Export  - batting'!$A160,'Season - bat'!$A:$L,12,FALSE),'Export  - batting'!L160))</f>
        <v>-</v>
      </c>
    </row>
    <row r="161" spans="1:14" x14ac:dyDescent="0.25">
      <c r="A161" t="str">
        <f>'Export  - batting'!A161</f>
        <v>D Murray</v>
      </c>
      <c r="B161">
        <f>IF('Export  - batting'!$M161,'Export  - batting'!B161+VLOOKUP('Export  - batting'!$A161,'Season - bat'!A:K,2,FALSE),'Export  - batting'!B161)</f>
        <v>14</v>
      </c>
      <c r="C161">
        <f>IF('Export  - batting'!$M161,'Export  - batting'!C161+VLOOKUP('Export  - batting'!$A161,'Season - bat'!$A:$K,3,FALSE),'Export  - batting'!C161)</f>
        <v>14</v>
      </c>
      <c r="D161">
        <f>IF('Export  - batting'!$M161,'Export  - batting'!D161+VLOOKUP('Export  - batting'!$A161,'Season - bat'!$A:$K,4,FALSE),'Export  - batting'!D161)</f>
        <v>0</v>
      </c>
      <c r="E161">
        <f>IF('Export  - batting'!$M161,'Export  - batting'!E161+VLOOKUP('Export  - batting'!$A161,'Season - bat'!$A:$K,5,FALSE),'Export  - batting'!E161)</f>
        <v>177</v>
      </c>
      <c r="F161" s="30">
        <f>IF((C161-D161)&gt;0,E161/(C161-D161),"-")</f>
        <v>12.642857142857142</v>
      </c>
      <c r="G161" s="30" t="str">
        <f t="shared" si="2"/>
        <v>-</v>
      </c>
      <c r="H161">
        <f>IF('Export  - batting'!$M161,MAX('Export  - batting'!F161, VLOOKUP('Export  - batting'!$A161,'Season - bat'!$A:$K,6,FALSE)),'Export  - batting'!F161)</f>
        <v>54</v>
      </c>
      <c r="I161">
        <f>IF('Export  - batting'!$M161,'Export  - batting'!G161+VLOOKUP('Export  - batting'!$A161,'Season - bat'!$A:$K,7,FALSE),'Export  - batting'!G161)</f>
        <v>1</v>
      </c>
      <c r="J161">
        <f>IF('Export  - batting'!$M161,'Export  - batting'!H161+VLOOKUP('Export  - batting'!$A161,'Season - bat'!$A:$K,8,FALSE),'Export  - batting'!H161)</f>
        <v>0</v>
      </c>
      <c r="K161">
        <f>IF('Export  - batting'!$M161,'Export  - batting'!I161+VLOOKUP('Export  - batting'!$A161,'Season - bat'!$A:$K,9,FALSE),'Export  - batting'!I161)</f>
        <v>1</v>
      </c>
      <c r="L161">
        <f>IF('Export  - batting'!$M161,'Export  - batting'!J161+VLOOKUP('Export  - batting'!$A161,'Season - bat'!$A:$K,10,FALSE),'Export  - batting'!J161)</f>
        <v>21</v>
      </c>
      <c r="M161">
        <f>IF('Export  - batting'!$M161,'Export  - batting'!K161+VLOOKUP('Export  - batting'!$A161,'Season - bat'!$A:$K,11,FALSE),'Export  - batting'!K161)</f>
        <v>0</v>
      </c>
      <c r="N161" t="str">
        <f>IF('Export  - batting'!L161="", "-", IF('Export  - batting'!$M161,'Export  - batting'!L161+VLOOKUP('Export  - batting'!$A161,'Season - bat'!$A:$L,12,FALSE),'Export  - batting'!L161))</f>
        <v>-</v>
      </c>
    </row>
    <row r="162" spans="1:14" x14ac:dyDescent="0.25">
      <c r="A162" t="str">
        <f>'Export  - batting'!A162</f>
        <v>R Nair</v>
      </c>
      <c r="B162">
        <f>IF('Export  - batting'!$M162,'Export  - batting'!B162+VLOOKUP('Export  - batting'!$A162,'Season - bat'!A:K,2,FALSE),'Export  - batting'!B162)</f>
        <v>2</v>
      </c>
      <c r="C162">
        <f>IF('Export  - batting'!$M162,'Export  - batting'!C162+VLOOKUP('Export  - batting'!$A162,'Season - bat'!$A:$K,3,FALSE),'Export  - batting'!C162)</f>
        <v>2</v>
      </c>
      <c r="D162">
        <f>IF('Export  - batting'!$M162,'Export  - batting'!D162+VLOOKUP('Export  - batting'!$A162,'Season - bat'!$A:$K,4,FALSE),'Export  - batting'!D162)</f>
        <v>1</v>
      </c>
      <c r="E162">
        <f>IF('Export  - batting'!$M162,'Export  - batting'!E162+VLOOKUP('Export  - batting'!$A162,'Season - bat'!$A:$K,5,FALSE),'Export  - batting'!E162)</f>
        <v>8</v>
      </c>
      <c r="F162" s="30">
        <f>IF((C162-D162)&gt;0,E162/(C162-D162),"-")</f>
        <v>8</v>
      </c>
      <c r="G162" s="30">
        <f t="shared" si="2"/>
        <v>50</v>
      </c>
      <c r="H162">
        <f>IF('Export  - batting'!$M162,MAX('Export  - batting'!F162, VLOOKUP('Export  - batting'!$A162,'Season - bat'!$A:$K,6,FALSE)),'Export  - batting'!F162)</f>
        <v>8</v>
      </c>
      <c r="I162">
        <f>IF('Export  - batting'!$M162,'Export  - batting'!G162+VLOOKUP('Export  - batting'!$A162,'Season - bat'!$A:$K,7,FALSE),'Export  - batting'!G162)</f>
        <v>0</v>
      </c>
      <c r="J162">
        <f>IF('Export  - batting'!$M162,'Export  - batting'!H162+VLOOKUP('Export  - batting'!$A162,'Season - bat'!$A:$K,8,FALSE),'Export  - batting'!H162)</f>
        <v>0</v>
      </c>
      <c r="K162">
        <f>IF('Export  - batting'!$M162,'Export  - batting'!I162+VLOOKUP('Export  - batting'!$A162,'Season - bat'!$A:$K,9,FALSE),'Export  - batting'!I162)</f>
        <v>1</v>
      </c>
      <c r="L162">
        <f>IF('Export  - batting'!$M162,'Export  - batting'!J162+VLOOKUP('Export  - batting'!$A162,'Season - bat'!$A:$K,10,FALSE),'Export  - batting'!J162)</f>
        <v>1</v>
      </c>
      <c r="M162">
        <f>IF('Export  - batting'!$M162,'Export  - batting'!K162+VLOOKUP('Export  - batting'!$A162,'Season - bat'!$A:$K,11,FALSE),'Export  - batting'!K162)</f>
        <v>0</v>
      </c>
      <c r="N162">
        <f>IF('Export  - batting'!L162="", "-", IF('Export  - batting'!$M162,'Export  - batting'!L162+VLOOKUP('Export  - batting'!$A162,'Season - bat'!$A:$L,12,FALSE),'Export  - batting'!L162))</f>
        <v>16</v>
      </c>
    </row>
    <row r="163" spans="1:14" x14ac:dyDescent="0.25">
      <c r="A163" t="str">
        <f>'Export  - batting'!A163</f>
        <v>K Nasir</v>
      </c>
      <c r="B163">
        <f>IF('Export  - batting'!$M163,'Export  - batting'!B163+VLOOKUP('Export  - batting'!$A163,'Season - bat'!A:K,2,FALSE),'Export  - batting'!B163)</f>
        <v>1</v>
      </c>
      <c r="C163">
        <f>IF('Export  - batting'!$M163,'Export  - batting'!C163+VLOOKUP('Export  - batting'!$A163,'Season - bat'!$A:$K,3,FALSE),'Export  - batting'!C163)</f>
        <v>0</v>
      </c>
      <c r="D163">
        <f>IF('Export  - batting'!$M163,'Export  - batting'!D163+VLOOKUP('Export  - batting'!$A163,'Season - bat'!$A:$K,4,FALSE),'Export  - batting'!D163)</f>
        <v>0</v>
      </c>
      <c r="E163">
        <f>IF('Export  - batting'!$M163,'Export  - batting'!E163+VLOOKUP('Export  - batting'!$A163,'Season - bat'!$A:$K,5,FALSE),'Export  - batting'!E163)</f>
        <v>0</v>
      </c>
      <c r="F163" s="30" t="str">
        <f>IF((C163-D163)&gt;0,E163/(C163-D163),"-")</f>
        <v>-</v>
      </c>
      <c r="G163" s="30" t="str">
        <f t="shared" si="2"/>
        <v>-</v>
      </c>
      <c r="H163">
        <f>IF('Export  - batting'!$M163,MAX('Export  - batting'!F163, VLOOKUP('Export  - batting'!$A163,'Season - bat'!$A:$K,6,FALSE)),'Export  - batting'!F163)</f>
        <v>0</v>
      </c>
      <c r="I163">
        <f>IF('Export  - batting'!$M163,'Export  - batting'!G163+VLOOKUP('Export  - batting'!$A163,'Season - bat'!$A:$K,7,FALSE),'Export  - batting'!G163)</f>
        <v>0</v>
      </c>
      <c r="J163">
        <f>IF('Export  - batting'!$M163,'Export  - batting'!H163+VLOOKUP('Export  - batting'!$A163,'Season - bat'!$A:$K,8,FALSE),'Export  - batting'!H163)</f>
        <v>0</v>
      </c>
      <c r="K163">
        <f>IF('Export  - batting'!$M163,'Export  - batting'!I163+VLOOKUP('Export  - batting'!$A163,'Season - bat'!$A:$K,9,FALSE),'Export  - batting'!I163)</f>
        <v>0</v>
      </c>
      <c r="L163">
        <f>IF('Export  - batting'!$M163,'Export  - batting'!J163+VLOOKUP('Export  - batting'!$A163,'Season - bat'!$A:$K,10,FALSE),'Export  - batting'!J163)</f>
        <v>0</v>
      </c>
      <c r="M163">
        <f>IF('Export  - batting'!$M163,'Export  - batting'!K163+VLOOKUP('Export  - batting'!$A163,'Season - bat'!$A:$K,11,FALSE),'Export  - batting'!K163)</f>
        <v>0</v>
      </c>
      <c r="N163" t="str">
        <f>IF('Export  - batting'!L163="", "-", IF('Export  - batting'!$M163,'Export  - batting'!L163+VLOOKUP('Export  - batting'!$A163,'Season - bat'!$A:$L,12,FALSE),'Export  - batting'!L163))</f>
        <v>-</v>
      </c>
    </row>
    <row r="164" spans="1:14" x14ac:dyDescent="0.25">
      <c r="A164" t="str">
        <f>'Export  - batting'!A164</f>
        <v>R Nataraju</v>
      </c>
      <c r="B164">
        <f>IF('Export  - batting'!$M164,'Export  - batting'!B164+VLOOKUP('Export  - batting'!$A164,'Season - bat'!A:K,2,FALSE),'Export  - batting'!B164)</f>
        <v>21</v>
      </c>
      <c r="C164">
        <f>IF('Export  - batting'!$M164,'Export  - batting'!C164+VLOOKUP('Export  - batting'!$A164,'Season - bat'!$A:$K,3,FALSE),'Export  - batting'!C164)</f>
        <v>18</v>
      </c>
      <c r="D164">
        <f>IF('Export  - batting'!$M164,'Export  - batting'!D164+VLOOKUP('Export  - batting'!$A164,'Season - bat'!$A:$K,4,FALSE),'Export  - batting'!D164)</f>
        <v>7</v>
      </c>
      <c r="E164">
        <f>IF('Export  - batting'!$M164,'Export  - batting'!E164+VLOOKUP('Export  - batting'!$A164,'Season - bat'!$A:$K,5,FALSE),'Export  - batting'!E164)</f>
        <v>74</v>
      </c>
      <c r="F164" s="30">
        <f>IF((C164-D164)&gt;0,E164/(C164-D164),"-")</f>
        <v>6.7272727272727275</v>
      </c>
      <c r="G164" s="30" t="str">
        <f t="shared" si="2"/>
        <v>-</v>
      </c>
      <c r="H164">
        <f>IF('Export  - batting'!$M164,MAX('Export  - batting'!F164, VLOOKUP('Export  - batting'!$A164,'Season - bat'!$A:$K,6,FALSE)),'Export  - batting'!F164)</f>
        <v>14</v>
      </c>
      <c r="I164">
        <f>IF('Export  - batting'!$M164,'Export  - batting'!G164+VLOOKUP('Export  - batting'!$A164,'Season - bat'!$A:$K,7,FALSE),'Export  - batting'!G164)</f>
        <v>0</v>
      </c>
      <c r="J164">
        <f>IF('Export  - batting'!$M164,'Export  - batting'!H164+VLOOKUP('Export  - batting'!$A164,'Season - bat'!$A:$K,8,FALSE),'Export  - batting'!H164)</f>
        <v>0</v>
      </c>
      <c r="K164">
        <f>IF('Export  - batting'!$M164,'Export  - batting'!I164+VLOOKUP('Export  - batting'!$A164,'Season - bat'!$A:$K,9,FALSE),'Export  - batting'!I164)</f>
        <v>6</v>
      </c>
      <c r="L164">
        <f>IF('Export  - batting'!$M164,'Export  - batting'!J164+VLOOKUP('Export  - batting'!$A164,'Season - bat'!$A:$K,10,FALSE),'Export  - batting'!J164)</f>
        <v>8</v>
      </c>
      <c r="M164">
        <f>IF('Export  - batting'!$M164,'Export  - batting'!K164+VLOOKUP('Export  - batting'!$A164,'Season - bat'!$A:$K,11,FALSE),'Export  - batting'!K164)</f>
        <v>2</v>
      </c>
      <c r="N164" t="str">
        <f>IF('Export  - batting'!L164="", "-", IF('Export  - batting'!$M164,'Export  - batting'!L164+VLOOKUP('Export  - batting'!$A164,'Season - bat'!$A:$L,12,FALSE),'Export  - batting'!L164))</f>
        <v>-</v>
      </c>
    </row>
    <row r="165" spans="1:14" x14ac:dyDescent="0.25">
      <c r="A165" t="str">
        <f>'Export  - batting'!A165</f>
        <v>A Nicholls</v>
      </c>
      <c r="B165">
        <f>IF('Export  - batting'!$M165,'Export  - batting'!B165+VLOOKUP('Export  - batting'!$A165,'Season - bat'!A:K,2,FALSE),'Export  - batting'!B165)</f>
        <v>1</v>
      </c>
      <c r="C165">
        <f>IF('Export  - batting'!$M165,'Export  - batting'!C165+VLOOKUP('Export  - batting'!$A165,'Season - bat'!$A:$K,3,FALSE),'Export  - batting'!C165)</f>
        <v>1</v>
      </c>
      <c r="D165">
        <f>IF('Export  - batting'!$M165,'Export  - batting'!D165+VLOOKUP('Export  - batting'!$A165,'Season - bat'!$A:$K,4,FALSE),'Export  - batting'!D165)</f>
        <v>0</v>
      </c>
      <c r="E165">
        <f>IF('Export  - batting'!$M165,'Export  - batting'!E165+VLOOKUP('Export  - batting'!$A165,'Season - bat'!$A:$K,5,FALSE),'Export  - batting'!E165)</f>
        <v>2</v>
      </c>
      <c r="F165" s="30">
        <f>IF((C165-D165)&gt;0,E165/(C165-D165),"-")</f>
        <v>2</v>
      </c>
      <c r="G165" s="30" t="str">
        <f t="shared" si="2"/>
        <v>-</v>
      </c>
      <c r="H165">
        <f>IF('Export  - batting'!$M165,MAX('Export  - batting'!F165, VLOOKUP('Export  - batting'!$A165,'Season - bat'!$A:$K,6,FALSE)),'Export  - batting'!F165)</f>
        <v>2</v>
      </c>
      <c r="I165">
        <f>IF('Export  - batting'!$M165,'Export  - batting'!G165+VLOOKUP('Export  - batting'!$A165,'Season - bat'!$A:$K,7,FALSE),'Export  - batting'!G165)</f>
        <v>0</v>
      </c>
      <c r="J165">
        <f>IF('Export  - batting'!$M165,'Export  - batting'!H165+VLOOKUP('Export  - batting'!$A165,'Season - bat'!$A:$K,8,FALSE),'Export  - batting'!H165)</f>
        <v>0</v>
      </c>
      <c r="K165">
        <f>IF('Export  - batting'!$M165,'Export  - batting'!I165+VLOOKUP('Export  - batting'!$A165,'Season - bat'!$A:$K,9,FALSE),'Export  - batting'!I165)</f>
        <v>0</v>
      </c>
      <c r="L165">
        <f>IF('Export  - batting'!$M165,'Export  - batting'!J165+VLOOKUP('Export  - batting'!$A165,'Season - bat'!$A:$K,10,FALSE),'Export  - batting'!J165)</f>
        <v>0</v>
      </c>
      <c r="M165">
        <f>IF('Export  - batting'!$M165,'Export  - batting'!K165+VLOOKUP('Export  - batting'!$A165,'Season - bat'!$A:$K,11,FALSE),'Export  - batting'!K165)</f>
        <v>0</v>
      </c>
      <c r="N165" t="str">
        <f>IF('Export  - batting'!L165="", "-", IF('Export  - batting'!$M165,'Export  - batting'!L165+VLOOKUP('Export  - batting'!$A165,'Season - bat'!$A:$L,12,FALSE),'Export  - batting'!L165))</f>
        <v>-</v>
      </c>
    </row>
    <row r="166" spans="1:14" x14ac:dyDescent="0.25">
      <c r="A166" t="str">
        <f>'Export  - batting'!A166</f>
        <v>B Nicholls</v>
      </c>
      <c r="B166">
        <f>IF('Export  - batting'!$M166,'Export  - batting'!B166+VLOOKUP('Export  - batting'!$A166,'Season - bat'!A:K,2,FALSE),'Export  - batting'!B166)</f>
        <v>16</v>
      </c>
      <c r="C166">
        <f>IF('Export  - batting'!$M166,'Export  - batting'!C166+VLOOKUP('Export  - batting'!$A166,'Season - bat'!$A:$K,3,FALSE),'Export  - batting'!C166)</f>
        <v>15</v>
      </c>
      <c r="D166">
        <f>IF('Export  - batting'!$M166,'Export  - batting'!D166+VLOOKUP('Export  - batting'!$A166,'Season - bat'!$A:$K,4,FALSE),'Export  - batting'!D166)</f>
        <v>0</v>
      </c>
      <c r="E166">
        <f>IF('Export  - batting'!$M166,'Export  - batting'!E166+VLOOKUP('Export  - batting'!$A166,'Season - bat'!$A:$K,5,FALSE),'Export  - batting'!E166)</f>
        <v>63</v>
      </c>
      <c r="F166" s="30">
        <f>IF((C166-D166)&gt;0,E166/(C166-D166),"-")</f>
        <v>4.2</v>
      </c>
      <c r="G166" s="30" t="str">
        <f t="shared" si="2"/>
        <v>-</v>
      </c>
      <c r="H166">
        <f>IF('Export  - batting'!$M166,MAX('Export  - batting'!F166, VLOOKUP('Export  - batting'!$A166,'Season - bat'!$A:$K,6,FALSE)),'Export  - batting'!F166)</f>
        <v>16</v>
      </c>
      <c r="I166">
        <f>IF('Export  - batting'!$M166,'Export  - batting'!G166+VLOOKUP('Export  - batting'!$A166,'Season - bat'!$A:$K,7,FALSE),'Export  - batting'!G166)</f>
        <v>0</v>
      </c>
      <c r="J166">
        <f>IF('Export  - batting'!$M166,'Export  - batting'!H166+VLOOKUP('Export  - batting'!$A166,'Season - bat'!$A:$K,8,FALSE),'Export  - batting'!H166)</f>
        <v>0</v>
      </c>
      <c r="K166">
        <f>IF('Export  - batting'!$M166,'Export  - batting'!I166+VLOOKUP('Export  - batting'!$A166,'Season - bat'!$A:$K,9,FALSE),'Export  - batting'!I166)</f>
        <v>7</v>
      </c>
      <c r="L166">
        <f>IF('Export  - batting'!$M166,'Export  - batting'!J166+VLOOKUP('Export  - batting'!$A166,'Season - bat'!$A:$K,10,FALSE),'Export  - batting'!J166)</f>
        <v>8</v>
      </c>
      <c r="M166">
        <f>IF('Export  - batting'!$M166,'Export  - batting'!K166+VLOOKUP('Export  - batting'!$A166,'Season - bat'!$A:$K,11,FALSE),'Export  - batting'!K166)</f>
        <v>0</v>
      </c>
      <c r="N166" t="str">
        <f>IF('Export  - batting'!L166="", "-", IF('Export  - batting'!$M166,'Export  - batting'!L166+VLOOKUP('Export  - batting'!$A166,'Season - bat'!$A:$L,12,FALSE),'Export  - batting'!L166))</f>
        <v>-</v>
      </c>
    </row>
    <row r="167" spans="1:14" x14ac:dyDescent="0.25">
      <c r="A167" t="str">
        <f>'Export  - batting'!A167</f>
        <v>J O'Hara</v>
      </c>
      <c r="B167">
        <f>IF('Export  - batting'!$M167,'Export  - batting'!B167+VLOOKUP('Export  - batting'!$A167,'Season - bat'!A:K,2,FALSE),'Export  - batting'!B167)</f>
        <v>17</v>
      </c>
      <c r="C167">
        <f>IF('Export  - batting'!$M167,'Export  - batting'!C167+VLOOKUP('Export  - batting'!$A167,'Season - bat'!$A:$K,3,FALSE),'Export  - batting'!C167)</f>
        <v>15</v>
      </c>
      <c r="D167">
        <f>IF('Export  - batting'!$M167,'Export  - batting'!D167+VLOOKUP('Export  - batting'!$A167,'Season - bat'!$A:$K,4,FALSE),'Export  - batting'!D167)</f>
        <v>2</v>
      </c>
      <c r="E167">
        <f>IF('Export  - batting'!$M167,'Export  - batting'!E167+VLOOKUP('Export  - batting'!$A167,'Season - bat'!$A:$K,5,FALSE),'Export  - batting'!E167)</f>
        <v>58</v>
      </c>
      <c r="F167" s="30">
        <f>IF((C167-D167)&gt;0,E167/(C167-D167),"-")</f>
        <v>4.4615384615384617</v>
      </c>
      <c r="G167" s="30" t="str">
        <f t="shared" si="2"/>
        <v>-</v>
      </c>
      <c r="H167">
        <f>IF('Export  - batting'!$M167,MAX('Export  - batting'!F167, VLOOKUP('Export  - batting'!$A167,'Season - bat'!$A:$K,6,FALSE)),'Export  - batting'!F167)</f>
        <v>13</v>
      </c>
      <c r="I167">
        <f>IF('Export  - batting'!$M167,'Export  - batting'!G167+VLOOKUP('Export  - batting'!$A167,'Season - bat'!$A:$K,7,FALSE),'Export  - batting'!G167)</f>
        <v>0</v>
      </c>
      <c r="J167">
        <f>IF('Export  - batting'!$M167,'Export  - batting'!H167+VLOOKUP('Export  - batting'!$A167,'Season - bat'!$A:$K,8,FALSE),'Export  - batting'!H167)</f>
        <v>0</v>
      </c>
      <c r="K167">
        <f>IF('Export  - batting'!$M167,'Export  - batting'!I167+VLOOKUP('Export  - batting'!$A167,'Season - bat'!$A:$K,9,FALSE),'Export  - batting'!I167)</f>
        <v>4</v>
      </c>
      <c r="L167">
        <f>IF('Export  - batting'!$M167,'Export  - batting'!J167+VLOOKUP('Export  - batting'!$A167,'Season - bat'!$A:$K,10,FALSE),'Export  - batting'!J167)</f>
        <v>5</v>
      </c>
      <c r="M167">
        <f>IF('Export  - batting'!$M167,'Export  - batting'!K167+VLOOKUP('Export  - batting'!$A167,'Season - bat'!$A:$K,11,FALSE),'Export  - batting'!K167)</f>
        <v>0</v>
      </c>
      <c r="N167" t="str">
        <f>IF('Export  - batting'!L167="", "-", IF('Export  - batting'!$M167,'Export  - batting'!L167+VLOOKUP('Export  - batting'!$A167,'Season - bat'!$A:$L,12,FALSE),'Export  - batting'!L167))</f>
        <v>-</v>
      </c>
    </row>
    <row r="168" spans="1:14" x14ac:dyDescent="0.25">
      <c r="A168" t="str">
        <f>'Export  - batting'!A168</f>
        <v>T Orr</v>
      </c>
      <c r="B168">
        <f>IF('Export  - batting'!$M168,'Export  - batting'!B168+VLOOKUP('Export  - batting'!$A168,'Season - bat'!A:K,2,FALSE),'Export  - batting'!B168)</f>
        <v>33</v>
      </c>
      <c r="C168">
        <f>IF('Export  - batting'!$M168,'Export  - batting'!C168+VLOOKUP('Export  - batting'!$A168,'Season - bat'!$A:$K,3,FALSE),'Export  - batting'!C168)</f>
        <v>22</v>
      </c>
      <c r="D168">
        <f>IF('Export  - batting'!$M168,'Export  - batting'!D168+VLOOKUP('Export  - batting'!$A168,'Season - bat'!$A:$K,4,FALSE),'Export  - batting'!D168)</f>
        <v>5</v>
      </c>
      <c r="E168">
        <f>IF('Export  - batting'!$M168,'Export  - batting'!E168+VLOOKUP('Export  - batting'!$A168,'Season - bat'!$A:$K,5,FALSE),'Export  - batting'!E168)</f>
        <v>138</v>
      </c>
      <c r="F168" s="30">
        <f>IF((C168-D168)&gt;0,E168/(C168-D168),"-")</f>
        <v>8.117647058823529</v>
      </c>
      <c r="G168" s="30" t="str">
        <f t="shared" si="2"/>
        <v>-</v>
      </c>
      <c r="H168">
        <f>IF('Export  - batting'!$M168,MAX('Export  - batting'!F168, VLOOKUP('Export  - batting'!$A168,'Season - bat'!$A:$K,6,FALSE)),'Export  - batting'!F168)</f>
        <v>16</v>
      </c>
      <c r="I168">
        <f>IF('Export  - batting'!$M168,'Export  - batting'!G168+VLOOKUP('Export  - batting'!$A168,'Season - bat'!$A:$K,7,FALSE),'Export  - batting'!G168)</f>
        <v>0</v>
      </c>
      <c r="J168">
        <f>IF('Export  - batting'!$M168,'Export  - batting'!H168+VLOOKUP('Export  - batting'!$A168,'Season - bat'!$A:$K,8,FALSE),'Export  - batting'!H168)</f>
        <v>0</v>
      </c>
      <c r="K168">
        <f>IF('Export  - batting'!$M168,'Export  - batting'!I168+VLOOKUP('Export  - batting'!$A168,'Season - bat'!$A:$K,9,FALSE),'Export  - batting'!I168)</f>
        <v>4</v>
      </c>
      <c r="L168">
        <f>IF('Export  - batting'!$M168,'Export  - batting'!J168+VLOOKUP('Export  - batting'!$A168,'Season - bat'!$A:$K,10,FALSE),'Export  - batting'!J168)</f>
        <v>10</v>
      </c>
      <c r="M168">
        <f>IF('Export  - batting'!$M168,'Export  - batting'!K168+VLOOKUP('Export  - batting'!$A168,'Season - bat'!$A:$K,11,FALSE),'Export  - batting'!K168)</f>
        <v>0</v>
      </c>
      <c r="N168" t="str">
        <f>IF('Export  - batting'!L168="", "-", IF('Export  - batting'!$M168,'Export  - batting'!L168+VLOOKUP('Export  - batting'!$A168,'Season - bat'!$A:$L,12,FALSE),'Export  - batting'!L168))</f>
        <v>-</v>
      </c>
    </row>
    <row r="169" spans="1:14" x14ac:dyDescent="0.25">
      <c r="A169" t="str">
        <f>'Export  - batting'!A169</f>
        <v>Zain O'Sullivan</v>
      </c>
      <c r="B169">
        <f>IF('Export  - batting'!$M169,'Export  - batting'!B169+VLOOKUP('Export  - batting'!$A169,'Season - bat'!A:K,2,FALSE),'Export  - batting'!B169)</f>
        <v>1</v>
      </c>
      <c r="C169">
        <f>IF('Export  - batting'!$M169,'Export  - batting'!C169+VLOOKUP('Export  - batting'!$A169,'Season - bat'!$A:$K,3,FALSE),'Export  - batting'!C169)</f>
        <v>1</v>
      </c>
      <c r="D169">
        <f>IF('Export  - batting'!$M169,'Export  - batting'!D169+VLOOKUP('Export  - batting'!$A169,'Season - bat'!$A:$K,4,FALSE),'Export  - batting'!D169)</f>
        <v>0</v>
      </c>
      <c r="E169">
        <f>IF('Export  - batting'!$M169,'Export  - batting'!E169+VLOOKUP('Export  - batting'!$A169,'Season - bat'!$A:$K,5,FALSE),'Export  - batting'!E169)</f>
        <v>2</v>
      </c>
      <c r="F169" s="30">
        <f>IF((C169-D169)&gt;0,E169/(C169-D169),"-")</f>
        <v>2</v>
      </c>
      <c r="G169" s="30" t="str">
        <f t="shared" si="2"/>
        <v>-</v>
      </c>
      <c r="H169">
        <f>IF('Export  - batting'!$M169,MAX('Export  - batting'!F169, VLOOKUP('Export  - batting'!$A169,'Season - bat'!$A:$K,6,FALSE)),'Export  - batting'!F169)</f>
        <v>2</v>
      </c>
      <c r="I169">
        <f>IF('Export  - batting'!$M169,'Export  - batting'!G169+VLOOKUP('Export  - batting'!$A169,'Season - bat'!$A:$K,7,FALSE),'Export  - batting'!G169)</f>
        <v>0</v>
      </c>
      <c r="J169">
        <f>IF('Export  - batting'!$M169,'Export  - batting'!H169+VLOOKUP('Export  - batting'!$A169,'Season - bat'!$A:$K,8,FALSE),'Export  - batting'!H169)</f>
        <v>0</v>
      </c>
      <c r="K169">
        <f>IF('Export  - batting'!$M169,'Export  - batting'!I169+VLOOKUP('Export  - batting'!$A169,'Season - bat'!$A:$K,9,FALSE),'Export  - batting'!I169)</f>
        <v>0</v>
      </c>
      <c r="L169">
        <f>IF('Export  - batting'!$M169,'Export  - batting'!J169+VLOOKUP('Export  - batting'!$A169,'Season - bat'!$A:$K,10,FALSE),'Export  - batting'!J169)</f>
        <v>0</v>
      </c>
      <c r="M169">
        <f>IF('Export  - batting'!$M169,'Export  - batting'!K169+VLOOKUP('Export  - batting'!$A169,'Season - bat'!$A:$K,11,FALSE),'Export  - batting'!K169)</f>
        <v>0</v>
      </c>
      <c r="N169" t="str">
        <f>IF('Export  - batting'!L169="", "-", IF('Export  - batting'!$M169,'Export  - batting'!L169+VLOOKUP('Export  - batting'!$A169,'Season - bat'!$A:$L,12,FALSE),'Export  - batting'!L169))</f>
        <v>-</v>
      </c>
    </row>
    <row r="170" spans="1:14" x14ac:dyDescent="0.25">
      <c r="A170" t="str">
        <f>'Export  - batting'!A170</f>
        <v>Chris Ovens</v>
      </c>
      <c r="B170">
        <f>IF('Export  - batting'!$M170,'Export  - batting'!B170+VLOOKUP('Export  - batting'!$A170,'Season - bat'!A:K,2,FALSE),'Export  - batting'!B170)</f>
        <v>43</v>
      </c>
      <c r="C170">
        <f>IF('Export  - batting'!$M170,'Export  - batting'!C170+VLOOKUP('Export  - batting'!$A170,'Season - bat'!$A:$K,3,FALSE),'Export  - batting'!C170)</f>
        <v>41</v>
      </c>
      <c r="D170">
        <f>IF('Export  - batting'!$M170,'Export  - batting'!D170+VLOOKUP('Export  - batting'!$A170,'Season - bat'!$A:$K,4,FALSE),'Export  - batting'!D170)</f>
        <v>5</v>
      </c>
      <c r="E170">
        <f>IF('Export  - batting'!$M170,'Export  - batting'!E170+VLOOKUP('Export  - batting'!$A170,'Season - bat'!$A:$K,5,FALSE),'Export  - batting'!E170)</f>
        <v>954</v>
      </c>
      <c r="F170" s="30">
        <f>IF((C170-D170)&gt;0,E170/(C170-D170),"-")</f>
        <v>26.5</v>
      </c>
      <c r="G170" s="30">
        <f t="shared" si="2"/>
        <v>87.123287671232873</v>
      </c>
      <c r="H170">
        <f>IF('Export  - batting'!$M170,MAX('Export  - batting'!F170, VLOOKUP('Export  - batting'!$A170,'Season - bat'!$A:$K,6,FALSE)),'Export  - batting'!F170)</f>
        <v>92</v>
      </c>
      <c r="I170">
        <f>IF('Export  - batting'!$M170,'Export  - batting'!G170+VLOOKUP('Export  - batting'!$A170,'Season - bat'!$A:$K,7,FALSE),'Export  - batting'!G170)</f>
        <v>4</v>
      </c>
      <c r="J170">
        <f>IF('Export  - batting'!$M170,'Export  - batting'!H170+VLOOKUP('Export  - batting'!$A170,'Season - bat'!$A:$K,8,FALSE),'Export  - batting'!H170)</f>
        <v>0</v>
      </c>
      <c r="K170">
        <f>IF('Export  - batting'!$M170,'Export  - batting'!I170+VLOOKUP('Export  - batting'!$A170,'Season - bat'!$A:$K,9,FALSE),'Export  - batting'!I170)</f>
        <v>1</v>
      </c>
      <c r="L170">
        <f>IF('Export  - batting'!$M170,'Export  - batting'!J170+VLOOKUP('Export  - batting'!$A170,'Season - bat'!$A:$K,10,FALSE),'Export  - batting'!J170)</f>
        <v>116</v>
      </c>
      <c r="M170">
        <f>IF('Export  - batting'!$M170,'Export  - batting'!K170+VLOOKUP('Export  - batting'!$A170,'Season - bat'!$A:$K,11,FALSE),'Export  - batting'!K170)</f>
        <v>12</v>
      </c>
      <c r="N170">
        <f>IF('Export  - batting'!L170="", "-", IF('Export  - batting'!$M170,'Export  - batting'!L170+VLOOKUP('Export  - batting'!$A170,'Season - bat'!$A:$L,12,FALSE),'Export  - batting'!L170))</f>
        <v>1095</v>
      </c>
    </row>
    <row r="171" spans="1:14" x14ac:dyDescent="0.25">
      <c r="A171" t="str">
        <f>'Export  - batting'!A171</f>
        <v>M Owen</v>
      </c>
      <c r="B171">
        <f>IF('Export  - batting'!$M171,'Export  - batting'!B171+VLOOKUP('Export  - batting'!$A171,'Season - bat'!A:K,2,FALSE),'Export  - batting'!B171)</f>
        <v>6</v>
      </c>
      <c r="C171">
        <f>IF('Export  - batting'!$M171,'Export  - batting'!C171+VLOOKUP('Export  - batting'!$A171,'Season - bat'!$A:$K,3,FALSE),'Export  - batting'!C171)</f>
        <v>6</v>
      </c>
      <c r="D171">
        <f>IF('Export  - batting'!$M171,'Export  - batting'!D171+VLOOKUP('Export  - batting'!$A171,'Season - bat'!$A:$K,4,FALSE),'Export  - batting'!D171)</f>
        <v>0</v>
      </c>
      <c r="E171">
        <f>IF('Export  - batting'!$M171,'Export  - batting'!E171+VLOOKUP('Export  - batting'!$A171,'Season - bat'!$A:$K,5,FALSE),'Export  - batting'!E171)</f>
        <v>60</v>
      </c>
      <c r="F171" s="30">
        <f>IF((C171-D171)&gt;0,E171/(C171-D171),"-")</f>
        <v>10</v>
      </c>
      <c r="G171" s="30" t="str">
        <f t="shared" si="2"/>
        <v>-</v>
      </c>
      <c r="H171">
        <f>IF('Export  - batting'!$M171,MAX('Export  - batting'!F171, VLOOKUP('Export  - batting'!$A171,'Season - bat'!$A:$K,6,FALSE)),'Export  - batting'!F171)</f>
        <v>19</v>
      </c>
      <c r="I171">
        <f>IF('Export  - batting'!$M171,'Export  - batting'!G171+VLOOKUP('Export  - batting'!$A171,'Season - bat'!$A:$K,7,FALSE),'Export  - batting'!G171)</f>
        <v>0</v>
      </c>
      <c r="J171">
        <f>IF('Export  - batting'!$M171,'Export  - batting'!H171+VLOOKUP('Export  - batting'!$A171,'Season - bat'!$A:$K,8,FALSE),'Export  - batting'!H171)</f>
        <v>0</v>
      </c>
      <c r="K171">
        <f>IF('Export  - batting'!$M171,'Export  - batting'!I171+VLOOKUP('Export  - batting'!$A171,'Season - bat'!$A:$K,9,FALSE),'Export  - batting'!I171)</f>
        <v>0</v>
      </c>
      <c r="L171">
        <f>IF('Export  - batting'!$M171,'Export  - batting'!J171+VLOOKUP('Export  - batting'!$A171,'Season - bat'!$A:$K,10,FALSE),'Export  - batting'!J171)</f>
        <v>6</v>
      </c>
      <c r="M171">
        <f>IF('Export  - batting'!$M171,'Export  - batting'!K171+VLOOKUP('Export  - batting'!$A171,'Season - bat'!$A:$K,11,FALSE),'Export  - batting'!K171)</f>
        <v>0</v>
      </c>
      <c r="N171" t="str">
        <f>IF('Export  - batting'!L171="", "-", IF('Export  - batting'!$M171,'Export  - batting'!L171+VLOOKUP('Export  - batting'!$A171,'Season - bat'!$A:$L,12,FALSE),'Export  - batting'!L171))</f>
        <v>-</v>
      </c>
    </row>
    <row r="172" spans="1:14" x14ac:dyDescent="0.25">
      <c r="A172" t="str">
        <f>'Export  - batting'!A172</f>
        <v>T Oxenham</v>
      </c>
      <c r="B172">
        <f>IF('Export  - batting'!$M172,'Export  - batting'!B172+VLOOKUP('Export  - batting'!$A172,'Season - bat'!A:K,2,FALSE),'Export  - batting'!B172)</f>
        <v>1</v>
      </c>
      <c r="C172">
        <f>IF('Export  - batting'!$M172,'Export  - batting'!C172+VLOOKUP('Export  - batting'!$A172,'Season - bat'!$A:$K,3,FALSE),'Export  - batting'!C172)</f>
        <v>0</v>
      </c>
      <c r="D172">
        <f>IF('Export  - batting'!$M172,'Export  - batting'!D172+VLOOKUP('Export  - batting'!$A172,'Season - bat'!$A:$K,4,FALSE),'Export  - batting'!D172)</f>
        <v>0</v>
      </c>
      <c r="E172">
        <f>IF('Export  - batting'!$M172,'Export  - batting'!E172+VLOOKUP('Export  - batting'!$A172,'Season - bat'!$A:$K,5,FALSE),'Export  - batting'!E172)</f>
        <v>0</v>
      </c>
      <c r="F172" s="30" t="str">
        <f>IF((C172-D172)&gt;0,E172/(C172-D172),"-")</f>
        <v>-</v>
      </c>
      <c r="G172" s="30" t="str">
        <f t="shared" si="2"/>
        <v>-</v>
      </c>
      <c r="H172">
        <f>IF('Export  - batting'!$M172,MAX('Export  - batting'!F172, VLOOKUP('Export  - batting'!$A172,'Season - bat'!$A:$K,6,FALSE)),'Export  - batting'!F172)</f>
        <v>0</v>
      </c>
      <c r="I172">
        <f>IF('Export  - batting'!$M172,'Export  - batting'!G172+VLOOKUP('Export  - batting'!$A172,'Season - bat'!$A:$K,7,FALSE),'Export  - batting'!G172)</f>
        <v>0</v>
      </c>
      <c r="J172">
        <f>IF('Export  - batting'!$M172,'Export  - batting'!H172+VLOOKUP('Export  - batting'!$A172,'Season - bat'!$A:$K,8,FALSE),'Export  - batting'!H172)</f>
        <v>0</v>
      </c>
      <c r="K172">
        <f>IF('Export  - batting'!$M172,'Export  - batting'!I172+VLOOKUP('Export  - batting'!$A172,'Season - bat'!$A:$K,9,FALSE),'Export  - batting'!I172)</f>
        <v>0</v>
      </c>
      <c r="L172">
        <f>IF('Export  - batting'!$M172,'Export  - batting'!J172+VLOOKUP('Export  - batting'!$A172,'Season - bat'!$A:$K,10,FALSE),'Export  - batting'!J172)</f>
        <v>0</v>
      </c>
      <c r="M172">
        <f>IF('Export  - batting'!$M172,'Export  - batting'!K172+VLOOKUP('Export  - batting'!$A172,'Season - bat'!$A:$K,11,FALSE),'Export  - batting'!K172)</f>
        <v>0</v>
      </c>
      <c r="N172" t="str">
        <f>IF('Export  - batting'!L172="", "-", IF('Export  - batting'!$M172,'Export  - batting'!L172+VLOOKUP('Export  - batting'!$A172,'Season - bat'!$A:$L,12,FALSE),'Export  - batting'!L172))</f>
        <v>-</v>
      </c>
    </row>
    <row r="173" spans="1:14" x14ac:dyDescent="0.25">
      <c r="A173" t="str">
        <f>'Export  - batting'!A173</f>
        <v>N Palmer</v>
      </c>
      <c r="B173">
        <f>IF('Export  - batting'!$M173,'Export  - batting'!B173+VLOOKUP('Export  - batting'!$A173,'Season - bat'!A:K,2,FALSE),'Export  - batting'!B173)</f>
        <v>10</v>
      </c>
      <c r="C173">
        <f>IF('Export  - batting'!$M173,'Export  - batting'!C173+VLOOKUP('Export  - batting'!$A173,'Season - bat'!$A:$K,3,FALSE),'Export  - batting'!C173)</f>
        <v>5</v>
      </c>
      <c r="D173">
        <f>IF('Export  - batting'!$M173,'Export  - batting'!D173+VLOOKUP('Export  - batting'!$A173,'Season - bat'!$A:$K,4,FALSE),'Export  - batting'!D173)</f>
        <v>3</v>
      </c>
      <c r="E173">
        <f>IF('Export  - batting'!$M173,'Export  - batting'!E173+VLOOKUP('Export  - batting'!$A173,'Season - bat'!$A:$K,5,FALSE),'Export  - batting'!E173)</f>
        <v>22</v>
      </c>
      <c r="F173" s="30">
        <f>IF((C173-D173)&gt;0,E173/(C173-D173),"-")</f>
        <v>11</v>
      </c>
      <c r="G173" s="30" t="str">
        <f t="shared" si="2"/>
        <v>-</v>
      </c>
      <c r="H173">
        <f>IF('Export  - batting'!$M173,MAX('Export  - batting'!F173, VLOOKUP('Export  - batting'!$A173,'Season - bat'!$A:$K,6,FALSE)),'Export  - batting'!F173)</f>
        <v>14</v>
      </c>
      <c r="I173">
        <f>IF('Export  - batting'!$M173,'Export  - batting'!G173+VLOOKUP('Export  - batting'!$A173,'Season - bat'!$A:$K,7,FALSE),'Export  - batting'!G173)</f>
        <v>0</v>
      </c>
      <c r="J173">
        <f>IF('Export  - batting'!$M173,'Export  - batting'!H173+VLOOKUP('Export  - batting'!$A173,'Season - bat'!$A:$K,8,FALSE),'Export  - batting'!H173)</f>
        <v>0</v>
      </c>
      <c r="K173">
        <f>IF('Export  - batting'!$M173,'Export  - batting'!I173+VLOOKUP('Export  - batting'!$A173,'Season - bat'!$A:$K,9,FALSE),'Export  - batting'!I173)</f>
        <v>0</v>
      </c>
      <c r="L173">
        <f>IF('Export  - batting'!$M173,'Export  - batting'!J173+VLOOKUP('Export  - batting'!$A173,'Season - bat'!$A:$K,10,FALSE),'Export  - batting'!J173)</f>
        <v>1</v>
      </c>
      <c r="M173">
        <f>IF('Export  - batting'!$M173,'Export  - batting'!K173+VLOOKUP('Export  - batting'!$A173,'Season - bat'!$A:$K,11,FALSE),'Export  - batting'!K173)</f>
        <v>0</v>
      </c>
      <c r="N173" t="str">
        <f>IF('Export  - batting'!L173="", "-", IF('Export  - batting'!$M173,'Export  - batting'!L173+VLOOKUP('Export  - batting'!$A173,'Season - bat'!$A:$L,12,FALSE),'Export  - batting'!L173))</f>
        <v>-</v>
      </c>
    </row>
    <row r="174" spans="1:14" x14ac:dyDescent="0.25">
      <c r="A174" t="str">
        <f>'Export  - batting'!A174</f>
        <v>S Pande</v>
      </c>
      <c r="B174">
        <f>IF('Export  - batting'!$M174,'Export  - batting'!B174+VLOOKUP('Export  - batting'!$A174,'Season - bat'!A:K,2,FALSE),'Export  - batting'!B174)</f>
        <v>1</v>
      </c>
      <c r="C174">
        <f>IF('Export  - batting'!$M174,'Export  - batting'!C174+VLOOKUP('Export  - batting'!$A174,'Season - bat'!$A:$K,3,FALSE),'Export  - batting'!C174)</f>
        <v>1</v>
      </c>
      <c r="D174">
        <f>IF('Export  - batting'!$M174,'Export  - batting'!D174+VLOOKUP('Export  - batting'!$A174,'Season - bat'!$A:$K,4,FALSE),'Export  - batting'!D174)</f>
        <v>0</v>
      </c>
      <c r="E174">
        <f>IF('Export  - batting'!$M174,'Export  - batting'!E174+VLOOKUP('Export  - batting'!$A174,'Season - bat'!$A:$K,5,FALSE),'Export  - batting'!E174)</f>
        <v>4</v>
      </c>
      <c r="F174" s="30">
        <f>IF((C174-D174)&gt;0,E174/(C174-D174),"-")</f>
        <v>4</v>
      </c>
      <c r="G174" s="30" t="str">
        <f t="shared" si="2"/>
        <v>-</v>
      </c>
      <c r="H174">
        <f>IF('Export  - batting'!$M174,MAX('Export  - batting'!F174, VLOOKUP('Export  - batting'!$A174,'Season - bat'!$A:$K,6,FALSE)),'Export  - batting'!F174)</f>
        <v>4</v>
      </c>
      <c r="I174">
        <f>IF('Export  - batting'!$M174,'Export  - batting'!G174+VLOOKUP('Export  - batting'!$A174,'Season - bat'!$A:$K,7,FALSE),'Export  - batting'!G174)</f>
        <v>0</v>
      </c>
      <c r="J174">
        <f>IF('Export  - batting'!$M174,'Export  - batting'!H174+VLOOKUP('Export  - batting'!$A174,'Season - bat'!$A:$K,8,FALSE),'Export  - batting'!H174)</f>
        <v>0</v>
      </c>
      <c r="K174">
        <f>IF('Export  - batting'!$M174,'Export  - batting'!I174+VLOOKUP('Export  - batting'!$A174,'Season - bat'!$A:$K,9,FALSE),'Export  - batting'!I174)</f>
        <v>0</v>
      </c>
      <c r="L174">
        <f>IF('Export  - batting'!$M174,'Export  - batting'!J174+VLOOKUP('Export  - batting'!$A174,'Season - bat'!$A:$K,10,FALSE),'Export  - batting'!J174)</f>
        <v>0</v>
      </c>
      <c r="M174">
        <f>IF('Export  - batting'!$M174,'Export  - batting'!K174+VLOOKUP('Export  - batting'!$A174,'Season - bat'!$A:$K,11,FALSE),'Export  - batting'!K174)</f>
        <v>0</v>
      </c>
      <c r="N174" t="str">
        <f>IF('Export  - batting'!L174="", "-", IF('Export  - batting'!$M174,'Export  - batting'!L174+VLOOKUP('Export  - batting'!$A174,'Season - bat'!$A:$L,12,FALSE),'Export  - batting'!L174))</f>
        <v>-</v>
      </c>
    </row>
    <row r="175" spans="1:14" x14ac:dyDescent="0.25">
      <c r="A175" t="str">
        <f>'Export  - batting'!A175</f>
        <v>R Paramo</v>
      </c>
      <c r="B175">
        <f>IF('Export  - batting'!$M175,'Export  - batting'!B175+VLOOKUP('Export  - batting'!$A175,'Season - bat'!A:K,2,FALSE),'Export  - batting'!B175)</f>
        <v>15</v>
      </c>
      <c r="C175">
        <f>IF('Export  - batting'!$M175,'Export  - batting'!C175+VLOOKUP('Export  - batting'!$A175,'Season - bat'!$A:$K,3,FALSE),'Export  - batting'!C175)</f>
        <v>10</v>
      </c>
      <c r="D175">
        <f>IF('Export  - batting'!$M175,'Export  - batting'!D175+VLOOKUP('Export  - batting'!$A175,'Season - bat'!$A:$K,4,FALSE),'Export  - batting'!D175)</f>
        <v>0</v>
      </c>
      <c r="E175">
        <f>IF('Export  - batting'!$M175,'Export  - batting'!E175+VLOOKUP('Export  - batting'!$A175,'Season - bat'!$A:$K,5,FALSE),'Export  - batting'!E175)</f>
        <v>10</v>
      </c>
      <c r="F175" s="30">
        <f>IF((C175-D175)&gt;0,E175/(C175-D175),"-")</f>
        <v>1</v>
      </c>
      <c r="G175" s="30" t="str">
        <f t="shared" si="2"/>
        <v>-</v>
      </c>
      <c r="H175">
        <f>IF('Export  - batting'!$M175,MAX('Export  - batting'!F175, VLOOKUP('Export  - batting'!$A175,'Season - bat'!$A:$K,6,FALSE)),'Export  - batting'!F175)</f>
        <v>4</v>
      </c>
      <c r="I175">
        <f>IF('Export  - batting'!$M175,'Export  - batting'!G175+VLOOKUP('Export  - batting'!$A175,'Season - bat'!$A:$K,7,FALSE),'Export  - batting'!G175)</f>
        <v>0</v>
      </c>
      <c r="J175">
        <f>IF('Export  - batting'!$M175,'Export  - batting'!H175+VLOOKUP('Export  - batting'!$A175,'Season - bat'!$A:$K,8,FALSE),'Export  - batting'!H175)</f>
        <v>0</v>
      </c>
      <c r="K175">
        <f>IF('Export  - batting'!$M175,'Export  - batting'!I175+VLOOKUP('Export  - batting'!$A175,'Season - bat'!$A:$K,9,FALSE),'Export  - batting'!I175)</f>
        <v>5</v>
      </c>
      <c r="L175">
        <f>IF('Export  - batting'!$M175,'Export  - batting'!J175+VLOOKUP('Export  - batting'!$A175,'Season - bat'!$A:$K,10,FALSE),'Export  - batting'!J175)</f>
        <v>0</v>
      </c>
      <c r="M175">
        <f>IF('Export  - batting'!$M175,'Export  - batting'!K175+VLOOKUP('Export  - batting'!$A175,'Season - bat'!$A:$K,11,FALSE),'Export  - batting'!K175)</f>
        <v>0</v>
      </c>
      <c r="N175" t="str">
        <f>IF('Export  - batting'!L175="", "-", IF('Export  - batting'!$M175,'Export  - batting'!L175+VLOOKUP('Export  - batting'!$A175,'Season - bat'!$A:$L,12,FALSE),'Export  - batting'!L175))</f>
        <v>-</v>
      </c>
    </row>
    <row r="176" spans="1:14" x14ac:dyDescent="0.25">
      <c r="A176" t="str">
        <f>'Export  - batting'!A176</f>
        <v>Leon Parks</v>
      </c>
      <c r="B176">
        <f>IF('Export  - batting'!$M176,'Export  - batting'!B176+VLOOKUP('Export  - batting'!$A176,'Season - bat'!A:K,2,FALSE),'Export  - batting'!B176)</f>
        <v>275</v>
      </c>
      <c r="C176">
        <f>IF('Export  - batting'!$M176,'Export  - batting'!C176+VLOOKUP('Export  - batting'!$A176,'Season - bat'!$A:$K,3,FALSE),'Export  - batting'!C176)</f>
        <v>264</v>
      </c>
      <c r="D176">
        <f>IF('Export  - batting'!$M176,'Export  - batting'!D176+VLOOKUP('Export  - batting'!$A176,'Season - bat'!$A:$K,4,FALSE),'Export  - batting'!D176)</f>
        <v>17</v>
      </c>
      <c r="E176">
        <f>IF('Export  - batting'!$M176,'Export  - batting'!E176+VLOOKUP('Export  - batting'!$A176,'Season - bat'!$A:$K,5,FALSE),'Export  - batting'!E176)</f>
        <v>4211</v>
      </c>
      <c r="F176" s="30">
        <f>IF((C176-D176)&gt;0,E176/(C176-D176),"-")</f>
        <v>17.048582995951417</v>
      </c>
      <c r="G176" s="30" t="str">
        <f t="shared" si="2"/>
        <v>-</v>
      </c>
      <c r="H176">
        <f>IF('Export  - batting'!$M176,MAX('Export  - batting'!F176, VLOOKUP('Export  - batting'!$A176,'Season - bat'!$A:$K,6,FALSE)),'Export  - batting'!F176)</f>
        <v>103</v>
      </c>
      <c r="I176">
        <f>IF('Export  - batting'!$M176,'Export  - batting'!G176+VLOOKUP('Export  - batting'!$A176,'Season - bat'!$A:$K,7,FALSE),'Export  - batting'!G176)</f>
        <v>14</v>
      </c>
      <c r="J176">
        <f>IF('Export  - batting'!$M176,'Export  - batting'!H176+VLOOKUP('Export  - batting'!$A176,'Season - bat'!$A:$K,8,FALSE),'Export  - batting'!H176)</f>
        <v>2</v>
      </c>
      <c r="K176">
        <f>IF('Export  - batting'!$M176,'Export  - batting'!I176+VLOOKUP('Export  - batting'!$A176,'Season - bat'!$A:$K,9,FALSE),'Export  - batting'!I176)</f>
        <v>25</v>
      </c>
      <c r="L176">
        <f>IF('Export  - batting'!$M176,'Export  - batting'!J176+VLOOKUP('Export  - batting'!$A176,'Season - bat'!$A:$K,10,FALSE),'Export  - batting'!J176)</f>
        <v>309</v>
      </c>
      <c r="M176">
        <f>IF('Export  - batting'!$M176,'Export  - batting'!K176+VLOOKUP('Export  - batting'!$A176,'Season - bat'!$A:$K,11,FALSE),'Export  - batting'!K176)</f>
        <v>12</v>
      </c>
      <c r="N176" t="str">
        <f>IF('Export  - batting'!L176="", "-", IF('Export  - batting'!$M176,'Export  - batting'!L176+VLOOKUP('Export  - batting'!$A176,'Season - bat'!$A:$L,12,FALSE),'Export  - batting'!L176))</f>
        <v>-</v>
      </c>
    </row>
    <row r="177" spans="1:14" x14ac:dyDescent="0.25">
      <c r="A177" t="str">
        <f>'Export  - batting'!A177</f>
        <v>H Parnell</v>
      </c>
      <c r="B177">
        <f>IF('Export  - batting'!$M177,'Export  - batting'!B177+VLOOKUP('Export  - batting'!$A177,'Season - bat'!A:K,2,FALSE),'Export  - batting'!B177)</f>
        <v>16</v>
      </c>
      <c r="C177">
        <f>IF('Export  - batting'!$M177,'Export  - batting'!C177+VLOOKUP('Export  - batting'!$A177,'Season - bat'!$A:$K,3,FALSE),'Export  - batting'!C177)</f>
        <v>11</v>
      </c>
      <c r="D177">
        <f>IF('Export  - batting'!$M177,'Export  - batting'!D177+VLOOKUP('Export  - batting'!$A177,'Season - bat'!$A:$K,4,FALSE),'Export  - batting'!D177)</f>
        <v>4</v>
      </c>
      <c r="E177">
        <f>IF('Export  - batting'!$M177,'Export  - batting'!E177+VLOOKUP('Export  - batting'!$A177,'Season - bat'!$A:$K,5,FALSE),'Export  - batting'!E177)</f>
        <v>75</v>
      </c>
      <c r="F177" s="30">
        <f>IF((C177-D177)&gt;0,E177/(C177-D177),"-")</f>
        <v>10.714285714285714</v>
      </c>
      <c r="G177" s="30" t="str">
        <f t="shared" si="2"/>
        <v>-</v>
      </c>
      <c r="H177">
        <f>IF('Export  - batting'!$M177,MAX('Export  - batting'!F177, VLOOKUP('Export  - batting'!$A177,'Season - bat'!$A:$K,6,FALSE)),'Export  - batting'!F177)</f>
        <v>24</v>
      </c>
      <c r="I177">
        <f>IF('Export  - batting'!$M177,'Export  - batting'!G177+VLOOKUP('Export  - batting'!$A177,'Season - bat'!$A:$K,7,FALSE),'Export  - batting'!G177)</f>
        <v>0</v>
      </c>
      <c r="J177">
        <f>IF('Export  - batting'!$M177,'Export  - batting'!H177+VLOOKUP('Export  - batting'!$A177,'Season - bat'!$A:$K,8,FALSE),'Export  - batting'!H177)</f>
        <v>0</v>
      </c>
      <c r="K177">
        <f>IF('Export  - batting'!$M177,'Export  - batting'!I177+VLOOKUP('Export  - batting'!$A177,'Season - bat'!$A:$K,9,FALSE),'Export  - batting'!I177)</f>
        <v>1</v>
      </c>
      <c r="L177">
        <f>IF('Export  - batting'!$M177,'Export  - batting'!J177+VLOOKUP('Export  - batting'!$A177,'Season - bat'!$A:$K,10,FALSE),'Export  - batting'!J177)</f>
        <v>4</v>
      </c>
      <c r="M177">
        <f>IF('Export  - batting'!$M177,'Export  - batting'!K177+VLOOKUP('Export  - batting'!$A177,'Season - bat'!$A:$K,11,FALSE),'Export  - batting'!K177)</f>
        <v>0</v>
      </c>
      <c r="N177" t="str">
        <f>IF('Export  - batting'!L177="", "-", IF('Export  - batting'!$M177,'Export  - batting'!L177+VLOOKUP('Export  - batting'!$A177,'Season - bat'!$A:$L,12,FALSE),'Export  - batting'!L177))</f>
        <v>-</v>
      </c>
    </row>
    <row r="178" spans="1:14" x14ac:dyDescent="0.25">
      <c r="A178" t="str">
        <f>'Export  - batting'!A178</f>
        <v>N Paropkari</v>
      </c>
      <c r="B178">
        <f>IF('Export  - batting'!$M178,'Export  - batting'!B178+VLOOKUP('Export  - batting'!$A178,'Season - bat'!A:K,2,FALSE),'Export  - batting'!B178)</f>
        <v>2</v>
      </c>
      <c r="C178">
        <f>IF('Export  - batting'!$M178,'Export  - batting'!C178+VLOOKUP('Export  - batting'!$A178,'Season - bat'!$A:$K,3,FALSE),'Export  - batting'!C178)</f>
        <v>2</v>
      </c>
      <c r="D178">
        <f>IF('Export  - batting'!$M178,'Export  - batting'!D178+VLOOKUP('Export  - batting'!$A178,'Season - bat'!$A:$K,4,FALSE),'Export  - batting'!D178)</f>
        <v>1</v>
      </c>
      <c r="E178">
        <f>IF('Export  - batting'!$M178,'Export  - batting'!E178+VLOOKUP('Export  - batting'!$A178,'Season - bat'!$A:$K,5,FALSE),'Export  - batting'!E178)</f>
        <v>76</v>
      </c>
      <c r="F178" s="30">
        <f>IF((C178-D178)&gt;0,E178/(C178-D178),"-")</f>
        <v>76</v>
      </c>
      <c r="G178" s="30">
        <f t="shared" si="2"/>
        <v>83.516483516483518</v>
      </c>
      <c r="H178" t="str">
        <f>IF('Export  - batting'!$M178,MAX('Export  - batting'!F178, VLOOKUP('Export  - batting'!$A178,'Season - bat'!$A:$K,6,FALSE)),'Export  - batting'!F178)</f>
        <v>69*</v>
      </c>
      <c r="I178">
        <f>IF('Export  - batting'!$M178,'Export  - batting'!G178+VLOOKUP('Export  - batting'!$A178,'Season - bat'!$A:$K,7,FALSE),'Export  - batting'!G178)</f>
        <v>1</v>
      </c>
      <c r="J178">
        <f>IF('Export  - batting'!$M178,'Export  - batting'!H178+VLOOKUP('Export  - batting'!$A178,'Season - bat'!$A:$K,8,FALSE),'Export  - batting'!H178)</f>
        <v>0</v>
      </c>
      <c r="K178">
        <f>IF('Export  - batting'!$M178,'Export  - batting'!I178+VLOOKUP('Export  - batting'!$A178,'Season - bat'!$A:$K,9,FALSE),'Export  - batting'!I178)</f>
        <v>0</v>
      </c>
      <c r="L178">
        <f>IF('Export  - batting'!$M178,'Export  - batting'!J178+VLOOKUP('Export  - batting'!$A178,'Season - bat'!$A:$K,10,FALSE),'Export  - batting'!J178)</f>
        <v>10</v>
      </c>
      <c r="M178">
        <f>IF('Export  - batting'!$M178,'Export  - batting'!K178+VLOOKUP('Export  - batting'!$A178,'Season - bat'!$A:$K,11,FALSE),'Export  - batting'!K178)</f>
        <v>0</v>
      </c>
      <c r="N178">
        <f>IF('Export  - batting'!L178="", "-", IF('Export  - batting'!$M178,'Export  - batting'!L178+VLOOKUP('Export  - batting'!$A178,'Season - bat'!$A:$L,12,FALSE),'Export  - batting'!L178))</f>
        <v>91</v>
      </c>
    </row>
    <row r="179" spans="1:14" x14ac:dyDescent="0.25">
      <c r="A179" t="str">
        <f>'Export  - batting'!A179</f>
        <v>L Patel</v>
      </c>
      <c r="B179">
        <f>IF('Export  - batting'!$M179,'Export  - batting'!B179+VLOOKUP('Export  - batting'!$A179,'Season - bat'!A:K,2,FALSE),'Export  - batting'!B179)</f>
        <v>90</v>
      </c>
      <c r="C179">
        <f>IF('Export  - batting'!$M179,'Export  - batting'!C179+VLOOKUP('Export  - batting'!$A179,'Season - bat'!$A:$K,3,FALSE),'Export  - batting'!C179)</f>
        <v>87</v>
      </c>
      <c r="D179">
        <f>IF('Export  - batting'!$M179,'Export  - batting'!D179+VLOOKUP('Export  - batting'!$A179,'Season - bat'!$A:$K,4,FALSE),'Export  - batting'!D179)</f>
        <v>8</v>
      </c>
      <c r="E179">
        <f>IF('Export  - batting'!$M179,'Export  - batting'!E179+VLOOKUP('Export  - batting'!$A179,'Season - bat'!$A:$K,5,FALSE),'Export  - batting'!E179)</f>
        <v>1606</v>
      </c>
      <c r="F179" s="30">
        <f>IF((C179-D179)&gt;0,E179/(C179-D179),"-")</f>
        <v>20.329113924050635</v>
      </c>
      <c r="G179" s="30" t="str">
        <f t="shared" si="2"/>
        <v>-</v>
      </c>
      <c r="H179">
        <f>IF('Export  - batting'!$M179,MAX('Export  - batting'!F179, VLOOKUP('Export  - batting'!$A179,'Season - bat'!$A:$K,6,FALSE)),'Export  - batting'!F179)</f>
        <v>101</v>
      </c>
      <c r="I179">
        <f>IF('Export  - batting'!$M179,'Export  - batting'!G179+VLOOKUP('Export  - batting'!$A179,'Season - bat'!$A:$K,7,FALSE),'Export  - batting'!G179)</f>
        <v>6</v>
      </c>
      <c r="J179">
        <f>IF('Export  - batting'!$M179,'Export  - batting'!H179+VLOOKUP('Export  - batting'!$A179,'Season - bat'!$A:$K,8,FALSE),'Export  - batting'!H179)</f>
        <v>2</v>
      </c>
      <c r="K179">
        <f>IF('Export  - batting'!$M179,'Export  - batting'!I179+VLOOKUP('Export  - batting'!$A179,'Season - bat'!$A:$K,9,FALSE),'Export  - batting'!I179)</f>
        <v>9</v>
      </c>
      <c r="L179">
        <f>IF('Export  - batting'!$M179,'Export  - batting'!J179+VLOOKUP('Export  - batting'!$A179,'Season - bat'!$A:$K,10,FALSE),'Export  - batting'!J179)</f>
        <v>129</v>
      </c>
      <c r="M179">
        <f>IF('Export  - batting'!$M179,'Export  - batting'!K179+VLOOKUP('Export  - batting'!$A179,'Season - bat'!$A:$K,11,FALSE),'Export  - batting'!K179)</f>
        <v>5</v>
      </c>
      <c r="N179" t="str">
        <f>IF('Export  - batting'!L179="", "-", IF('Export  - batting'!$M179,'Export  - batting'!L179+VLOOKUP('Export  - batting'!$A179,'Season - bat'!$A:$L,12,FALSE),'Export  - batting'!L179))</f>
        <v>-</v>
      </c>
    </row>
    <row r="180" spans="1:14" x14ac:dyDescent="0.25">
      <c r="A180" t="str">
        <f>'Export  - batting'!A180</f>
        <v>N Patel</v>
      </c>
      <c r="B180">
        <f>IF('Export  - batting'!$M180,'Export  - batting'!B180+VLOOKUP('Export  - batting'!$A180,'Season - bat'!A:K,2,FALSE),'Export  - batting'!B180)</f>
        <v>1</v>
      </c>
      <c r="C180">
        <f>IF('Export  - batting'!$M180,'Export  - batting'!C180+VLOOKUP('Export  - batting'!$A180,'Season - bat'!$A:$K,3,FALSE),'Export  - batting'!C180)</f>
        <v>0</v>
      </c>
      <c r="D180">
        <f>IF('Export  - batting'!$M180,'Export  - batting'!D180+VLOOKUP('Export  - batting'!$A180,'Season - bat'!$A:$K,4,FALSE),'Export  - batting'!D180)</f>
        <v>0</v>
      </c>
      <c r="E180">
        <f>IF('Export  - batting'!$M180,'Export  - batting'!E180+VLOOKUP('Export  - batting'!$A180,'Season - bat'!$A:$K,5,FALSE),'Export  - batting'!E180)</f>
        <v>0</v>
      </c>
      <c r="F180" s="30" t="str">
        <f>IF((C180-D180)&gt;0,E180/(C180-D180),"-")</f>
        <v>-</v>
      </c>
      <c r="G180" s="30" t="str">
        <f t="shared" si="2"/>
        <v>-</v>
      </c>
      <c r="H180">
        <f>IF('Export  - batting'!$M180,MAX('Export  - batting'!F180, VLOOKUP('Export  - batting'!$A180,'Season - bat'!$A:$K,6,FALSE)),'Export  - batting'!F180)</f>
        <v>0</v>
      </c>
      <c r="I180">
        <f>IF('Export  - batting'!$M180,'Export  - batting'!G180+VLOOKUP('Export  - batting'!$A180,'Season - bat'!$A:$K,7,FALSE),'Export  - batting'!G180)</f>
        <v>0</v>
      </c>
      <c r="J180">
        <f>IF('Export  - batting'!$M180,'Export  - batting'!H180+VLOOKUP('Export  - batting'!$A180,'Season - bat'!$A:$K,8,FALSE),'Export  - batting'!H180)</f>
        <v>0</v>
      </c>
      <c r="K180">
        <f>IF('Export  - batting'!$M180,'Export  - batting'!I180+VLOOKUP('Export  - batting'!$A180,'Season - bat'!$A:$K,9,FALSE),'Export  - batting'!I180)</f>
        <v>0</v>
      </c>
      <c r="L180">
        <f>IF('Export  - batting'!$M180,'Export  - batting'!J180+VLOOKUP('Export  - batting'!$A180,'Season - bat'!$A:$K,10,FALSE),'Export  - batting'!J180)</f>
        <v>0</v>
      </c>
      <c r="M180">
        <f>IF('Export  - batting'!$M180,'Export  - batting'!K180+VLOOKUP('Export  - batting'!$A180,'Season - bat'!$A:$K,11,FALSE),'Export  - batting'!K180)</f>
        <v>0</v>
      </c>
      <c r="N180" t="str">
        <f>IF('Export  - batting'!L180="", "-", IF('Export  - batting'!$M180,'Export  - batting'!L180+VLOOKUP('Export  - batting'!$A180,'Season - bat'!$A:$L,12,FALSE),'Export  - batting'!L180))</f>
        <v>-</v>
      </c>
    </row>
    <row r="181" spans="1:14" x14ac:dyDescent="0.25">
      <c r="A181" t="str">
        <f>'Export  - batting'!A181</f>
        <v>S Patel</v>
      </c>
      <c r="B181">
        <f>IF('Export  - batting'!$M181,'Export  - batting'!B181+VLOOKUP('Export  - batting'!$A181,'Season - bat'!A:K,2,FALSE),'Export  - batting'!B181)</f>
        <v>2</v>
      </c>
      <c r="C181">
        <f>IF('Export  - batting'!$M181,'Export  - batting'!C181+VLOOKUP('Export  - batting'!$A181,'Season - bat'!$A:$K,3,FALSE),'Export  - batting'!C181)</f>
        <v>1</v>
      </c>
      <c r="D181">
        <f>IF('Export  - batting'!$M181,'Export  - batting'!D181+VLOOKUP('Export  - batting'!$A181,'Season - bat'!$A:$K,4,FALSE),'Export  - batting'!D181)</f>
        <v>0</v>
      </c>
      <c r="E181">
        <f>IF('Export  - batting'!$M181,'Export  - batting'!E181+VLOOKUP('Export  - batting'!$A181,'Season - bat'!$A:$K,5,FALSE),'Export  - batting'!E181)</f>
        <v>2</v>
      </c>
      <c r="F181" s="30">
        <f>IF((C181-D181)&gt;0,E181/(C181-D181),"-")</f>
        <v>2</v>
      </c>
      <c r="G181" s="30" t="str">
        <f t="shared" si="2"/>
        <v>-</v>
      </c>
      <c r="H181">
        <f>IF('Export  - batting'!$M181,MAX('Export  - batting'!F181, VLOOKUP('Export  - batting'!$A181,'Season - bat'!$A:$K,6,FALSE)),'Export  - batting'!F181)</f>
        <v>2</v>
      </c>
      <c r="I181">
        <f>IF('Export  - batting'!$M181,'Export  - batting'!G181+VLOOKUP('Export  - batting'!$A181,'Season - bat'!$A:$K,7,FALSE),'Export  - batting'!G181)</f>
        <v>0</v>
      </c>
      <c r="J181">
        <f>IF('Export  - batting'!$M181,'Export  - batting'!H181+VLOOKUP('Export  - batting'!$A181,'Season - bat'!$A:$K,8,FALSE),'Export  - batting'!H181)</f>
        <v>0</v>
      </c>
      <c r="K181">
        <f>IF('Export  - batting'!$M181,'Export  - batting'!I181+VLOOKUP('Export  - batting'!$A181,'Season - bat'!$A:$K,9,FALSE),'Export  - batting'!I181)</f>
        <v>0</v>
      </c>
      <c r="L181">
        <f>IF('Export  - batting'!$M181,'Export  - batting'!J181+VLOOKUP('Export  - batting'!$A181,'Season - bat'!$A:$K,10,FALSE),'Export  - batting'!J181)</f>
        <v>0</v>
      </c>
      <c r="M181">
        <f>IF('Export  - batting'!$M181,'Export  - batting'!K181+VLOOKUP('Export  - batting'!$A181,'Season - bat'!$A:$K,11,FALSE),'Export  - batting'!K181)</f>
        <v>0</v>
      </c>
      <c r="N181" t="str">
        <f>IF('Export  - batting'!L181="", "-", IF('Export  - batting'!$M181,'Export  - batting'!L181+VLOOKUP('Export  - batting'!$A181,'Season - bat'!$A:$L,12,FALSE),'Export  - batting'!L181))</f>
        <v>-</v>
      </c>
    </row>
    <row r="182" spans="1:14" x14ac:dyDescent="0.25">
      <c r="A182" t="str">
        <f>'Export  - batting'!A182</f>
        <v>Ashish Paul</v>
      </c>
      <c r="B182">
        <f>IF('Export  - batting'!$M182,'Export  - batting'!B182+VLOOKUP('Export  - batting'!$A182,'Season - bat'!A:K,2,FALSE),'Export  - batting'!B182)</f>
        <v>121</v>
      </c>
      <c r="C182">
        <f>IF('Export  - batting'!$M182,'Export  - batting'!C182+VLOOKUP('Export  - batting'!$A182,'Season - bat'!$A:$K,3,FALSE),'Export  - batting'!C182)</f>
        <v>81</v>
      </c>
      <c r="D182">
        <f>IF('Export  - batting'!$M182,'Export  - batting'!D182+VLOOKUP('Export  - batting'!$A182,'Season - bat'!$A:$K,4,FALSE),'Export  - batting'!D182)</f>
        <v>26</v>
      </c>
      <c r="E182">
        <f>IF('Export  - batting'!$M182,'Export  - batting'!E182+VLOOKUP('Export  - batting'!$A182,'Season - bat'!$A:$K,5,FALSE),'Export  - batting'!E182)</f>
        <v>811</v>
      </c>
      <c r="F182" s="30">
        <f>IF((C182-D182)&gt;0,E182/(C182-D182),"-")</f>
        <v>14.745454545454546</v>
      </c>
      <c r="G182" s="30" t="str">
        <f t="shared" si="2"/>
        <v>-</v>
      </c>
      <c r="H182">
        <v>59</v>
      </c>
      <c r="I182">
        <f>IF('Export  - batting'!$M182,'Export  - batting'!G182+VLOOKUP('Export  - batting'!$A182,'Season - bat'!$A:$K,7,FALSE),'Export  - batting'!G182)</f>
        <v>2</v>
      </c>
      <c r="J182">
        <f>IF('Export  - batting'!$M182,'Export  - batting'!H182+VLOOKUP('Export  - batting'!$A182,'Season - bat'!$A:$K,8,FALSE),'Export  - batting'!H182)</f>
        <v>0</v>
      </c>
      <c r="K182">
        <f>IF('Export  - batting'!$M182,'Export  - batting'!I182+VLOOKUP('Export  - batting'!$A182,'Season - bat'!$A:$K,9,FALSE),'Export  - batting'!I182)</f>
        <v>9</v>
      </c>
      <c r="L182">
        <f>IF('Export  - batting'!$M182,'Export  - batting'!J182+VLOOKUP('Export  - batting'!$A182,'Season - bat'!$A:$K,10,FALSE),'Export  - batting'!J182)</f>
        <v>67</v>
      </c>
      <c r="M182">
        <f>IF('Export  - batting'!$M182,'Export  - batting'!K182+VLOOKUP('Export  - batting'!$A182,'Season - bat'!$A:$K,11,FALSE),'Export  - batting'!K182)</f>
        <v>1</v>
      </c>
      <c r="N182" t="str">
        <f>IF('Export  - batting'!L182="", "-", IF('Export  - batting'!$M182,'Export  - batting'!L182+VLOOKUP('Export  - batting'!$A182,'Season - bat'!$A:$L,12,FALSE),'Export  - batting'!L182))</f>
        <v>-</v>
      </c>
    </row>
    <row r="183" spans="1:14" x14ac:dyDescent="0.25">
      <c r="A183" t="str">
        <f>'Export  - batting'!A183</f>
        <v>C Penton</v>
      </c>
      <c r="B183">
        <f>IF('Export  - batting'!$M183,'Export  - batting'!B183+VLOOKUP('Export  - batting'!$A183,'Season - bat'!A:K,2,FALSE),'Export  - batting'!B183)</f>
        <v>1</v>
      </c>
      <c r="C183">
        <f>IF('Export  - batting'!$M183,'Export  - batting'!C183+VLOOKUP('Export  - batting'!$A183,'Season - bat'!$A:$K,3,FALSE),'Export  - batting'!C183)</f>
        <v>0</v>
      </c>
      <c r="D183">
        <f>IF('Export  - batting'!$M183,'Export  - batting'!D183+VLOOKUP('Export  - batting'!$A183,'Season - bat'!$A:$K,4,FALSE),'Export  - batting'!D183)</f>
        <v>0</v>
      </c>
      <c r="E183">
        <f>IF('Export  - batting'!$M183,'Export  - batting'!E183+VLOOKUP('Export  - batting'!$A183,'Season - bat'!$A:$K,5,FALSE),'Export  - batting'!E183)</f>
        <v>0</v>
      </c>
      <c r="F183" s="30" t="str">
        <f>IF((C183-D183)&gt;0,E183/(C183-D183),"-")</f>
        <v>-</v>
      </c>
      <c r="G183" s="30" t="str">
        <f t="shared" si="2"/>
        <v>-</v>
      </c>
      <c r="H183">
        <f>IF('Export  - batting'!$M183,MAX('Export  - batting'!F183, VLOOKUP('Export  - batting'!$A183,'Season - bat'!$A:$K,6,FALSE)),'Export  - batting'!F183)</f>
        <v>0</v>
      </c>
      <c r="I183">
        <f>IF('Export  - batting'!$M183,'Export  - batting'!G183+VLOOKUP('Export  - batting'!$A183,'Season - bat'!$A:$K,7,FALSE),'Export  - batting'!G183)</f>
        <v>0</v>
      </c>
      <c r="J183">
        <f>IF('Export  - batting'!$M183,'Export  - batting'!H183+VLOOKUP('Export  - batting'!$A183,'Season - bat'!$A:$K,8,FALSE),'Export  - batting'!H183)</f>
        <v>0</v>
      </c>
      <c r="K183">
        <f>IF('Export  - batting'!$M183,'Export  - batting'!I183+VLOOKUP('Export  - batting'!$A183,'Season - bat'!$A:$K,9,FALSE),'Export  - batting'!I183)</f>
        <v>0</v>
      </c>
      <c r="L183">
        <f>IF('Export  - batting'!$M183,'Export  - batting'!J183+VLOOKUP('Export  - batting'!$A183,'Season - bat'!$A:$K,10,FALSE),'Export  - batting'!J183)</f>
        <v>0</v>
      </c>
      <c r="M183">
        <f>IF('Export  - batting'!$M183,'Export  - batting'!K183+VLOOKUP('Export  - batting'!$A183,'Season - bat'!$A:$K,11,FALSE),'Export  - batting'!K183)</f>
        <v>0</v>
      </c>
      <c r="N183" t="str">
        <f>IF('Export  - batting'!L183="", "-", IF('Export  - batting'!$M183,'Export  - batting'!L183+VLOOKUP('Export  - batting'!$A183,'Season - bat'!$A:$L,12,FALSE),'Export  - batting'!L183))</f>
        <v>-</v>
      </c>
    </row>
    <row r="184" spans="1:14" x14ac:dyDescent="0.25">
      <c r="A184" t="str">
        <f>'Export  - batting'!A184</f>
        <v>E Perry</v>
      </c>
      <c r="B184">
        <f>IF('Export  - batting'!$M184,'Export  - batting'!B184+VLOOKUP('Export  - batting'!$A184,'Season - bat'!A:K,2,FALSE),'Export  - batting'!B184)</f>
        <v>11</v>
      </c>
      <c r="C184">
        <f>IF('Export  - batting'!$M184,'Export  - batting'!C184+VLOOKUP('Export  - batting'!$A184,'Season - bat'!$A:$K,3,FALSE),'Export  - batting'!C184)</f>
        <v>10</v>
      </c>
      <c r="D184">
        <f>IF('Export  - batting'!$M184,'Export  - batting'!D184+VLOOKUP('Export  - batting'!$A184,'Season - bat'!$A:$K,4,FALSE),'Export  - batting'!D184)</f>
        <v>0</v>
      </c>
      <c r="E184">
        <f>IF('Export  - batting'!$M184,'Export  - batting'!E184+VLOOKUP('Export  - batting'!$A184,'Season - bat'!$A:$K,5,FALSE),'Export  - batting'!E184)</f>
        <v>126</v>
      </c>
      <c r="F184" s="30">
        <f>IF((C184-D184)&gt;0,E184/(C184-D184),"-")</f>
        <v>12.6</v>
      </c>
      <c r="G184" s="30" t="str">
        <f t="shared" si="2"/>
        <v>-</v>
      </c>
      <c r="H184">
        <f>IF('Export  - batting'!$M184,MAX('Export  - batting'!F184, VLOOKUP('Export  - batting'!$A184,'Season - bat'!$A:$K,6,FALSE)),'Export  - batting'!F184)</f>
        <v>50</v>
      </c>
      <c r="I184">
        <f>IF('Export  - batting'!$M184,'Export  - batting'!G184+VLOOKUP('Export  - batting'!$A184,'Season - bat'!$A:$K,7,FALSE),'Export  - batting'!G184)</f>
        <v>1</v>
      </c>
      <c r="J184">
        <f>IF('Export  - batting'!$M184,'Export  - batting'!H184+VLOOKUP('Export  - batting'!$A184,'Season - bat'!$A:$K,8,FALSE),'Export  - batting'!H184)</f>
        <v>0</v>
      </c>
      <c r="K184">
        <f>IF('Export  - batting'!$M184,'Export  - batting'!I184+VLOOKUP('Export  - batting'!$A184,'Season - bat'!$A:$K,9,FALSE),'Export  - batting'!I184)</f>
        <v>4</v>
      </c>
      <c r="L184">
        <f>IF('Export  - batting'!$M184,'Export  - batting'!J184+VLOOKUP('Export  - batting'!$A184,'Season - bat'!$A:$K,10,FALSE),'Export  - batting'!J184)</f>
        <v>14</v>
      </c>
      <c r="M184">
        <f>IF('Export  - batting'!$M184,'Export  - batting'!K184+VLOOKUP('Export  - batting'!$A184,'Season - bat'!$A:$K,11,FALSE),'Export  - batting'!K184)</f>
        <v>3</v>
      </c>
      <c r="N184" t="str">
        <f>IF('Export  - batting'!L184="", "-", IF('Export  - batting'!$M184,'Export  - batting'!L184+VLOOKUP('Export  - batting'!$A184,'Season - bat'!$A:$L,12,FALSE),'Export  - batting'!L184))</f>
        <v>-</v>
      </c>
    </row>
    <row r="185" spans="1:14" x14ac:dyDescent="0.25">
      <c r="A185" t="str">
        <f>'Export  - batting'!A185</f>
        <v>P Peters</v>
      </c>
      <c r="B185">
        <f>IF('Export  - batting'!$M185,'Export  - batting'!B185+VLOOKUP('Export  - batting'!$A185,'Season - bat'!A:K,2,FALSE),'Export  - batting'!B185)</f>
        <v>170</v>
      </c>
      <c r="C185">
        <f>IF('Export  - batting'!$M185,'Export  - batting'!C185+VLOOKUP('Export  - batting'!$A185,'Season - bat'!$A:$K,3,FALSE),'Export  - batting'!C185)</f>
        <v>138</v>
      </c>
      <c r="D185">
        <f>IF('Export  - batting'!$M185,'Export  - batting'!D185+VLOOKUP('Export  - batting'!$A185,'Season - bat'!$A:$K,4,FALSE),'Export  - batting'!D185)</f>
        <v>17</v>
      </c>
      <c r="E185">
        <f>IF('Export  - batting'!$M185,'Export  - batting'!E185+VLOOKUP('Export  - batting'!$A185,'Season - bat'!$A:$K,5,FALSE),'Export  - batting'!E185)</f>
        <v>1660</v>
      </c>
      <c r="F185" s="30">
        <f>IF((C185-D185)&gt;0,E185/(C185-D185),"-")</f>
        <v>13.71900826446281</v>
      </c>
      <c r="G185" s="30" t="str">
        <f t="shared" si="2"/>
        <v>-</v>
      </c>
      <c r="H185">
        <f>IF('Export  - batting'!$M185,MAX('Export  - batting'!F185, VLOOKUP('Export  - batting'!$A185,'Season - bat'!$A:$K,6,FALSE)),'Export  - batting'!F185)</f>
        <v>88</v>
      </c>
      <c r="I185">
        <f>IF('Export  - batting'!$M185,'Export  - batting'!G185+VLOOKUP('Export  - batting'!$A185,'Season - bat'!$A:$K,7,FALSE),'Export  - batting'!G185)</f>
        <v>4</v>
      </c>
      <c r="J185">
        <f>IF('Export  - batting'!$M185,'Export  - batting'!H185+VLOOKUP('Export  - batting'!$A185,'Season - bat'!$A:$K,8,FALSE),'Export  - batting'!H185)</f>
        <v>0</v>
      </c>
      <c r="K185">
        <f>IF('Export  - batting'!$M185,'Export  - batting'!I185+VLOOKUP('Export  - batting'!$A185,'Season - bat'!$A:$K,9,FALSE),'Export  - batting'!I185)</f>
        <v>20</v>
      </c>
      <c r="L185">
        <f>IF('Export  - batting'!$M185,'Export  - batting'!J185+VLOOKUP('Export  - batting'!$A185,'Season - bat'!$A:$K,10,FALSE),'Export  - batting'!J185)</f>
        <v>9</v>
      </c>
      <c r="M185">
        <f>IF('Export  - batting'!$M185,'Export  - batting'!K185+VLOOKUP('Export  - batting'!$A185,'Season - bat'!$A:$K,11,FALSE),'Export  - batting'!K185)</f>
        <v>0</v>
      </c>
      <c r="N185" t="str">
        <f>IF('Export  - batting'!L185="", "-", IF('Export  - batting'!$M185,'Export  - batting'!L185+VLOOKUP('Export  - batting'!$A185,'Season - bat'!$A:$L,12,FALSE),'Export  - batting'!L185))</f>
        <v>-</v>
      </c>
    </row>
    <row r="186" spans="1:14" x14ac:dyDescent="0.25">
      <c r="A186" t="str">
        <f>'Export  - batting'!A186</f>
        <v>R Phillips</v>
      </c>
      <c r="B186">
        <f>IF('Export  - batting'!$M186,'Export  - batting'!B186+VLOOKUP('Export  - batting'!$A186,'Season - bat'!A:K,2,FALSE),'Export  - batting'!B186)</f>
        <v>41</v>
      </c>
      <c r="C186">
        <f>IF('Export  - batting'!$M186,'Export  - batting'!C186+VLOOKUP('Export  - batting'!$A186,'Season - bat'!$A:$K,3,FALSE),'Export  - batting'!C186)</f>
        <v>30</v>
      </c>
      <c r="D186">
        <f>IF('Export  - batting'!$M186,'Export  - batting'!D186+VLOOKUP('Export  - batting'!$A186,'Season - bat'!$A:$K,4,FALSE),'Export  - batting'!D186)</f>
        <v>5</v>
      </c>
      <c r="E186">
        <f>IF('Export  - batting'!$M186,'Export  - batting'!E186+VLOOKUP('Export  - batting'!$A186,'Season - bat'!$A:$K,5,FALSE),'Export  - batting'!E186)</f>
        <v>214</v>
      </c>
      <c r="F186" s="30">
        <f>IF((C186-D186)&gt;0,E186/(C186-D186),"-")</f>
        <v>8.56</v>
      </c>
      <c r="G186" s="30" t="str">
        <f t="shared" si="2"/>
        <v>-</v>
      </c>
      <c r="H186">
        <f>IF('Export  - batting'!$M186,MAX('Export  - batting'!F186, VLOOKUP('Export  - batting'!$A186,'Season - bat'!$A:$K,6,FALSE)),'Export  - batting'!F186)</f>
        <v>32</v>
      </c>
      <c r="I186">
        <f>IF('Export  - batting'!$M186,'Export  - batting'!G186+VLOOKUP('Export  - batting'!$A186,'Season - bat'!$A:$K,7,FALSE),'Export  - batting'!G186)</f>
        <v>0</v>
      </c>
      <c r="J186">
        <f>IF('Export  - batting'!$M186,'Export  - batting'!H186+VLOOKUP('Export  - batting'!$A186,'Season - bat'!$A:$K,8,FALSE),'Export  - batting'!H186)</f>
        <v>0</v>
      </c>
      <c r="K186">
        <f>IF('Export  - batting'!$M186,'Export  - batting'!I186+VLOOKUP('Export  - batting'!$A186,'Season - bat'!$A:$K,9,FALSE),'Export  - batting'!I186)</f>
        <v>7</v>
      </c>
      <c r="L186">
        <f>IF('Export  - batting'!$M186,'Export  - batting'!J186+VLOOKUP('Export  - batting'!$A186,'Season - bat'!$A:$K,10,FALSE),'Export  - batting'!J186)</f>
        <v>26</v>
      </c>
      <c r="M186">
        <f>IF('Export  - batting'!$M186,'Export  - batting'!K186+VLOOKUP('Export  - batting'!$A186,'Season - bat'!$A:$K,11,FALSE),'Export  - batting'!K186)</f>
        <v>2</v>
      </c>
      <c r="N186" t="str">
        <f>IF('Export  - batting'!L186="", "-", IF('Export  - batting'!$M186,'Export  - batting'!L186+VLOOKUP('Export  - batting'!$A186,'Season - bat'!$A:$L,12,FALSE),'Export  - batting'!L186))</f>
        <v>-</v>
      </c>
    </row>
    <row r="187" spans="1:14" x14ac:dyDescent="0.25">
      <c r="A187" t="str">
        <f>'Export  - batting'!A187</f>
        <v>D Pinnock</v>
      </c>
      <c r="B187">
        <f>IF('Export  - batting'!$M187,'Export  - batting'!B187+VLOOKUP('Export  - batting'!$A187,'Season - bat'!A:K,2,FALSE),'Export  - batting'!B187)</f>
        <v>1</v>
      </c>
      <c r="C187">
        <f>IF('Export  - batting'!$M187,'Export  - batting'!C187+VLOOKUP('Export  - batting'!$A187,'Season - bat'!$A:$K,3,FALSE),'Export  - batting'!C187)</f>
        <v>1</v>
      </c>
      <c r="D187">
        <f>IF('Export  - batting'!$M187,'Export  - batting'!D187+VLOOKUP('Export  - batting'!$A187,'Season - bat'!$A:$K,4,FALSE),'Export  - batting'!D187)</f>
        <v>0</v>
      </c>
      <c r="E187">
        <f>IF('Export  - batting'!$M187,'Export  - batting'!E187+VLOOKUP('Export  - batting'!$A187,'Season - bat'!$A:$K,5,FALSE),'Export  - batting'!E187)</f>
        <v>0</v>
      </c>
      <c r="F187" s="30">
        <f>IF((C187-D187)&gt;0,E187/(C187-D187),"-")</f>
        <v>0</v>
      </c>
      <c r="G187" s="30" t="str">
        <f t="shared" si="2"/>
        <v>-</v>
      </c>
      <c r="H187">
        <f>IF('Export  - batting'!$M187,MAX('Export  - batting'!F187, VLOOKUP('Export  - batting'!$A187,'Season - bat'!$A:$K,6,FALSE)),'Export  - batting'!F187)</f>
        <v>0</v>
      </c>
      <c r="I187">
        <f>IF('Export  - batting'!$M187,'Export  - batting'!G187+VLOOKUP('Export  - batting'!$A187,'Season - bat'!$A:$K,7,FALSE),'Export  - batting'!G187)</f>
        <v>0</v>
      </c>
      <c r="J187">
        <f>IF('Export  - batting'!$M187,'Export  - batting'!H187+VLOOKUP('Export  - batting'!$A187,'Season - bat'!$A:$K,8,FALSE),'Export  - batting'!H187)</f>
        <v>0</v>
      </c>
      <c r="K187">
        <f>IF('Export  - batting'!$M187,'Export  - batting'!I187+VLOOKUP('Export  - batting'!$A187,'Season - bat'!$A:$K,9,FALSE),'Export  - batting'!I187)</f>
        <v>1</v>
      </c>
      <c r="L187">
        <f>IF('Export  - batting'!$M187,'Export  - batting'!J187+VLOOKUP('Export  - batting'!$A187,'Season - bat'!$A:$K,10,FALSE),'Export  - batting'!J187)</f>
        <v>0</v>
      </c>
      <c r="M187">
        <f>IF('Export  - batting'!$M187,'Export  - batting'!K187+VLOOKUP('Export  - batting'!$A187,'Season - bat'!$A:$K,11,FALSE),'Export  - batting'!K187)</f>
        <v>0</v>
      </c>
      <c r="N187" t="str">
        <f>IF('Export  - batting'!L187="", "-", IF('Export  - batting'!$M187,'Export  - batting'!L187+VLOOKUP('Export  - batting'!$A187,'Season - bat'!$A:$L,12,FALSE),'Export  - batting'!L187))</f>
        <v>-</v>
      </c>
    </row>
    <row r="188" spans="1:14" x14ac:dyDescent="0.25">
      <c r="A188" t="str">
        <f>'Export  - batting'!A188</f>
        <v>Ed Pizii</v>
      </c>
      <c r="B188">
        <f>IF('Export  - batting'!$M188,'Export  - batting'!B188+VLOOKUP('Export  - batting'!$A188,'Season - bat'!A:K,2,FALSE),'Export  - batting'!B188)</f>
        <v>3</v>
      </c>
      <c r="C188">
        <f>IF('Export  - batting'!$M188,'Export  - batting'!C188+VLOOKUP('Export  - batting'!$A188,'Season - bat'!$A:$K,3,FALSE),'Export  - batting'!C188)</f>
        <v>3</v>
      </c>
      <c r="D188">
        <f>IF('Export  - batting'!$M188,'Export  - batting'!D188+VLOOKUP('Export  - batting'!$A188,'Season - bat'!$A:$K,4,FALSE),'Export  - batting'!D188)</f>
        <v>1</v>
      </c>
      <c r="E188">
        <f>IF('Export  - batting'!$M188,'Export  - batting'!E188+VLOOKUP('Export  - batting'!$A188,'Season - bat'!$A:$K,5,FALSE),'Export  - batting'!E188)</f>
        <v>2</v>
      </c>
      <c r="F188" s="30">
        <f>IF((C188-D188)&gt;0,E188/(C188-D188),"-")</f>
        <v>1</v>
      </c>
      <c r="G188" s="30">
        <f t="shared" si="2"/>
        <v>10</v>
      </c>
      <c r="H188" t="str">
        <f>IF('Export  - batting'!$M188,MAX('Export  - batting'!F188, VLOOKUP('Export  - batting'!$A188,'Season - bat'!$A:$K,6,FALSE)),'Export  - batting'!F188)</f>
        <v>2*</v>
      </c>
      <c r="I188">
        <f>IF('Export  - batting'!$M188,'Export  - batting'!G188+VLOOKUP('Export  - batting'!$A188,'Season - bat'!$A:$K,7,FALSE),'Export  - batting'!G188)</f>
        <v>0</v>
      </c>
      <c r="J188">
        <f>IF('Export  - batting'!$M188,'Export  - batting'!H188+VLOOKUP('Export  - batting'!$A188,'Season - bat'!$A:$K,8,FALSE),'Export  - batting'!H188)</f>
        <v>0</v>
      </c>
      <c r="K188">
        <f>IF('Export  - batting'!$M188,'Export  - batting'!I188+VLOOKUP('Export  - batting'!$A188,'Season - bat'!$A:$K,9,FALSE),'Export  - batting'!I188)</f>
        <v>2</v>
      </c>
      <c r="L188">
        <f>IF('Export  - batting'!$M188,'Export  - batting'!J188+VLOOKUP('Export  - batting'!$A188,'Season - bat'!$A:$K,10,FALSE),'Export  - batting'!J188)</f>
        <v>0</v>
      </c>
      <c r="M188">
        <f>IF('Export  - batting'!$M188,'Export  - batting'!K188+VLOOKUP('Export  - batting'!$A188,'Season - bat'!$A:$K,11,FALSE),'Export  - batting'!K188)</f>
        <v>0</v>
      </c>
      <c r="N188">
        <f>IF('Export  - batting'!L188="", "-", IF('Export  - batting'!$M188,'Export  - batting'!L188+VLOOKUP('Export  - batting'!$A188,'Season - bat'!$A:$L,12,FALSE),'Export  - batting'!L188))</f>
        <v>20</v>
      </c>
    </row>
    <row r="189" spans="1:14" x14ac:dyDescent="0.25">
      <c r="A189" t="str">
        <f>'Export  - batting'!A189</f>
        <v>C Ponnaganti</v>
      </c>
      <c r="B189">
        <f>IF('Export  - batting'!$M189,'Export  - batting'!B189+VLOOKUP('Export  - batting'!$A189,'Season - bat'!A:K,2,FALSE),'Export  - batting'!B189)</f>
        <v>17</v>
      </c>
      <c r="C189">
        <f>IF('Export  - batting'!$M189,'Export  - batting'!C189+VLOOKUP('Export  - batting'!$A189,'Season - bat'!$A:$K,3,FALSE),'Export  - batting'!C189)</f>
        <v>14</v>
      </c>
      <c r="D189">
        <f>IF('Export  - batting'!$M189,'Export  - batting'!D189+VLOOKUP('Export  - batting'!$A189,'Season - bat'!$A:$K,4,FALSE),'Export  - batting'!D189)</f>
        <v>3</v>
      </c>
      <c r="E189">
        <f>IF('Export  - batting'!$M189,'Export  - batting'!E189+VLOOKUP('Export  - batting'!$A189,'Season - bat'!$A:$K,5,FALSE),'Export  - batting'!E189)</f>
        <v>150</v>
      </c>
      <c r="F189" s="30">
        <f>IF((C189-D189)&gt;0,E189/(C189-D189),"-")</f>
        <v>13.636363636363637</v>
      </c>
      <c r="G189" s="30" t="str">
        <f t="shared" si="2"/>
        <v>-</v>
      </c>
      <c r="H189">
        <f>IF('Export  - batting'!$M189,MAX('Export  - batting'!F189, VLOOKUP('Export  - batting'!$A189,'Season - bat'!$A:$K,6,FALSE)),'Export  - batting'!F189)</f>
        <v>30</v>
      </c>
      <c r="I189">
        <f>IF('Export  - batting'!$M189,'Export  - batting'!G189+VLOOKUP('Export  - batting'!$A189,'Season - bat'!$A:$K,7,FALSE),'Export  - batting'!G189)</f>
        <v>0</v>
      </c>
      <c r="J189">
        <f>IF('Export  - batting'!$M189,'Export  - batting'!H189+VLOOKUP('Export  - batting'!$A189,'Season - bat'!$A:$K,8,FALSE),'Export  - batting'!H189)</f>
        <v>0</v>
      </c>
      <c r="K189">
        <f>IF('Export  - batting'!$M189,'Export  - batting'!I189+VLOOKUP('Export  - batting'!$A189,'Season - bat'!$A:$K,9,FALSE),'Export  - batting'!I189)</f>
        <v>1</v>
      </c>
      <c r="L189">
        <f>IF('Export  - batting'!$M189,'Export  - batting'!J189+VLOOKUP('Export  - batting'!$A189,'Season - bat'!$A:$K,10,FALSE),'Export  - batting'!J189)</f>
        <v>11</v>
      </c>
      <c r="M189">
        <f>IF('Export  - batting'!$M189,'Export  - batting'!K189+VLOOKUP('Export  - batting'!$A189,'Season - bat'!$A:$K,11,FALSE),'Export  - batting'!K189)</f>
        <v>3</v>
      </c>
      <c r="N189" t="str">
        <f>IF('Export  - batting'!L189="", "-", IF('Export  - batting'!$M189,'Export  - batting'!L189+VLOOKUP('Export  - batting'!$A189,'Season - bat'!$A:$L,12,FALSE),'Export  - batting'!L189))</f>
        <v>-</v>
      </c>
    </row>
    <row r="190" spans="1:14" x14ac:dyDescent="0.25">
      <c r="A190" t="str">
        <f>'Export  - batting'!A190</f>
        <v>S Poole</v>
      </c>
      <c r="B190">
        <f>IF('Export  - batting'!$M190,'Export  - batting'!B190+VLOOKUP('Export  - batting'!$A190,'Season - bat'!A:K,2,FALSE),'Export  - batting'!B190)</f>
        <v>2</v>
      </c>
      <c r="C190">
        <f>IF('Export  - batting'!$M190,'Export  - batting'!C190+VLOOKUP('Export  - batting'!$A190,'Season - bat'!$A:$K,3,FALSE),'Export  - batting'!C190)</f>
        <v>2</v>
      </c>
      <c r="D190">
        <f>IF('Export  - batting'!$M190,'Export  - batting'!D190+VLOOKUP('Export  - batting'!$A190,'Season - bat'!$A:$K,4,FALSE),'Export  - batting'!D190)</f>
        <v>0</v>
      </c>
      <c r="E190">
        <f>IF('Export  - batting'!$M190,'Export  - batting'!E190+VLOOKUP('Export  - batting'!$A190,'Season - bat'!$A:$K,5,FALSE),'Export  - batting'!E190)</f>
        <v>88</v>
      </c>
      <c r="F190" s="30">
        <f>IF((C190-D190)&gt;0,E190/(C190-D190),"-")</f>
        <v>44</v>
      </c>
      <c r="G190" s="30" t="str">
        <f t="shared" si="2"/>
        <v>-</v>
      </c>
      <c r="H190">
        <f>IF('Export  - batting'!$M190,MAX('Export  - batting'!F190, VLOOKUP('Export  - batting'!$A190,'Season - bat'!$A:$K,6,FALSE)),'Export  - batting'!F190)</f>
        <v>70</v>
      </c>
      <c r="I190">
        <f>IF('Export  - batting'!$M190,'Export  - batting'!G190+VLOOKUP('Export  - batting'!$A190,'Season - bat'!$A:$K,7,FALSE),'Export  - batting'!G190)</f>
        <v>1</v>
      </c>
      <c r="J190">
        <f>IF('Export  - batting'!$M190,'Export  - batting'!H190+VLOOKUP('Export  - batting'!$A190,'Season - bat'!$A:$K,8,FALSE),'Export  - batting'!H190)</f>
        <v>0</v>
      </c>
      <c r="K190">
        <f>IF('Export  - batting'!$M190,'Export  - batting'!I190+VLOOKUP('Export  - batting'!$A190,'Season - bat'!$A:$K,9,FALSE),'Export  - batting'!I190)</f>
        <v>0</v>
      </c>
      <c r="L190">
        <f>IF('Export  - batting'!$M190,'Export  - batting'!J190+VLOOKUP('Export  - batting'!$A190,'Season - bat'!$A:$K,10,FALSE),'Export  - batting'!J190)</f>
        <v>10</v>
      </c>
      <c r="M190">
        <f>IF('Export  - batting'!$M190,'Export  - batting'!K190+VLOOKUP('Export  - batting'!$A190,'Season - bat'!$A:$K,11,FALSE),'Export  - batting'!K190)</f>
        <v>6</v>
      </c>
      <c r="N190" t="str">
        <f>IF('Export  - batting'!L190="", "-", IF('Export  - batting'!$M190,'Export  - batting'!L190+VLOOKUP('Export  - batting'!$A190,'Season - bat'!$A:$L,12,FALSE),'Export  - batting'!L190))</f>
        <v>-</v>
      </c>
    </row>
    <row r="191" spans="1:14" x14ac:dyDescent="0.25">
      <c r="A191" t="str">
        <f>'Export  - batting'!A191</f>
        <v>A Pratten</v>
      </c>
      <c r="B191">
        <f>IF('Export  - batting'!$M191,'Export  - batting'!B191+VLOOKUP('Export  - batting'!$A191,'Season - bat'!A:K,2,FALSE),'Export  - batting'!B191)</f>
        <v>1</v>
      </c>
      <c r="C191">
        <f>IF('Export  - batting'!$M191,'Export  - batting'!C191+VLOOKUP('Export  - batting'!$A191,'Season - bat'!$A:$K,3,FALSE),'Export  - batting'!C191)</f>
        <v>0</v>
      </c>
      <c r="D191">
        <f>IF('Export  - batting'!$M191,'Export  - batting'!D191+VLOOKUP('Export  - batting'!$A191,'Season - bat'!$A:$K,4,FALSE),'Export  - batting'!D191)</f>
        <v>0</v>
      </c>
      <c r="E191">
        <f>IF('Export  - batting'!$M191,'Export  - batting'!E191+VLOOKUP('Export  - batting'!$A191,'Season - bat'!$A:$K,5,FALSE),'Export  - batting'!E191)</f>
        <v>0</v>
      </c>
      <c r="F191" s="30" t="str">
        <f>IF((C191-D191)&gt;0,E191/(C191-D191),"-")</f>
        <v>-</v>
      </c>
      <c r="G191" s="30" t="str">
        <f t="shared" si="2"/>
        <v>-</v>
      </c>
      <c r="H191">
        <f>IF('Export  - batting'!$M191,MAX('Export  - batting'!F191, VLOOKUP('Export  - batting'!$A191,'Season - bat'!$A:$K,6,FALSE)),'Export  - batting'!F191)</f>
        <v>0</v>
      </c>
      <c r="I191">
        <f>IF('Export  - batting'!$M191,'Export  - batting'!G191+VLOOKUP('Export  - batting'!$A191,'Season - bat'!$A:$K,7,FALSE),'Export  - batting'!G191)</f>
        <v>0</v>
      </c>
      <c r="J191">
        <f>IF('Export  - batting'!$M191,'Export  - batting'!H191+VLOOKUP('Export  - batting'!$A191,'Season - bat'!$A:$K,8,FALSE),'Export  - batting'!H191)</f>
        <v>0</v>
      </c>
      <c r="K191">
        <f>IF('Export  - batting'!$M191,'Export  - batting'!I191+VLOOKUP('Export  - batting'!$A191,'Season - bat'!$A:$K,9,FALSE),'Export  - batting'!I191)</f>
        <v>0</v>
      </c>
      <c r="L191">
        <f>IF('Export  - batting'!$M191,'Export  - batting'!J191+VLOOKUP('Export  - batting'!$A191,'Season - bat'!$A:$K,10,FALSE),'Export  - batting'!J191)</f>
        <v>0</v>
      </c>
      <c r="M191">
        <f>IF('Export  - batting'!$M191,'Export  - batting'!K191+VLOOKUP('Export  - batting'!$A191,'Season - bat'!$A:$K,11,FALSE),'Export  - batting'!K191)</f>
        <v>0</v>
      </c>
      <c r="N191" t="str">
        <f>IF('Export  - batting'!L191="", "-", IF('Export  - batting'!$M191,'Export  - batting'!L191+VLOOKUP('Export  - batting'!$A191,'Season - bat'!$A:$L,12,FALSE),'Export  - batting'!L191))</f>
        <v>-</v>
      </c>
    </row>
    <row r="192" spans="1:14" x14ac:dyDescent="0.25">
      <c r="A192" t="str">
        <f>'Export  - batting'!A192</f>
        <v>Ajit Prasad</v>
      </c>
      <c r="B192">
        <f>IF('Export  - batting'!$M192,'Export  - batting'!B192+VLOOKUP('Export  - batting'!$A192,'Season - bat'!A:K,2,FALSE),'Export  - batting'!B192)</f>
        <v>18</v>
      </c>
      <c r="C192">
        <f>IF('Export  - batting'!$M192,'Export  - batting'!C192+VLOOKUP('Export  - batting'!$A192,'Season - bat'!$A:$K,3,FALSE),'Export  - batting'!C192)</f>
        <v>9</v>
      </c>
      <c r="D192">
        <f>IF('Export  - batting'!$M192,'Export  - batting'!D192+VLOOKUP('Export  - batting'!$A192,'Season - bat'!$A:$K,4,FALSE),'Export  - batting'!D192)</f>
        <v>4</v>
      </c>
      <c r="E192">
        <f>IF('Export  - batting'!$M192,'Export  - batting'!E192+VLOOKUP('Export  - batting'!$A192,'Season - bat'!$A:$K,5,FALSE),'Export  - batting'!E192)</f>
        <v>75</v>
      </c>
      <c r="F192" s="30">
        <f>IF((C192-D192)&gt;0,E192/(C192-D192),"-")</f>
        <v>15</v>
      </c>
      <c r="G192" s="30">
        <f t="shared" si="2"/>
        <v>64.65517241379311</v>
      </c>
      <c r="H192" t="str">
        <f>IF('Export  - batting'!$M192,MAX('Export  - batting'!F192, VLOOKUP('Export  - batting'!$A192,'Season - bat'!$A:$K,6,FALSE)),'Export  - batting'!F192)</f>
        <v>22*</v>
      </c>
      <c r="I192">
        <f>IF('Export  - batting'!$M192,'Export  - batting'!G192+VLOOKUP('Export  - batting'!$A192,'Season - bat'!$A:$K,7,FALSE),'Export  - batting'!G192)</f>
        <v>0</v>
      </c>
      <c r="J192">
        <f>IF('Export  - batting'!$M192,'Export  - batting'!H192+VLOOKUP('Export  - batting'!$A192,'Season - bat'!$A:$K,8,FALSE),'Export  - batting'!H192)</f>
        <v>0</v>
      </c>
      <c r="K192">
        <f>IF('Export  - batting'!$M192,'Export  - batting'!I192+VLOOKUP('Export  - batting'!$A192,'Season - bat'!$A:$K,9,FALSE),'Export  - batting'!I192)</f>
        <v>0</v>
      </c>
      <c r="L192">
        <f>IF('Export  - batting'!$M192,'Export  - batting'!J192+VLOOKUP('Export  - batting'!$A192,'Season - bat'!$A:$K,10,FALSE),'Export  - batting'!J192)</f>
        <v>6</v>
      </c>
      <c r="M192">
        <f>IF('Export  - batting'!$M192,'Export  - batting'!K192+VLOOKUP('Export  - batting'!$A192,'Season - bat'!$A:$K,11,FALSE),'Export  - batting'!K192)</f>
        <v>0</v>
      </c>
      <c r="N192">
        <f>IF('Export  - batting'!L192="", "-", IF('Export  - batting'!$M192,'Export  - batting'!L192+VLOOKUP('Export  - batting'!$A192,'Season - bat'!$A:$L,12,FALSE),'Export  - batting'!L192))</f>
        <v>116</v>
      </c>
    </row>
    <row r="193" spans="1:14" x14ac:dyDescent="0.25">
      <c r="A193" t="str">
        <f>'Export  - batting'!A193</f>
        <v>Duray Pretorius</v>
      </c>
      <c r="B193">
        <f>IF('Export  - batting'!$M193,'Export  - batting'!B193+VLOOKUP('Export  - batting'!$A193,'Season - bat'!A:K,2,FALSE),'Export  - batting'!B193)</f>
        <v>80</v>
      </c>
      <c r="C193">
        <f>IF('Export  - batting'!$M193,'Export  - batting'!C193+VLOOKUP('Export  - batting'!$A193,'Season - bat'!$A:$K,3,FALSE),'Export  - batting'!C193)</f>
        <v>62</v>
      </c>
      <c r="D193">
        <f>IF('Export  - batting'!$M193,'Export  - batting'!D193+VLOOKUP('Export  - batting'!$A193,'Season - bat'!$A:$K,4,FALSE),'Export  - batting'!D193)</f>
        <v>16</v>
      </c>
      <c r="E193">
        <f>IF('Export  - batting'!$M193,'Export  - batting'!E193+VLOOKUP('Export  - batting'!$A193,'Season - bat'!$A:$K,5,FALSE),'Export  - batting'!E193)</f>
        <v>1406</v>
      </c>
      <c r="F193" s="30">
        <f>IF((C193-D193)&gt;0,E193/(C193-D193),"-")</f>
        <v>30.565217391304348</v>
      </c>
      <c r="G193" s="30" t="str">
        <f t="shared" si="2"/>
        <v>-</v>
      </c>
      <c r="H193">
        <f>IF('Export  - batting'!$M193,MAX('Export  - batting'!F193, VLOOKUP('Export  - batting'!$A193,'Season - bat'!$A:$K,6,FALSE)),'Export  - batting'!F193)</f>
        <v>92</v>
      </c>
      <c r="I193">
        <f>IF('Export  - batting'!$M193,'Export  - batting'!G193+VLOOKUP('Export  - batting'!$A193,'Season - bat'!$A:$K,7,FALSE),'Export  - batting'!G193)</f>
        <v>11</v>
      </c>
      <c r="J193">
        <f>IF('Export  - batting'!$M193,'Export  - batting'!H193+VLOOKUP('Export  - batting'!$A193,'Season - bat'!$A:$K,8,FALSE),'Export  - batting'!H193)</f>
        <v>0</v>
      </c>
      <c r="K193">
        <f>IF('Export  - batting'!$M193,'Export  - batting'!I193+VLOOKUP('Export  - batting'!$A193,'Season - bat'!$A:$K,9,FALSE),'Export  - batting'!I193)</f>
        <v>6</v>
      </c>
      <c r="L193">
        <f>IF('Export  - batting'!$M193,'Export  - batting'!J193+VLOOKUP('Export  - batting'!$A193,'Season - bat'!$A:$K,10,FALSE),'Export  - batting'!J193)</f>
        <v>169</v>
      </c>
      <c r="M193">
        <f>IF('Export  - batting'!$M193,'Export  - batting'!K193+VLOOKUP('Export  - batting'!$A193,'Season - bat'!$A:$K,11,FALSE),'Export  - batting'!K193)</f>
        <v>34</v>
      </c>
      <c r="N193" t="str">
        <f>IF('Export  - batting'!L193="", "-", IF('Export  - batting'!$M193,'Export  - batting'!L193+VLOOKUP('Export  - batting'!$A193,'Season - bat'!$A:$L,12,FALSE),'Export  - batting'!L193))</f>
        <v>-</v>
      </c>
    </row>
    <row r="194" spans="1:14" x14ac:dyDescent="0.25">
      <c r="A194" t="str">
        <f>'Export  - batting'!A194</f>
        <v>T Pring</v>
      </c>
      <c r="B194">
        <f>IF('Export  - batting'!$M194,'Export  - batting'!B194+VLOOKUP('Export  - batting'!$A194,'Season - bat'!A:K,2,FALSE),'Export  - batting'!B194)</f>
        <v>78</v>
      </c>
      <c r="C194">
        <f>IF('Export  - batting'!$M194,'Export  - batting'!C194+VLOOKUP('Export  - batting'!$A194,'Season - bat'!$A:$K,3,FALSE),'Export  - batting'!C194)</f>
        <v>65</v>
      </c>
      <c r="D194">
        <f>IF('Export  - batting'!$M194,'Export  - batting'!D194+VLOOKUP('Export  - batting'!$A194,'Season - bat'!$A:$K,4,FALSE),'Export  - batting'!D194)</f>
        <v>7</v>
      </c>
      <c r="E194">
        <f>IF('Export  - batting'!$M194,'Export  - batting'!E194+VLOOKUP('Export  - batting'!$A194,'Season - bat'!$A:$K,5,FALSE),'Export  - batting'!E194)</f>
        <v>958</v>
      </c>
      <c r="F194" s="30">
        <f>IF((C194-D194)&gt;0,E194/(C194-D194),"-")</f>
        <v>16.517241379310345</v>
      </c>
      <c r="G194" s="30" t="str">
        <f t="shared" si="2"/>
        <v>-</v>
      </c>
      <c r="H194">
        <f>IF('Export  - batting'!$M194,MAX('Export  - batting'!F194, VLOOKUP('Export  - batting'!$A194,'Season - bat'!$A:$K,6,FALSE)),'Export  - batting'!F194)</f>
        <v>72</v>
      </c>
      <c r="I194">
        <f>IF('Export  - batting'!$M194,'Export  - batting'!G194+VLOOKUP('Export  - batting'!$A194,'Season - bat'!$A:$K,7,FALSE),'Export  - batting'!G194)</f>
        <v>6</v>
      </c>
      <c r="J194">
        <f>IF('Export  - batting'!$M194,'Export  - batting'!H194+VLOOKUP('Export  - batting'!$A194,'Season - bat'!$A:$K,8,FALSE),'Export  - batting'!H194)</f>
        <v>0</v>
      </c>
      <c r="K194">
        <f>IF('Export  - batting'!$M194,'Export  - batting'!I194+VLOOKUP('Export  - batting'!$A194,'Season - bat'!$A:$K,9,FALSE),'Export  - batting'!I194)</f>
        <v>10</v>
      </c>
      <c r="L194">
        <f>IF('Export  - batting'!$M194,'Export  - batting'!J194+VLOOKUP('Export  - batting'!$A194,'Season - bat'!$A:$K,10,FALSE),'Export  - batting'!J194)</f>
        <v>56</v>
      </c>
      <c r="M194">
        <f>IF('Export  - batting'!$M194,'Export  - batting'!K194+VLOOKUP('Export  - batting'!$A194,'Season - bat'!$A:$K,11,FALSE),'Export  - batting'!K194)</f>
        <v>15</v>
      </c>
      <c r="N194" t="str">
        <f>IF('Export  - batting'!L194="", "-", IF('Export  - batting'!$M194,'Export  - batting'!L194+VLOOKUP('Export  - batting'!$A194,'Season - bat'!$A:$L,12,FALSE),'Export  - batting'!L194))</f>
        <v>-</v>
      </c>
    </row>
    <row r="195" spans="1:14" x14ac:dyDescent="0.25">
      <c r="A195" t="str">
        <f>'Export  - batting'!A195</f>
        <v>S Raghavan</v>
      </c>
      <c r="B195">
        <f>IF('Export  - batting'!$M195,'Export  - batting'!B195+VLOOKUP('Export  - batting'!$A195,'Season - bat'!A:K,2,FALSE),'Export  - batting'!B195)</f>
        <v>13</v>
      </c>
      <c r="C195">
        <f>IF('Export  - batting'!$M195,'Export  - batting'!C195+VLOOKUP('Export  - batting'!$A195,'Season - bat'!$A:$K,3,FALSE),'Export  - batting'!C195)</f>
        <v>12</v>
      </c>
      <c r="D195">
        <f>IF('Export  - batting'!$M195,'Export  - batting'!D195+VLOOKUP('Export  - batting'!$A195,'Season - bat'!$A:$K,4,FALSE),'Export  - batting'!D195)</f>
        <v>2</v>
      </c>
      <c r="E195">
        <f>IF('Export  - batting'!$M195,'Export  - batting'!E195+VLOOKUP('Export  - batting'!$A195,'Season - bat'!$A:$K,5,FALSE),'Export  - batting'!E195)</f>
        <v>311</v>
      </c>
      <c r="F195" s="30">
        <f>IF((C195-D195)&gt;0,E195/(C195-D195),"-")</f>
        <v>31.1</v>
      </c>
      <c r="G195" s="30" t="str">
        <f t="shared" ref="G195:G258" si="3">IF(AND(N195&lt;&gt;"-",N195&gt;0),(E195/N195)*100, "-")</f>
        <v>-</v>
      </c>
      <c r="H195">
        <f>IF('Export  - batting'!$M195,MAX('Export  - batting'!F195, VLOOKUP('Export  - batting'!$A195,'Season - bat'!$A:$K,6,FALSE)),'Export  - batting'!F195)</f>
        <v>65</v>
      </c>
      <c r="I195">
        <f>IF('Export  - batting'!$M195,'Export  - batting'!G195+VLOOKUP('Export  - batting'!$A195,'Season - bat'!$A:$K,7,FALSE),'Export  - batting'!G195)</f>
        <v>1</v>
      </c>
      <c r="J195">
        <f>IF('Export  - batting'!$M195,'Export  - batting'!H195+VLOOKUP('Export  - batting'!$A195,'Season - bat'!$A:$K,8,FALSE),'Export  - batting'!H195)</f>
        <v>0</v>
      </c>
      <c r="K195">
        <f>IF('Export  - batting'!$M195,'Export  - batting'!I195+VLOOKUP('Export  - batting'!$A195,'Season - bat'!$A:$K,9,FALSE),'Export  - batting'!I195)</f>
        <v>0</v>
      </c>
      <c r="L195">
        <f>IF('Export  - batting'!$M195,'Export  - batting'!J195+VLOOKUP('Export  - batting'!$A195,'Season - bat'!$A:$K,10,FALSE),'Export  - batting'!J195)</f>
        <v>26</v>
      </c>
      <c r="M195">
        <f>IF('Export  - batting'!$M195,'Export  - batting'!K195+VLOOKUP('Export  - batting'!$A195,'Season - bat'!$A:$K,11,FALSE),'Export  - batting'!K195)</f>
        <v>2</v>
      </c>
      <c r="N195" t="str">
        <f>IF('Export  - batting'!L195="", "-", IF('Export  - batting'!$M195,'Export  - batting'!L195+VLOOKUP('Export  - batting'!$A195,'Season - bat'!$A:$L,12,FALSE),'Export  - batting'!L195))</f>
        <v>-</v>
      </c>
    </row>
    <row r="196" spans="1:14" x14ac:dyDescent="0.25">
      <c r="A196" t="str">
        <f>'Export  - batting'!A196</f>
        <v>V Raman</v>
      </c>
      <c r="B196">
        <f>IF('Export  - batting'!$M196,'Export  - batting'!B196+VLOOKUP('Export  - batting'!$A196,'Season - bat'!A:K,2,FALSE),'Export  - batting'!B196)</f>
        <v>15</v>
      </c>
      <c r="C196">
        <f>IF('Export  - batting'!$M196,'Export  - batting'!C196+VLOOKUP('Export  - batting'!$A196,'Season - bat'!$A:$K,3,FALSE),'Export  - batting'!C196)</f>
        <v>14</v>
      </c>
      <c r="D196">
        <f>IF('Export  - batting'!$M196,'Export  - batting'!D196+VLOOKUP('Export  - batting'!$A196,'Season - bat'!$A:$K,4,FALSE),'Export  - batting'!D196)</f>
        <v>1</v>
      </c>
      <c r="E196">
        <f>IF('Export  - batting'!$M196,'Export  - batting'!E196+VLOOKUP('Export  - batting'!$A196,'Season - bat'!$A:$K,5,FALSE),'Export  - batting'!E196)</f>
        <v>494</v>
      </c>
      <c r="F196" s="30">
        <f>IF((C196-D196)&gt;0,E196/(C196-D196),"-")</f>
        <v>38</v>
      </c>
      <c r="G196" s="30" t="str">
        <f t="shared" si="3"/>
        <v>-</v>
      </c>
      <c r="H196">
        <f>IF('Export  - batting'!$M196,MAX('Export  - batting'!F196, VLOOKUP('Export  - batting'!$A196,'Season - bat'!$A:$K,6,FALSE)),'Export  - batting'!F196)</f>
        <v>117</v>
      </c>
      <c r="I196">
        <f>IF('Export  - batting'!$M196,'Export  - batting'!G196+VLOOKUP('Export  - batting'!$A196,'Season - bat'!$A:$K,7,FALSE),'Export  - batting'!G196)</f>
        <v>3</v>
      </c>
      <c r="J196">
        <f>IF('Export  - batting'!$M196,'Export  - batting'!H196+VLOOKUP('Export  - batting'!$A196,'Season - bat'!$A:$K,8,FALSE),'Export  - batting'!H196)</f>
        <v>1</v>
      </c>
      <c r="K196">
        <f>IF('Export  - batting'!$M196,'Export  - batting'!I196+VLOOKUP('Export  - batting'!$A196,'Season - bat'!$A:$K,9,FALSE),'Export  - batting'!I196)</f>
        <v>0</v>
      </c>
      <c r="L196">
        <f>IF('Export  - batting'!$M196,'Export  - batting'!J196+VLOOKUP('Export  - batting'!$A196,'Season - bat'!$A:$K,10,FALSE),'Export  - batting'!J196)</f>
        <v>44</v>
      </c>
      <c r="M196">
        <f>IF('Export  - batting'!$M196,'Export  - batting'!K196+VLOOKUP('Export  - batting'!$A196,'Season - bat'!$A:$K,11,FALSE),'Export  - batting'!K196)</f>
        <v>5</v>
      </c>
      <c r="N196" t="str">
        <f>IF('Export  - batting'!L196="", "-", IF('Export  - batting'!$M196,'Export  - batting'!L196+VLOOKUP('Export  - batting'!$A196,'Season - bat'!$A:$L,12,FALSE),'Export  - batting'!L196))</f>
        <v>-</v>
      </c>
    </row>
    <row r="197" spans="1:14" x14ac:dyDescent="0.25">
      <c r="A197" t="str">
        <f>'Export  - batting'!A197</f>
        <v>? Ranjan</v>
      </c>
      <c r="B197">
        <f>IF('Export  - batting'!$M197,'Export  - batting'!B197+VLOOKUP('Export  - batting'!$A197,'Season - bat'!A:K,2,FALSE),'Export  - batting'!B197)</f>
        <v>1</v>
      </c>
      <c r="C197">
        <f>IF('Export  - batting'!$M197,'Export  - batting'!C197+VLOOKUP('Export  - batting'!$A197,'Season - bat'!$A:$K,3,FALSE),'Export  - batting'!C197)</f>
        <v>1</v>
      </c>
      <c r="D197">
        <f>IF('Export  - batting'!$M197,'Export  - batting'!D197+VLOOKUP('Export  - batting'!$A197,'Season - bat'!$A:$K,4,FALSE),'Export  - batting'!D197)</f>
        <v>0</v>
      </c>
      <c r="E197">
        <f>IF('Export  - batting'!$M197,'Export  - batting'!E197+VLOOKUP('Export  - batting'!$A197,'Season - bat'!$A:$K,5,FALSE),'Export  - batting'!E197)</f>
        <v>13</v>
      </c>
      <c r="F197" s="30">
        <f>IF((C197-D197)&gt;0,E197/(C197-D197),"-")</f>
        <v>13</v>
      </c>
      <c r="G197" s="30" t="str">
        <f t="shared" si="3"/>
        <v>-</v>
      </c>
      <c r="H197">
        <f>IF('Export  - batting'!$M197,MAX('Export  - batting'!F197, VLOOKUP('Export  - batting'!$A197,'Season - bat'!$A:$K,6,FALSE)),'Export  - batting'!F197)</f>
        <v>13</v>
      </c>
      <c r="I197">
        <f>IF('Export  - batting'!$M197,'Export  - batting'!G197+VLOOKUP('Export  - batting'!$A197,'Season - bat'!$A:$K,7,FALSE),'Export  - batting'!G197)</f>
        <v>0</v>
      </c>
      <c r="J197">
        <f>IF('Export  - batting'!$M197,'Export  - batting'!H197+VLOOKUP('Export  - batting'!$A197,'Season - bat'!$A:$K,8,FALSE),'Export  - batting'!H197)</f>
        <v>0</v>
      </c>
      <c r="K197">
        <f>IF('Export  - batting'!$M197,'Export  - batting'!I197+VLOOKUP('Export  - batting'!$A197,'Season - bat'!$A:$K,9,FALSE),'Export  - batting'!I197)</f>
        <v>0</v>
      </c>
      <c r="L197">
        <f>IF('Export  - batting'!$M197,'Export  - batting'!J197+VLOOKUP('Export  - batting'!$A197,'Season - bat'!$A:$K,10,FALSE),'Export  - batting'!J197)</f>
        <v>0</v>
      </c>
      <c r="M197">
        <f>IF('Export  - batting'!$M197,'Export  - batting'!K197+VLOOKUP('Export  - batting'!$A197,'Season - bat'!$A:$K,11,FALSE),'Export  - batting'!K197)</f>
        <v>0</v>
      </c>
      <c r="N197" t="str">
        <f>IF('Export  - batting'!L197="", "-", IF('Export  - batting'!$M197,'Export  - batting'!L197+VLOOKUP('Export  - batting'!$A197,'Season - bat'!$A:$L,12,FALSE),'Export  - batting'!L197))</f>
        <v>-</v>
      </c>
    </row>
    <row r="198" spans="1:14" x14ac:dyDescent="0.25">
      <c r="A198" t="str">
        <f>'Export  - batting'!A198</f>
        <v>N Rashid</v>
      </c>
      <c r="B198">
        <f>IF('Export  - batting'!$M198,'Export  - batting'!B198+VLOOKUP('Export  - batting'!$A198,'Season - bat'!A:K,2,FALSE),'Export  - batting'!B198)</f>
        <v>67</v>
      </c>
      <c r="C198">
        <f>IF('Export  - batting'!$M198,'Export  - batting'!C198+VLOOKUP('Export  - batting'!$A198,'Season - bat'!$A:$K,3,FALSE),'Export  - batting'!C198)</f>
        <v>63</v>
      </c>
      <c r="D198">
        <f>IF('Export  - batting'!$M198,'Export  - batting'!D198+VLOOKUP('Export  - batting'!$A198,'Season - bat'!$A:$K,4,FALSE),'Export  - batting'!D198)</f>
        <v>14</v>
      </c>
      <c r="E198">
        <f>IF('Export  - batting'!$M198,'Export  - batting'!E198+VLOOKUP('Export  - batting'!$A198,'Season - bat'!$A:$K,5,FALSE),'Export  - batting'!E198)</f>
        <v>1991</v>
      </c>
      <c r="F198" s="30">
        <f>IF((C198-D198)&gt;0,E198/(C198-D198),"-")</f>
        <v>40.632653061224488</v>
      </c>
      <c r="G198" s="30" t="str">
        <f t="shared" si="3"/>
        <v>-</v>
      </c>
      <c r="H198">
        <f>IF('Export  - batting'!$M198,MAX('Export  - batting'!F198, VLOOKUP('Export  - batting'!$A198,'Season - bat'!$A:$K,6,FALSE)),'Export  - batting'!F198)</f>
        <v>127</v>
      </c>
      <c r="I198">
        <f>IF('Export  - batting'!$M198,'Export  - batting'!G198+VLOOKUP('Export  - batting'!$A198,'Season - bat'!$A:$K,7,FALSE),'Export  - batting'!G198)</f>
        <v>11</v>
      </c>
      <c r="J198">
        <f>IF('Export  - batting'!$M198,'Export  - batting'!H198+VLOOKUP('Export  - batting'!$A198,'Season - bat'!$A:$K,8,FALSE),'Export  - batting'!H198)</f>
        <v>4</v>
      </c>
      <c r="K198">
        <f>IF('Export  - batting'!$M198,'Export  - batting'!I198+VLOOKUP('Export  - batting'!$A198,'Season - bat'!$A:$K,9,FALSE),'Export  - batting'!I198)</f>
        <v>3</v>
      </c>
      <c r="L198">
        <f>IF('Export  - batting'!$M198,'Export  - batting'!J198+VLOOKUP('Export  - batting'!$A198,'Season - bat'!$A:$K,10,FALSE),'Export  - batting'!J198)</f>
        <v>32</v>
      </c>
      <c r="M198">
        <f>IF('Export  - batting'!$M198,'Export  - batting'!K198+VLOOKUP('Export  - batting'!$A198,'Season - bat'!$A:$K,11,FALSE),'Export  - batting'!K198)</f>
        <v>4</v>
      </c>
      <c r="N198" t="str">
        <f>IF('Export  - batting'!L198="", "-", IF('Export  - batting'!$M198,'Export  - batting'!L198+VLOOKUP('Export  - batting'!$A198,'Season - bat'!$A:$L,12,FALSE),'Export  - batting'!L198))</f>
        <v>-</v>
      </c>
    </row>
    <row r="199" spans="1:14" x14ac:dyDescent="0.25">
      <c r="A199" t="str">
        <f>'Export  - batting'!A199</f>
        <v>A Ratyna</v>
      </c>
      <c r="B199">
        <f>IF('Export  - batting'!$M199,'Export  - batting'!B199+VLOOKUP('Export  - batting'!$A199,'Season - bat'!A:K,2,FALSE),'Export  - batting'!B199)</f>
        <v>43</v>
      </c>
      <c r="C199">
        <f>IF('Export  - batting'!$M199,'Export  - batting'!C199+VLOOKUP('Export  - batting'!$A199,'Season - bat'!$A:$K,3,FALSE),'Export  - batting'!C199)</f>
        <v>39</v>
      </c>
      <c r="D199">
        <f>IF('Export  - batting'!$M199,'Export  - batting'!D199+VLOOKUP('Export  - batting'!$A199,'Season - bat'!$A:$K,4,FALSE),'Export  - batting'!D199)</f>
        <v>10</v>
      </c>
      <c r="E199">
        <f>IF('Export  - batting'!$M199,'Export  - batting'!E199+VLOOKUP('Export  - batting'!$A199,'Season - bat'!$A:$K,5,FALSE),'Export  - batting'!E199)</f>
        <v>418</v>
      </c>
      <c r="F199" s="30">
        <f>IF((C199-D199)&gt;0,E199/(C199-D199),"-")</f>
        <v>14.413793103448276</v>
      </c>
      <c r="G199" s="30" t="str">
        <f t="shared" si="3"/>
        <v>-</v>
      </c>
      <c r="H199">
        <f>IF('Export  - batting'!$M199,MAX('Export  - batting'!F199, VLOOKUP('Export  - batting'!$A199,'Season - bat'!$A:$K,6,FALSE)),'Export  - batting'!F199)</f>
        <v>53</v>
      </c>
      <c r="I199">
        <f>IF('Export  - batting'!$M199,'Export  - batting'!G199+VLOOKUP('Export  - batting'!$A199,'Season - bat'!$A:$K,7,FALSE),'Export  - batting'!G199)</f>
        <v>1</v>
      </c>
      <c r="J199">
        <f>IF('Export  - batting'!$M199,'Export  - batting'!H199+VLOOKUP('Export  - batting'!$A199,'Season - bat'!$A:$K,8,FALSE),'Export  - batting'!H199)</f>
        <v>0</v>
      </c>
      <c r="K199">
        <f>IF('Export  - batting'!$M199,'Export  - batting'!I199+VLOOKUP('Export  - batting'!$A199,'Season - bat'!$A:$K,9,FALSE),'Export  - batting'!I199)</f>
        <v>5</v>
      </c>
      <c r="L199">
        <f>IF('Export  - batting'!$M199,'Export  - batting'!J199+VLOOKUP('Export  - batting'!$A199,'Season - bat'!$A:$K,10,FALSE),'Export  - batting'!J199)</f>
        <v>42</v>
      </c>
      <c r="M199">
        <f>IF('Export  - batting'!$M199,'Export  - batting'!K199+VLOOKUP('Export  - batting'!$A199,'Season - bat'!$A:$K,11,FALSE),'Export  - batting'!K199)</f>
        <v>3</v>
      </c>
      <c r="N199" t="str">
        <f>IF('Export  - batting'!L199="", "-", IF('Export  - batting'!$M199,'Export  - batting'!L199+VLOOKUP('Export  - batting'!$A199,'Season - bat'!$A:$L,12,FALSE),'Export  - batting'!L199))</f>
        <v>-</v>
      </c>
    </row>
    <row r="200" spans="1:14" x14ac:dyDescent="0.25">
      <c r="A200" t="str">
        <f>'Export  - batting'!A200</f>
        <v>A Reed</v>
      </c>
      <c r="B200">
        <f>IF('Export  - batting'!$M200,'Export  - batting'!B200+VLOOKUP('Export  - batting'!$A200,'Season - bat'!A:K,2,FALSE),'Export  - batting'!B200)</f>
        <v>50</v>
      </c>
      <c r="C200">
        <f>IF('Export  - batting'!$M200,'Export  - batting'!C200+VLOOKUP('Export  - batting'!$A200,'Season - bat'!$A:$K,3,FALSE),'Export  - batting'!C200)</f>
        <v>46</v>
      </c>
      <c r="D200">
        <f>IF('Export  - batting'!$M200,'Export  - batting'!D200+VLOOKUP('Export  - batting'!$A200,'Season - bat'!$A:$K,4,FALSE),'Export  - batting'!D200)</f>
        <v>4</v>
      </c>
      <c r="E200">
        <f>IF('Export  - batting'!$M200,'Export  - batting'!E200+VLOOKUP('Export  - batting'!$A200,'Season - bat'!$A:$K,5,FALSE),'Export  - batting'!E200)</f>
        <v>238</v>
      </c>
      <c r="F200" s="30">
        <f>IF((C200-D200)&gt;0,E200/(C200-D200),"-")</f>
        <v>5.666666666666667</v>
      </c>
      <c r="G200" s="30" t="str">
        <f t="shared" si="3"/>
        <v>-</v>
      </c>
      <c r="H200">
        <f>IF('Export  - batting'!$M200,MAX('Export  - batting'!F200, VLOOKUP('Export  - batting'!$A200,'Season - bat'!$A:$K,6,FALSE)),'Export  - batting'!F200)</f>
        <v>30</v>
      </c>
      <c r="I200">
        <f>IF('Export  - batting'!$M200,'Export  - batting'!G200+VLOOKUP('Export  - batting'!$A200,'Season - bat'!$A:$K,7,FALSE),'Export  - batting'!G200)</f>
        <v>0</v>
      </c>
      <c r="J200">
        <f>IF('Export  - batting'!$M200,'Export  - batting'!H200+VLOOKUP('Export  - batting'!$A200,'Season - bat'!$A:$K,8,FALSE),'Export  - batting'!H200)</f>
        <v>0</v>
      </c>
      <c r="K200">
        <f>IF('Export  - batting'!$M200,'Export  - batting'!I200+VLOOKUP('Export  - batting'!$A200,'Season - bat'!$A:$K,9,FALSE),'Export  - batting'!I200)</f>
        <v>18</v>
      </c>
      <c r="L200">
        <f>IF('Export  - batting'!$M200,'Export  - batting'!J200+VLOOKUP('Export  - batting'!$A200,'Season - bat'!$A:$K,10,FALSE),'Export  - batting'!J200)</f>
        <v>26</v>
      </c>
      <c r="M200">
        <f>IF('Export  - batting'!$M200,'Export  - batting'!K200+VLOOKUP('Export  - batting'!$A200,'Season - bat'!$A:$K,11,FALSE),'Export  - batting'!K200)</f>
        <v>1</v>
      </c>
      <c r="N200" t="str">
        <f>IF('Export  - batting'!L200="", "-", IF('Export  - batting'!$M200,'Export  - batting'!L200+VLOOKUP('Export  - batting'!$A200,'Season - bat'!$A:$L,12,FALSE),'Export  - batting'!L200))</f>
        <v>-</v>
      </c>
    </row>
    <row r="201" spans="1:14" x14ac:dyDescent="0.25">
      <c r="A201" t="str">
        <f>'Export  - batting'!A201</f>
        <v>E Reed</v>
      </c>
      <c r="B201">
        <f>IF('Export  - batting'!$M201,'Export  - batting'!B201+VLOOKUP('Export  - batting'!$A201,'Season - bat'!A:K,2,FALSE),'Export  - batting'!B201)</f>
        <v>5</v>
      </c>
      <c r="C201">
        <f>IF('Export  - batting'!$M201,'Export  - batting'!C201+VLOOKUP('Export  - batting'!$A201,'Season - bat'!$A:$K,3,FALSE),'Export  - batting'!C201)</f>
        <v>4</v>
      </c>
      <c r="D201">
        <f>IF('Export  - batting'!$M201,'Export  - batting'!D201+VLOOKUP('Export  - batting'!$A201,'Season - bat'!$A:$K,4,FALSE),'Export  - batting'!D201)</f>
        <v>0</v>
      </c>
      <c r="E201">
        <f>IF('Export  - batting'!$M201,'Export  - batting'!E201+VLOOKUP('Export  - batting'!$A201,'Season - bat'!$A:$K,5,FALSE),'Export  - batting'!E201)</f>
        <v>15</v>
      </c>
      <c r="F201" s="30">
        <f>IF((C201-D201)&gt;0,E201/(C201-D201),"-")</f>
        <v>3.75</v>
      </c>
      <c r="G201" s="30" t="str">
        <f t="shared" si="3"/>
        <v>-</v>
      </c>
      <c r="H201">
        <f>IF('Export  - batting'!$M201,MAX('Export  - batting'!F201, VLOOKUP('Export  - batting'!$A201,'Season - bat'!$A:$K,6,FALSE)),'Export  - batting'!F201)</f>
        <v>10</v>
      </c>
      <c r="I201">
        <f>IF('Export  - batting'!$M201,'Export  - batting'!G201+VLOOKUP('Export  - batting'!$A201,'Season - bat'!$A:$K,7,FALSE),'Export  - batting'!G201)</f>
        <v>0</v>
      </c>
      <c r="J201">
        <f>IF('Export  - batting'!$M201,'Export  - batting'!H201+VLOOKUP('Export  - batting'!$A201,'Season - bat'!$A:$K,8,FALSE),'Export  - batting'!H201)</f>
        <v>0</v>
      </c>
      <c r="K201">
        <f>IF('Export  - batting'!$M201,'Export  - batting'!I201+VLOOKUP('Export  - batting'!$A201,'Season - bat'!$A:$K,9,FALSE),'Export  - batting'!I201)</f>
        <v>1</v>
      </c>
      <c r="L201">
        <f>IF('Export  - batting'!$M201,'Export  - batting'!J201+VLOOKUP('Export  - batting'!$A201,'Season - bat'!$A:$K,10,FALSE),'Export  - batting'!J201)</f>
        <v>1</v>
      </c>
      <c r="M201">
        <f>IF('Export  - batting'!$M201,'Export  - batting'!K201+VLOOKUP('Export  - batting'!$A201,'Season - bat'!$A:$K,11,FALSE),'Export  - batting'!K201)</f>
        <v>0</v>
      </c>
      <c r="N201" t="str">
        <f>IF('Export  - batting'!L201="", "-", IF('Export  - batting'!$M201,'Export  - batting'!L201+VLOOKUP('Export  - batting'!$A201,'Season - bat'!$A:$L,12,FALSE),'Export  - batting'!L201))</f>
        <v>-</v>
      </c>
    </row>
    <row r="202" spans="1:14" x14ac:dyDescent="0.25">
      <c r="A202" t="str">
        <f>'Export  - batting'!A202</f>
        <v>M Rees</v>
      </c>
      <c r="B202">
        <f>IF('Export  - batting'!$M202,'Export  - batting'!B202+VLOOKUP('Export  - batting'!$A202,'Season - bat'!A:K,2,FALSE),'Export  - batting'!B202)</f>
        <v>45</v>
      </c>
      <c r="C202">
        <f>IF('Export  - batting'!$M202,'Export  - batting'!C202+VLOOKUP('Export  - batting'!$A202,'Season - bat'!$A:$K,3,FALSE),'Export  - batting'!C202)</f>
        <v>40</v>
      </c>
      <c r="D202">
        <f>IF('Export  - batting'!$M202,'Export  - batting'!D202+VLOOKUP('Export  - batting'!$A202,'Season - bat'!$A:$K,4,FALSE),'Export  - batting'!D202)</f>
        <v>1</v>
      </c>
      <c r="E202">
        <f>IF('Export  - batting'!$M202,'Export  - batting'!E202+VLOOKUP('Export  - batting'!$A202,'Season - bat'!$A:$K,5,FALSE),'Export  - batting'!E202)</f>
        <v>128</v>
      </c>
      <c r="F202" s="30">
        <f>IF((C202-D202)&gt;0,E202/(C202-D202),"-")</f>
        <v>3.2820512820512819</v>
      </c>
      <c r="G202" s="30" t="str">
        <f t="shared" si="3"/>
        <v>-</v>
      </c>
      <c r="H202">
        <v>16</v>
      </c>
      <c r="I202">
        <f>IF('Export  - batting'!$M202,'Export  - batting'!G202+VLOOKUP('Export  - batting'!$A202,'Season - bat'!$A:$K,7,FALSE),'Export  - batting'!G202)</f>
        <v>0</v>
      </c>
      <c r="J202">
        <f>IF('Export  - batting'!$M202,'Export  - batting'!H202+VLOOKUP('Export  - batting'!$A202,'Season - bat'!$A:$K,8,FALSE),'Export  - batting'!H202)</f>
        <v>0</v>
      </c>
      <c r="K202">
        <f>IF('Export  - batting'!$M202,'Export  - batting'!I202+VLOOKUP('Export  - batting'!$A202,'Season - bat'!$A:$K,9,FALSE),'Export  - batting'!I202)</f>
        <v>10</v>
      </c>
      <c r="L202">
        <f>IF('Export  - batting'!$M202,'Export  - batting'!J202+VLOOKUP('Export  - batting'!$A202,'Season - bat'!$A:$K,10,FALSE),'Export  - batting'!J202)</f>
        <v>9</v>
      </c>
      <c r="M202">
        <f>IF('Export  - batting'!$M202,'Export  - batting'!K202+VLOOKUP('Export  - batting'!$A202,'Season - bat'!$A:$K,11,FALSE),'Export  - batting'!K202)</f>
        <v>1</v>
      </c>
      <c r="N202" t="str">
        <f>IF('Export  - batting'!L202="", "-", IF('Export  - batting'!$M202,'Export  - batting'!L202+VLOOKUP('Export  - batting'!$A202,'Season - bat'!$A:$L,12,FALSE),'Export  - batting'!L202))</f>
        <v>-</v>
      </c>
    </row>
    <row r="203" spans="1:14" x14ac:dyDescent="0.25">
      <c r="A203" t="str">
        <f>'Export  - batting'!A203</f>
        <v>I Reham</v>
      </c>
      <c r="B203">
        <f>IF('Export  - batting'!$M203,'Export  - batting'!B203+VLOOKUP('Export  - batting'!$A203,'Season - bat'!A:K,2,FALSE),'Export  - batting'!B203)</f>
        <v>1</v>
      </c>
      <c r="C203">
        <f>IF('Export  - batting'!$M203,'Export  - batting'!C203+VLOOKUP('Export  - batting'!$A203,'Season - bat'!$A:$K,3,FALSE),'Export  - batting'!C203)</f>
        <v>0</v>
      </c>
      <c r="D203">
        <f>IF('Export  - batting'!$M203,'Export  - batting'!D203+VLOOKUP('Export  - batting'!$A203,'Season - bat'!$A:$K,4,FALSE),'Export  - batting'!D203)</f>
        <v>0</v>
      </c>
      <c r="E203">
        <f>IF('Export  - batting'!$M203,'Export  - batting'!E203+VLOOKUP('Export  - batting'!$A203,'Season - bat'!$A:$K,5,FALSE),'Export  - batting'!E203)</f>
        <v>0</v>
      </c>
      <c r="F203" s="30" t="str">
        <f>IF((C203-D203)&gt;0,E203/(C203-D203),"-")</f>
        <v>-</v>
      </c>
      <c r="G203" s="30" t="str">
        <f t="shared" si="3"/>
        <v>-</v>
      </c>
      <c r="H203">
        <f>IF('Export  - batting'!$M203,MAX('Export  - batting'!F203, VLOOKUP('Export  - batting'!$A203,'Season - bat'!$A:$K,6,FALSE)),'Export  - batting'!F203)</f>
        <v>0</v>
      </c>
      <c r="I203">
        <f>IF('Export  - batting'!$M203,'Export  - batting'!G203+VLOOKUP('Export  - batting'!$A203,'Season - bat'!$A:$K,7,FALSE),'Export  - batting'!G203)</f>
        <v>0</v>
      </c>
      <c r="J203">
        <f>IF('Export  - batting'!$M203,'Export  - batting'!H203+VLOOKUP('Export  - batting'!$A203,'Season - bat'!$A:$K,8,FALSE),'Export  - batting'!H203)</f>
        <v>0</v>
      </c>
      <c r="K203">
        <f>IF('Export  - batting'!$M203,'Export  - batting'!I203+VLOOKUP('Export  - batting'!$A203,'Season - bat'!$A:$K,9,FALSE),'Export  - batting'!I203)</f>
        <v>0</v>
      </c>
      <c r="L203">
        <f>IF('Export  - batting'!$M203,'Export  - batting'!J203+VLOOKUP('Export  - batting'!$A203,'Season - bat'!$A:$K,10,FALSE),'Export  - batting'!J203)</f>
        <v>0</v>
      </c>
      <c r="M203">
        <f>IF('Export  - batting'!$M203,'Export  - batting'!K203+VLOOKUP('Export  - batting'!$A203,'Season - bat'!$A:$K,11,FALSE),'Export  - batting'!K203)</f>
        <v>0</v>
      </c>
      <c r="N203" t="str">
        <f>IF('Export  - batting'!L203="", "-", IF('Export  - batting'!$M203,'Export  - batting'!L203+VLOOKUP('Export  - batting'!$A203,'Season - bat'!$A:$L,12,FALSE),'Export  - batting'!L203))</f>
        <v>-</v>
      </c>
    </row>
    <row r="204" spans="1:14" x14ac:dyDescent="0.25">
      <c r="A204" t="str">
        <f>'Export  - batting'!A204</f>
        <v>R Richardson</v>
      </c>
      <c r="B204">
        <f>IF('Export  - batting'!$M204,'Export  - batting'!B204+VLOOKUP('Export  - batting'!$A204,'Season - bat'!A:K,2,FALSE),'Export  - batting'!B204)</f>
        <v>30</v>
      </c>
      <c r="C204">
        <f>IF('Export  - batting'!$M204,'Export  - batting'!C204+VLOOKUP('Export  - batting'!$A204,'Season - bat'!$A:$K,3,FALSE),'Export  - batting'!C204)</f>
        <v>27</v>
      </c>
      <c r="D204">
        <f>IF('Export  - batting'!$M204,'Export  - batting'!D204+VLOOKUP('Export  - batting'!$A204,'Season - bat'!$A:$K,4,FALSE),'Export  - batting'!D204)</f>
        <v>1</v>
      </c>
      <c r="E204">
        <f>IF('Export  - batting'!$M204,'Export  - batting'!E204+VLOOKUP('Export  - batting'!$A204,'Season - bat'!$A:$K,5,FALSE),'Export  - batting'!E204)</f>
        <v>584</v>
      </c>
      <c r="F204" s="30">
        <f>IF((C204-D204)&gt;0,E204/(C204-D204),"-")</f>
        <v>22.46153846153846</v>
      </c>
      <c r="G204" s="30" t="str">
        <f t="shared" si="3"/>
        <v>-</v>
      </c>
      <c r="H204">
        <f>IF('Export  - batting'!$M204,MAX('Export  - batting'!F204, VLOOKUP('Export  - batting'!$A204,'Season - bat'!$A:$K,6,FALSE)),'Export  - batting'!F204)</f>
        <v>69</v>
      </c>
      <c r="I204">
        <f>IF('Export  - batting'!$M204,'Export  - batting'!G204+VLOOKUP('Export  - batting'!$A204,'Season - bat'!$A:$K,7,FALSE),'Export  - batting'!G204)</f>
        <v>2</v>
      </c>
      <c r="J204">
        <f>IF('Export  - batting'!$M204,'Export  - batting'!H204+VLOOKUP('Export  - batting'!$A204,'Season - bat'!$A:$K,8,FALSE),'Export  - batting'!H204)</f>
        <v>0</v>
      </c>
      <c r="K204">
        <f>IF('Export  - batting'!$M204,'Export  - batting'!I204+VLOOKUP('Export  - batting'!$A204,'Season - bat'!$A:$K,9,FALSE),'Export  - batting'!I204)</f>
        <v>4</v>
      </c>
      <c r="L204">
        <f>IF('Export  - batting'!$M204,'Export  - batting'!J204+VLOOKUP('Export  - batting'!$A204,'Season - bat'!$A:$K,10,FALSE),'Export  - batting'!J204)</f>
        <v>71</v>
      </c>
      <c r="M204">
        <f>IF('Export  - batting'!$M204,'Export  - batting'!K204+VLOOKUP('Export  - batting'!$A204,'Season - bat'!$A:$K,11,FALSE),'Export  - batting'!K204)</f>
        <v>8</v>
      </c>
      <c r="N204" t="str">
        <f>IF('Export  - batting'!L204="", "-", IF('Export  - batting'!$M204,'Export  - batting'!L204+VLOOKUP('Export  - batting'!$A204,'Season - bat'!$A:$L,12,FALSE),'Export  - batting'!L204))</f>
        <v>-</v>
      </c>
    </row>
    <row r="205" spans="1:14" x14ac:dyDescent="0.25">
      <c r="A205" t="str">
        <f>'Export  - batting'!A205</f>
        <v>Matt Ridgway</v>
      </c>
      <c r="B205">
        <f>IF('Export  - batting'!$M205,'Export  - batting'!B205+VLOOKUP('Export  - batting'!$A205,'Season - bat'!A:K,2,FALSE),'Export  - batting'!B205)</f>
        <v>265</v>
      </c>
      <c r="C205">
        <f>IF('Export  - batting'!$M205,'Export  - batting'!C205+VLOOKUP('Export  - batting'!$A205,'Season - bat'!$A:$K,3,FALSE),'Export  - batting'!C205)</f>
        <v>228</v>
      </c>
      <c r="D205">
        <f>IF('Export  - batting'!$M205,'Export  - batting'!D205+VLOOKUP('Export  - batting'!$A205,'Season - bat'!$A:$K,4,FALSE),'Export  - batting'!D205)</f>
        <v>41</v>
      </c>
      <c r="E205">
        <f>IF('Export  - batting'!$M205,'Export  - batting'!E205+VLOOKUP('Export  - batting'!$A205,'Season - bat'!$A:$K,5,FALSE),'Export  - batting'!E205)</f>
        <v>4208</v>
      </c>
      <c r="F205" s="30">
        <f>IF((C205-D205)&gt;0,E205/(C205-D205),"-")</f>
        <v>22.502673796791445</v>
      </c>
      <c r="G205" s="30" t="str">
        <f t="shared" si="3"/>
        <v>-</v>
      </c>
      <c r="H205">
        <f>IF('Export  - batting'!$M205,MAX('Export  - batting'!F205, VLOOKUP('Export  - batting'!$A205,'Season - bat'!$A:$K,6,FALSE)),'Export  - batting'!F205)</f>
        <v>123</v>
      </c>
      <c r="I205">
        <f>IF('Export  - batting'!$M205,'Export  - batting'!G205+VLOOKUP('Export  - batting'!$A205,'Season - bat'!$A:$K,7,FALSE),'Export  - batting'!G205)</f>
        <v>17</v>
      </c>
      <c r="J205">
        <f>IF('Export  - batting'!$M205,'Export  - batting'!H205+VLOOKUP('Export  - batting'!$A205,'Season - bat'!$A:$K,8,FALSE),'Export  - batting'!H205)</f>
        <v>3</v>
      </c>
      <c r="K205">
        <f>IF('Export  - batting'!$M205,'Export  - batting'!I205+VLOOKUP('Export  - batting'!$A205,'Season - bat'!$A:$K,9,FALSE),'Export  - batting'!I205)</f>
        <v>21</v>
      </c>
      <c r="L205">
        <f>IF('Export  - batting'!$M205,'Export  - batting'!J205+VLOOKUP('Export  - batting'!$A205,'Season - bat'!$A:$K,10,FALSE),'Export  - batting'!J205)</f>
        <v>320</v>
      </c>
      <c r="M205">
        <f>IF('Export  - batting'!$M205,'Export  - batting'!K205+VLOOKUP('Export  - batting'!$A205,'Season - bat'!$A:$K,11,FALSE),'Export  - batting'!K205)</f>
        <v>68</v>
      </c>
      <c r="N205" t="str">
        <f>IF('Export  - batting'!L205="", "-", IF('Export  - batting'!$M205,'Export  - batting'!L205+VLOOKUP('Export  - batting'!$A205,'Season - bat'!$A:$L,12,FALSE),'Export  - batting'!L205))</f>
        <v>-</v>
      </c>
    </row>
    <row r="206" spans="1:14" x14ac:dyDescent="0.25">
      <c r="A206" t="str">
        <f>'Export  - batting'!A206</f>
        <v>Nick Ridgway</v>
      </c>
      <c r="B206">
        <f>IF('Export  - batting'!$M206,'Export  - batting'!B206+VLOOKUP('Export  - batting'!$A206,'Season - bat'!A:K,2,FALSE),'Export  - batting'!B206)</f>
        <v>278</v>
      </c>
      <c r="C206">
        <f>IF('Export  - batting'!$M206,'Export  - batting'!C206+VLOOKUP('Export  - batting'!$A206,'Season - bat'!$A:$K,3,FALSE),'Export  - batting'!C206)</f>
        <v>261</v>
      </c>
      <c r="D206">
        <f>IF('Export  - batting'!$M206,'Export  - batting'!D206+VLOOKUP('Export  - batting'!$A206,'Season - bat'!$A:$K,4,FALSE),'Export  - batting'!D206)</f>
        <v>19</v>
      </c>
      <c r="E206">
        <f>IF('Export  - batting'!$M206,'Export  - batting'!E206+VLOOKUP('Export  - batting'!$A206,'Season - bat'!$A:$K,5,FALSE),'Export  - batting'!E206)</f>
        <v>4264</v>
      </c>
      <c r="F206" s="30">
        <f>IF((C206-D206)&gt;0,E206/(C206-D206),"-")</f>
        <v>17.619834710743802</v>
      </c>
      <c r="G206" s="30" t="str">
        <f t="shared" si="3"/>
        <v>-</v>
      </c>
      <c r="H206">
        <f>IF('Export  - batting'!$M206,MAX('Export  - batting'!F206, VLOOKUP('Export  - batting'!$A206,'Season - bat'!$A:$K,6,FALSE)),'Export  - batting'!F206)</f>
        <v>79</v>
      </c>
      <c r="I206">
        <f>IF('Export  - batting'!$M206,'Export  - batting'!G206+VLOOKUP('Export  - batting'!$A206,'Season - bat'!$A:$K,7,FALSE),'Export  - batting'!G206)</f>
        <v>17</v>
      </c>
      <c r="J206">
        <f>IF('Export  - batting'!$M206,'Export  - batting'!H206+VLOOKUP('Export  - batting'!$A206,'Season - bat'!$A:$K,8,FALSE),'Export  - batting'!H206)</f>
        <v>0</v>
      </c>
      <c r="K206">
        <f>IF('Export  - batting'!$M206,'Export  - batting'!I206+VLOOKUP('Export  - batting'!$A206,'Season - bat'!$A:$K,9,FALSE),'Export  - batting'!I206)</f>
        <v>42</v>
      </c>
      <c r="L206">
        <f>IF('Export  - batting'!$M206,'Export  - batting'!J206+VLOOKUP('Export  - batting'!$A206,'Season - bat'!$A:$K,10,FALSE),'Export  - batting'!J206)</f>
        <v>371</v>
      </c>
      <c r="M206">
        <f>IF('Export  - batting'!$M206,'Export  - batting'!K206+VLOOKUP('Export  - batting'!$A206,'Season - bat'!$A:$K,11,FALSE),'Export  - batting'!K206)</f>
        <v>30</v>
      </c>
      <c r="N206" t="str">
        <f>IF('Export  - batting'!L206="", "-", IF('Export  - batting'!$M206,'Export  - batting'!L206+VLOOKUP('Export  - batting'!$A206,'Season - bat'!$A:$L,12,FALSE),'Export  - batting'!L206))</f>
        <v>-</v>
      </c>
    </row>
    <row r="207" spans="1:14" x14ac:dyDescent="0.25">
      <c r="A207" t="str">
        <f>'Export  - batting'!A207</f>
        <v>D Riley</v>
      </c>
      <c r="B207">
        <f>IF('Export  - batting'!$M207,'Export  - batting'!B207+VLOOKUP('Export  - batting'!$A207,'Season - bat'!A:K,2,FALSE),'Export  - batting'!B207)</f>
        <v>3</v>
      </c>
      <c r="C207">
        <f>IF('Export  - batting'!$M207,'Export  - batting'!C207+VLOOKUP('Export  - batting'!$A207,'Season - bat'!$A:$K,3,FALSE),'Export  - batting'!C207)</f>
        <v>3</v>
      </c>
      <c r="D207">
        <f>IF('Export  - batting'!$M207,'Export  - batting'!D207+VLOOKUP('Export  - batting'!$A207,'Season - bat'!$A:$K,4,FALSE),'Export  - batting'!D207)</f>
        <v>0</v>
      </c>
      <c r="E207">
        <f>IF('Export  - batting'!$M207,'Export  - batting'!E207+VLOOKUP('Export  - batting'!$A207,'Season - bat'!$A:$K,5,FALSE),'Export  - batting'!E207)</f>
        <v>32</v>
      </c>
      <c r="F207" s="30">
        <f>IF((C207-D207)&gt;0,E207/(C207-D207),"-")</f>
        <v>10.666666666666666</v>
      </c>
      <c r="G207" s="30" t="str">
        <f t="shared" si="3"/>
        <v>-</v>
      </c>
      <c r="H207">
        <f>IF('Export  - batting'!$M207,MAX('Export  - batting'!F207, VLOOKUP('Export  - batting'!$A207,'Season - bat'!$A:$K,6,FALSE)),'Export  - batting'!F207)</f>
        <v>18</v>
      </c>
      <c r="I207">
        <f>IF('Export  - batting'!$M207,'Export  - batting'!G207+VLOOKUP('Export  - batting'!$A207,'Season - bat'!$A:$K,7,FALSE),'Export  - batting'!G207)</f>
        <v>0</v>
      </c>
      <c r="J207">
        <f>IF('Export  - batting'!$M207,'Export  - batting'!H207+VLOOKUP('Export  - batting'!$A207,'Season - bat'!$A:$K,8,FALSE),'Export  - batting'!H207)</f>
        <v>0</v>
      </c>
      <c r="K207">
        <f>IF('Export  - batting'!$M207,'Export  - batting'!I207+VLOOKUP('Export  - batting'!$A207,'Season - bat'!$A:$K,9,FALSE),'Export  - batting'!I207)</f>
        <v>1</v>
      </c>
      <c r="L207">
        <f>IF('Export  - batting'!$M207,'Export  - batting'!J207+VLOOKUP('Export  - batting'!$A207,'Season - bat'!$A:$K,10,FALSE),'Export  - batting'!J207)</f>
        <v>2</v>
      </c>
      <c r="M207">
        <f>IF('Export  - batting'!$M207,'Export  - batting'!K207+VLOOKUP('Export  - batting'!$A207,'Season - bat'!$A:$K,11,FALSE),'Export  - batting'!K207)</f>
        <v>0</v>
      </c>
      <c r="N207" t="str">
        <f>IF('Export  - batting'!L207="", "-", IF('Export  - batting'!$M207,'Export  - batting'!L207+VLOOKUP('Export  - batting'!$A207,'Season - bat'!$A:$L,12,FALSE),'Export  - batting'!L207))</f>
        <v>-</v>
      </c>
    </row>
    <row r="208" spans="1:14" x14ac:dyDescent="0.25">
      <c r="A208" t="str">
        <f>'Export  - batting'!A208</f>
        <v>Dave Risley</v>
      </c>
      <c r="B208">
        <f>IF('Export  - batting'!$M208,'Export  - batting'!B208+VLOOKUP('Export  - batting'!$A208,'Season - bat'!A:K,2,FALSE),'Export  - batting'!B208)</f>
        <v>8</v>
      </c>
      <c r="C208">
        <f>IF('Export  - batting'!$M208,'Export  - batting'!C208+VLOOKUP('Export  - batting'!$A208,'Season - bat'!$A:$K,3,FALSE),'Export  - batting'!C208)</f>
        <v>8</v>
      </c>
      <c r="D208">
        <f>IF('Export  - batting'!$M208,'Export  - batting'!D208+VLOOKUP('Export  - batting'!$A208,'Season - bat'!$A:$K,4,FALSE),'Export  - batting'!D208)</f>
        <v>2</v>
      </c>
      <c r="E208">
        <f>IF('Export  - batting'!$M208,'Export  - batting'!E208+VLOOKUP('Export  - batting'!$A208,'Season - bat'!$A:$K,5,FALSE),'Export  - batting'!E208)</f>
        <v>138</v>
      </c>
      <c r="F208" s="30">
        <f>IF((C208-D208)&gt;0,E208/(C208-D208),"-")</f>
        <v>23</v>
      </c>
      <c r="G208" s="30">
        <f t="shared" si="3"/>
        <v>68.656716417910445</v>
      </c>
      <c r="H208">
        <f>IF('Export  - batting'!$M208,MAX('Export  - batting'!F208, VLOOKUP('Export  - batting'!$A208,'Season - bat'!$A:$K,6,FALSE)),'Export  - batting'!F208)</f>
        <v>78</v>
      </c>
      <c r="I208">
        <f>IF('Export  - batting'!$M208,'Export  - batting'!G208+VLOOKUP('Export  - batting'!$A208,'Season - bat'!$A:$K,7,FALSE),'Export  - batting'!G208)</f>
        <v>1</v>
      </c>
      <c r="J208">
        <f>IF('Export  - batting'!$M208,'Export  - batting'!H208+VLOOKUP('Export  - batting'!$A208,'Season - bat'!$A:$K,8,FALSE),'Export  - batting'!H208)</f>
        <v>0</v>
      </c>
      <c r="K208">
        <f>IF('Export  - batting'!$M208,'Export  - batting'!I208+VLOOKUP('Export  - batting'!$A208,'Season - bat'!$A:$K,9,FALSE),'Export  - batting'!I208)</f>
        <v>1</v>
      </c>
      <c r="L208">
        <f>IF('Export  - batting'!$M208,'Export  - batting'!J208+VLOOKUP('Export  - batting'!$A208,'Season - bat'!$A:$K,10,FALSE),'Export  - batting'!J208)</f>
        <v>16</v>
      </c>
      <c r="M208">
        <f>IF('Export  - batting'!$M208,'Export  - batting'!K208+VLOOKUP('Export  - batting'!$A208,'Season - bat'!$A:$K,11,FALSE),'Export  - batting'!K208)</f>
        <v>2</v>
      </c>
      <c r="N208">
        <f>IF('Export  - batting'!L208="", "-", IF('Export  - batting'!$M208,'Export  - batting'!L208+VLOOKUP('Export  - batting'!$A208,'Season - bat'!$A:$L,12,FALSE),'Export  - batting'!L208))</f>
        <v>201</v>
      </c>
    </row>
    <row r="209" spans="1:14" x14ac:dyDescent="0.25">
      <c r="A209" t="str">
        <f>'Export  - batting'!A209</f>
        <v>Nick Risley</v>
      </c>
      <c r="B209">
        <f>IF('Export  - batting'!$M209,'Export  - batting'!B209+VLOOKUP('Export  - batting'!$A209,'Season - bat'!A:K,2,FALSE),'Export  - batting'!B209)</f>
        <v>1</v>
      </c>
      <c r="C209">
        <f>IF('Export  - batting'!$M209,'Export  - batting'!C209+VLOOKUP('Export  - batting'!$A209,'Season - bat'!$A:$K,3,FALSE),'Export  - batting'!C209)</f>
        <v>1</v>
      </c>
      <c r="D209">
        <f>IF('Export  - batting'!$M209,'Export  - batting'!D209+VLOOKUP('Export  - batting'!$A209,'Season - bat'!$A:$K,4,FALSE),'Export  - batting'!D209)</f>
        <v>1</v>
      </c>
      <c r="E209">
        <f>IF('Export  - batting'!$M209,'Export  - batting'!E209+VLOOKUP('Export  - batting'!$A209,'Season - bat'!$A:$K,5,FALSE),'Export  - batting'!E209)</f>
        <v>20</v>
      </c>
      <c r="F209" s="30" t="str">
        <f>IF((C209-D209)&gt;0,E209/(C209-D209),"-")</f>
        <v>-</v>
      </c>
      <c r="G209" s="30">
        <f t="shared" si="3"/>
        <v>80</v>
      </c>
      <c r="H209" t="str">
        <f>IF('Export  - batting'!$M209,MAX('Export  - batting'!F209, VLOOKUP('Export  - batting'!$A209,'Season - bat'!$A:$K,6,FALSE)),'Export  - batting'!F209)</f>
        <v>20*</v>
      </c>
      <c r="I209">
        <f>IF('Export  - batting'!$M209,'Export  - batting'!G209+VLOOKUP('Export  - batting'!$A209,'Season - bat'!$A:$K,7,FALSE),'Export  - batting'!G209)</f>
        <v>0</v>
      </c>
      <c r="J209">
        <f>IF('Export  - batting'!$M209,'Export  - batting'!H209+VLOOKUP('Export  - batting'!$A209,'Season - bat'!$A:$K,8,FALSE),'Export  - batting'!H209)</f>
        <v>0</v>
      </c>
      <c r="K209">
        <f>IF('Export  - batting'!$M209,'Export  - batting'!I209+VLOOKUP('Export  - batting'!$A209,'Season - bat'!$A:$K,9,FALSE),'Export  - batting'!I209)</f>
        <v>0</v>
      </c>
      <c r="L209">
        <f>IF('Export  - batting'!$M209,'Export  - batting'!J209+VLOOKUP('Export  - batting'!$A209,'Season - bat'!$A:$K,10,FALSE),'Export  - batting'!J209)</f>
        <v>2</v>
      </c>
      <c r="M209">
        <f>IF('Export  - batting'!$M209,'Export  - batting'!K209+VLOOKUP('Export  - batting'!$A209,'Season - bat'!$A:$K,11,FALSE),'Export  - batting'!K209)</f>
        <v>0</v>
      </c>
      <c r="N209">
        <f>IF('Export  - batting'!L209="", "-", IF('Export  - batting'!$M209,'Export  - batting'!L209+VLOOKUP('Export  - batting'!$A209,'Season - bat'!$A:$L,12,FALSE),'Export  - batting'!L209))</f>
        <v>25</v>
      </c>
    </row>
    <row r="210" spans="1:14" x14ac:dyDescent="0.25">
      <c r="A210" t="str">
        <f>'Export  - batting'!A210</f>
        <v>R Ronald</v>
      </c>
      <c r="B210">
        <f>IF('Export  - batting'!$M210,'Export  - batting'!B210+VLOOKUP('Export  - batting'!$A210,'Season - bat'!A:K,2,FALSE),'Export  - batting'!B210)</f>
        <v>1</v>
      </c>
      <c r="C210">
        <f>IF('Export  - batting'!$M210,'Export  - batting'!C210+VLOOKUP('Export  - batting'!$A210,'Season - bat'!$A:$K,3,FALSE),'Export  - batting'!C210)</f>
        <v>1</v>
      </c>
      <c r="D210">
        <f>IF('Export  - batting'!$M210,'Export  - batting'!D210+VLOOKUP('Export  - batting'!$A210,'Season - bat'!$A:$K,4,FALSE),'Export  - batting'!D210)</f>
        <v>0</v>
      </c>
      <c r="E210">
        <f>IF('Export  - batting'!$M210,'Export  - batting'!E210+VLOOKUP('Export  - batting'!$A210,'Season - bat'!$A:$K,5,FALSE),'Export  - batting'!E210)</f>
        <v>0</v>
      </c>
      <c r="F210" s="30">
        <f>IF((C210-D210)&gt;0,E210/(C210-D210),"-")</f>
        <v>0</v>
      </c>
      <c r="G210" s="30" t="str">
        <f t="shared" si="3"/>
        <v>-</v>
      </c>
      <c r="H210">
        <f>IF('Export  - batting'!$M210,MAX('Export  - batting'!F210, VLOOKUP('Export  - batting'!$A210,'Season - bat'!$A:$K,6,FALSE)),'Export  - batting'!F210)</f>
        <v>0</v>
      </c>
      <c r="I210">
        <f>IF('Export  - batting'!$M210,'Export  - batting'!G210+VLOOKUP('Export  - batting'!$A210,'Season - bat'!$A:$K,7,FALSE),'Export  - batting'!G210)</f>
        <v>0</v>
      </c>
      <c r="J210">
        <f>IF('Export  - batting'!$M210,'Export  - batting'!H210+VLOOKUP('Export  - batting'!$A210,'Season - bat'!$A:$K,8,FALSE),'Export  - batting'!H210)</f>
        <v>0</v>
      </c>
      <c r="K210">
        <f>IF('Export  - batting'!$M210,'Export  - batting'!I210+VLOOKUP('Export  - batting'!$A210,'Season - bat'!$A:$K,9,FALSE),'Export  - batting'!I210)</f>
        <v>1</v>
      </c>
      <c r="L210">
        <f>IF('Export  - batting'!$M210,'Export  - batting'!J210+VLOOKUP('Export  - batting'!$A210,'Season - bat'!$A:$K,10,FALSE),'Export  - batting'!J210)</f>
        <v>0</v>
      </c>
      <c r="M210">
        <f>IF('Export  - batting'!$M210,'Export  - batting'!K210+VLOOKUP('Export  - batting'!$A210,'Season - bat'!$A:$K,11,FALSE),'Export  - batting'!K210)</f>
        <v>0</v>
      </c>
      <c r="N210" t="str">
        <f>IF('Export  - batting'!L210="", "-", IF('Export  - batting'!$M210,'Export  - batting'!L210+VLOOKUP('Export  - batting'!$A210,'Season - bat'!$A:$L,12,FALSE),'Export  - batting'!L210))</f>
        <v>-</v>
      </c>
    </row>
    <row r="211" spans="1:14" x14ac:dyDescent="0.25">
      <c r="A211" t="str">
        <f>'Export  - batting'!A211</f>
        <v>Humphrey Rose</v>
      </c>
      <c r="B211">
        <f>IF('Export  - batting'!$M211,'Export  - batting'!B211+VLOOKUP('Export  - batting'!$A211,'Season - bat'!A:K,2,FALSE),'Export  - batting'!B211)</f>
        <v>2</v>
      </c>
      <c r="C211">
        <f>IF('Export  - batting'!$M211,'Export  - batting'!C211+VLOOKUP('Export  - batting'!$A211,'Season - bat'!$A:$K,3,FALSE),'Export  - batting'!C211)</f>
        <v>1</v>
      </c>
      <c r="D211">
        <f>IF('Export  - batting'!$M211,'Export  - batting'!D211+VLOOKUP('Export  - batting'!$A211,'Season - bat'!$A:$K,4,FALSE),'Export  - batting'!D211)</f>
        <v>0</v>
      </c>
      <c r="E211">
        <f>IF('Export  - batting'!$M211,'Export  - batting'!E211+VLOOKUP('Export  - batting'!$A211,'Season - bat'!$A:$K,5,FALSE),'Export  - batting'!E211)</f>
        <v>15</v>
      </c>
      <c r="F211" s="30">
        <f>IF((C211-D211)&gt;0,E211/(C211-D211),"-")</f>
        <v>15</v>
      </c>
      <c r="G211" s="30" t="str">
        <f t="shared" si="3"/>
        <v>-</v>
      </c>
      <c r="H211">
        <f>IF('Export  - batting'!$M211,MAX('Export  - batting'!F211, VLOOKUP('Export  - batting'!$A211,'Season - bat'!$A:$K,6,FALSE)),'Export  - batting'!F211)</f>
        <v>15</v>
      </c>
      <c r="I211">
        <f>IF('Export  - batting'!$M211,'Export  - batting'!G211+VLOOKUP('Export  - batting'!$A211,'Season - bat'!$A:$K,7,FALSE),'Export  - batting'!G211)</f>
        <v>0</v>
      </c>
      <c r="J211">
        <f>IF('Export  - batting'!$M211,'Export  - batting'!H211+VLOOKUP('Export  - batting'!$A211,'Season - bat'!$A:$K,8,FALSE),'Export  - batting'!H211)</f>
        <v>0</v>
      </c>
      <c r="K211">
        <f>IF('Export  - batting'!$M211,'Export  - batting'!I211+VLOOKUP('Export  - batting'!$A211,'Season - bat'!$A:$K,9,FALSE),'Export  - batting'!I211)</f>
        <v>0</v>
      </c>
      <c r="L211">
        <f>IF('Export  - batting'!$M211,'Export  - batting'!J211+VLOOKUP('Export  - batting'!$A211,'Season - bat'!$A:$K,10,FALSE),'Export  - batting'!J211)</f>
        <v>0</v>
      </c>
      <c r="M211">
        <f>IF('Export  - batting'!$M211,'Export  - batting'!K211+VLOOKUP('Export  - batting'!$A211,'Season - bat'!$A:$K,11,FALSE),'Export  - batting'!K211)</f>
        <v>0</v>
      </c>
      <c r="N211" t="str">
        <f>IF('Export  - batting'!L211="", "-", IF('Export  - batting'!$M211,'Export  - batting'!L211+VLOOKUP('Export  - batting'!$A211,'Season - bat'!$A:$L,12,FALSE),'Export  - batting'!L211))</f>
        <v>-</v>
      </c>
    </row>
    <row r="212" spans="1:14" x14ac:dyDescent="0.25">
      <c r="A212" t="str">
        <f>'Export  - batting'!A212</f>
        <v>Jon Ryves</v>
      </c>
      <c r="B212">
        <f>IF('Export  - batting'!$M212,'Export  - batting'!B212+VLOOKUP('Export  - batting'!$A212,'Season - bat'!A:K,2,FALSE),'Export  - batting'!B212)</f>
        <v>9</v>
      </c>
      <c r="C212">
        <f>IF('Export  - batting'!$M212,'Export  - batting'!C212+VLOOKUP('Export  - batting'!$A212,'Season - bat'!$A:$K,3,FALSE),'Export  - batting'!C212)</f>
        <v>8</v>
      </c>
      <c r="D212">
        <f>IF('Export  - batting'!$M212,'Export  - batting'!D212+VLOOKUP('Export  - batting'!$A212,'Season - bat'!$A:$K,4,FALSE),'Export  - batting'!D212)</f>
        <v>1</v>
      </c>
      <c r="E212">
        <f>IF('Export  - batting'!$M212,'Export  - batting'!E212+VLOOKUP('Export  - batting'!$A212,'Season - bat'!$A:$K,5,FALSE),'Export  - batting'!E212)</f>
        <v>55</v>
      </c>
      <c r="F212" s="30">
        <f>IF((C212-D212)&gt;0,E212/(C212-D212),"-")</f>
        <v>7.8571428571428568</v>
      </c>
      <c r="G212" s="30">
        <f t="shared" si="3"/>
        <v>36.666666666666664</v>
      </c>
      <c r="H212">
        <f>IF('Export  - batting'!$M212,MAX('Export  - batting'!F212, VLOOKUP('Export  - batting'!$A212,'Season - bat'!$A:$K,6,FALSE)),'Export  - batting'!F212)</f>
        <v>15</v>
      </c>
      <c r="I212">
        <f>IF('Export  - batting'!$M212,'Export  - batting'!G212+VLOOKUP('Export  - batting'!$A212,'Season - bat'!$A:$K,7,FALSE),'Export  - batting'!G212)</f>
        <v>0</v>
      </c>
      <c r="J212">
        <f>IF('Export  - batting'!$M212,'Export  - batting'!H212+VLOOKUP('Export  - batting'!$A212,'Season - bat'!$A:$K,8,FALSE),'Export  - batting'!H212)</f>
        <v>0</v>
      </c>
      <c r="K212">
        <f>IF('Export  - batting'!$M212,'Export  - batting'!I212+VLOOKUP('Export  - batting'!$A212,'Season - bat'!$A:$K,9,FALSE),'Export  - batting'!I212)</f>
        <v>1</v>
      </c>
      <c r="L212">
        <f>IF('Export  - batting'!$M212,'Export  - batting'!J212+VLOOKUP('Export  - batting'!$A212,'Season - bat'!$A:$K,10,FALSE),'Export  - batting'!J212)</f>
        <v>7</v>
      </c>
      <c r="M212">
        <f>IF('Export  - batting'!$M212,'Export  - batting'!K212+VLOOKUP('Export  - batting'!$A212,'Season - bat'!$A:$K,11,FALSE),'Export  - batting'!K212)</f>
        <v>0</v>
      </c>
      <c r="N212">
        <f>IF('Export  - batting'!L212="", "-", IF('Export  - batting'!$M212,'Export  - batting'!L212+VLOOKUP('Export  - batting'!$A212,'Season - bat'!$A:$L,12,FALSE),'Export  - batting'!L212))</f>
        <v>150</v>
      </c>
    </row>
    <row r="213" spans="1:14" x14ac:dyDescent="0.25">
      <c r="A213" t="str">
        <f>'Export  - batting'!A213</f>
        <v>H Sayer</v>
      </c>
      <c r="B213">
        <f>IF('Export  - batting'!$M213,'Export  - batting'!B213+VLOOKUP('Export  - batting'!$A213,'Season - bat'!A:K,2,FALSE),'Export  - batting'!B213)</f>
        <v>1</v>
      </c>
      <c r="C213">
        <f>IF('Export  - batting'!$M213,'Export  - batting'!C213+VLOOKUP('Export  - batting'!$A213,'Season - bat'!$A:$K,3,FALSE),'Export  - batting'!C213)</f>
        <v>1</v>
      </c>
      <c r="D213">
        <f>IF('Export  - batting'!$M213,'Export  - batting'!D213+VLOOKUP('Export  - batting'!$A213,'Season - bat'!$A:$K,4,FALSE),'Export  - batting'!D213)</f>
        <v>0</v>
      </c>
      <c r="E213">
        <f>IF('Export  - batting'!$M213,'Export  - batting'!E213+VLOOKUP('Export  - batting'!$A213,'Season - bat'!$A:$K,5,FALSE),'Export  - batting'!E213)</f>
        <v>4</v>
      </c>
      <c r="F213" s="30">
        <f>IF((C213-D213)&gt;0,E213/(C213-D213),"-")</f>
        <v>4</v>
      </c>
      <c r="G213" s="30" t="str">
        <f t="shared" si="3"/>
        <v>-</v>
      </c>
      <c r="H213">
        <f>IF('Export  - batting'!$M213,MAX('Export  - batting'!F213, VLOOKUP('Export  - batting'!$A213,'Season - bat'!$A:$K,6,FALSE)),'Export  - batting'!F213)</f>
        <v>4</v>
      </c>
      <c r="I213">
        <f>IF('Export  - batting'!$M213,'Export  - batting'!G213+VLOOKUP('Export  - batting'!$A213,'Season - bat'!$A:$K,7,FALSE),'Export  - batting'!G213)</f>
        <v>0</v>
      </c>
      <c r="J213">
        <f>IF('Export  - batting'!$M213,'Export  - batting'!H213+VLOOKUP('Export  - batting'!$A213,'Season - bat'!$A:$K,8,FALSE),'Export  - batting'!H213)</f>
        <v>0</v>
      </c>
      <c r="K213">
        <f>IF('Export  - batting'!$M213,'Export  - batting'!I213+VLOOKUP('Export  - batting'!$A213,'Season - bat'!$A:$K,9,FALSE),'Export  - batting'!I213)</f>
        <v>0</v>
      </c>
      <c r="L213">
        <f>IF('Export  - batting'!$M213,'Export  - batting'!J213+VLOOKUP('Export  - batting'!$A213,'Season - bat'!$A:$K,10,FALSE),'Export  - batting'!J213)</f>
        <v>0</v>
      </c>
      <c r="M213">
        <f>IF('Export  - batting'!$M213,'Export  - batting'!K213+VLOOKUP('Export  - batting'!$A213,'Season - bat'!$A:$K,11,FALSE),'Export  - batting'!K213)</f>
        <v>0</v>
      </c>
      <c r="N213" t="str">
        <f>IF('Export  - batting'!L213="", "-", IF('Export  - batting'!$M213,'Export  - batting'!L213+VLOOKUP('Export  - batting'!$A213,'Season - bat'!$A:$L,12,FALSE),'Export  - batting'!L213))</f>
        <v>-</v>
      </c>
    </row>
    <row r="214" spans="1:14" x14ac:dyDescent="0.25">
      <c r="A214" t="str">
        <f>'Export  - batting'!A214</f>
        <v>N Scott</v>
      </c>
      <c r="B214">
        <f>IF('Export  - batting'!$M214,'Export  - batting'!B214+VLOOKUP('Export  - batting'!$A214,'Season - bat'!A:K,2,FALSE),'Export  - batting'!B214)</f>
        <v>7</v>
      </c>
      <c r="C214">
        <f>IF('Export  - batting'!$M214,'Export  - batting'!C214+VLOOKUP('Export  - batting'!$A214,'Season - bat'!$A:$K,3,FALSE),'Export  - batting'!C214)</f>
        <v>6</v>
      </c>
      <c r="D214">
        <f>IF('Export  - batting'!$M214,'Export  - batting'!D214+VLOOKUP('Export  - batting'!$A214,'Season - bat'!$A:$K,4,FALSE),'Export  - batting'!D214)</f>
        <v>2</v>
      </c>
      <c r="E214">
        <f>IF('Export  - batting'!$M214,'Export  - batting'!E214+VLOOKUP('Export  - batting'!$A214,'Season - bat'!$A:$K,5,FALSE),'Export  - batting'!E214)</f>
        <v>22</v>
      </c>
      <c r="F214" s="30">
        <f>IF((C214-D214)&gt;0,E214/(C214-D214),"-")</f>
        <v>5.5</v>
      </c>
      <c r="G214" s="30" t="str">
        <f t="shared" si="3"/>
        <v>-</v>
      </c>
      <c r="H214">
        <f>IF('Export  - batting'!$M214,MAX('Export  - batting'!F214, VLOOKUP('Export  - batting'!$A214,'Season - bat'!$A:$K,6,FALSE)),'Export  - batting'!F214)</f>
        <v>9</v>
      </c>
      <c r="I214">
        <f>IF('Export  - batting'!$M214,'Export  - batting'!G214+VLOOKUP('Export  - batting'!$A214,'Season - bat'!$A:$K,7,FALSE),'Export  - batting'!G214)</f>
        <v>0</v>
      </c>
      <c r="J214">
        <f>IF('Export  - batting'!$M214,'Export  - batting'!H214+VLOOKUP('Export  - batting'!$A214,'Season - bat'!$A:$K,8,FALSE),'Export  - batting'!H214)</f>
        <v>0</v>
      </c>
      <c r="K214">
        <f>IF('Export  - batting'!$M214,'Export  - batting'!I214+VLOOKUP('Export  - batting'!$A214,'Season - bat'!$A:$K,9,FALSE),'Export  - batting'!I214)</f>
        <v>2</v>
      </c>
      <c r="L214">
        <f>IF('Export  - batting'!$M214,'Export  - batting'!J214+VLOOKUP('Export  - batting'!$A214,'Season - bat'!$A:$K,10,FALSE),'Export  - batting'!J214)</f>
        <v>2</v>
      </c>
      <c r="M214">
        <f>IF('Export  - batting'!$M214,'Export  - batting'!K214+VLOOKUP('Export  - batting'!$A214,'Season - bat'!$A:$K,11,FALSE),'Export  - batting'!K214)</f>
        <v>0</v>
      </c>
      <c r="N214" t="str">
        <f>IF('Export  - batting'!L214="", "-", IF('Export  - batting'!$M214,'Export  - batting'!L214+VLOOKUP('Export  - batting'!$A214,'Season - bat'!$A:$L,12,FALSE),'Export  - batting'!L214))</f>
        <v>-</v>
      </c>
    </row>
    <row r="215" spans="1:14" x14ac:dyDescent="0.25">
      <c r="A215" t="str">
        <f>'Export  - batting'!A215</f>
        <v>W Seymour</v>
      </c>
      <c r="B215">
        <f>IF('Export  - batting'!$M215,'Export  - batting'!B215+VLOOKUP('Export  - batting'!$A215,'Season - bat'!A:K,2,FALSE),'Export  - batting'!B215)</f>
        <v>4</v>
      </c>
      <c r="C215">
        <f>IF('Export  - batting'!$M215,'Export  - batting'!C215+VLOOKUP('Export  - batting'!$A215,'Season - bat'!$A:$K,3,FALSE),'Export  - batting'!C215)</f>
        <v>2</v>
      </c>
      <c r="D215">
        <f>IF('Export  - batting'!$M215,'Export  - batting'!D215+VLOOKUP('Export  - batting'!$A215,'Season - bat'!$A:$K,4,FALSE),'Export  - batting'!D215)</f>
        <v>1</v>
      </c>
      <c r="E215">
        <f>IF('Export  - batting'!$M215,'Export  - batting'!E215+VLOOKUP('Export  - batting'!$A215,'Season - bat'!$A:$K,5,FALSE),'Export  - batting'!E215)</f>
        <v>7</v>
      </c>
      <c r="F215" s="30">
        <f>IF((C215-D215)&gt;0,E215/(C215-D215),"-")</f>
        <v>7</v>
      </c>
      <c r="G215" s="30" t="str">
        <f t="shared" si="3"/>
        <v>-</v>
      </c>
      <c r="H215">
        <f>IF('Export  - batting'!$M215,MAX('Export  - batting'!F215, VLOOKUP('Export  - batting'!$A215,'Season - bat'!$A:$K,6,FALSE)),'Export  - batting'!F215)</f>
        <v>7</v>
      </c>
      <c r="I215">
        <f>IF('Export  - batting'!$M215,'Export  - batting'!G215+VLOOKUP('Export  - batting'!$A215,'Season - bat'!$A:$K,7,FALSE),'Export  - batting'!G215)</f>
        <v>0</v>
      </c>
      <c r="J215">
        <f>IF('Export  - batting'!$M215,'Export  - batting'!H215+VLOOKUP('Export  - batting'!$A215,'Season - bat'!$A:$K,8,FALSE),'Export  - batting'!H215)</f>
        <v>0</v>
      </c>
      <c r="K215">
        <f>IF('Export  - batting'!$M215,'Export  - batting'!I215+VLOOKUP('Export  - batting'!$A215,'Season - bat'!$A:$K,9,FALSE),'Export  - batting'!I215)</f>
        <v>1</v>
      </c>
      <c r="L215">
        <f>IF('Export  - batting'!$M215,'Export  - batting'!J215+VLOOKUP('Export  - batting'!$A215,'Season - bat'!$A:$K,10,FALSE),'Export  - batting'!J215)</f>
        <v>1</v>
      </c>
      <c r="M215">
        <f>IF('Export  - batting'!$M215,'Export  - batting'!K215+VLOOKUP('Export  - batting'!$A215,'Season - bat'!$A:$K,11,FALSE),'Export  - batting'!K215)</f>
        <v>0</v>
      </c>
      <c r="N215" t="str">
        <f>IF('Export  - batting'!L215="", "-", IF('Export  - batting'!$M215,'Export  - batting'!L215+VLOOKUP('Export  - batting'!$A215,'Season - bat'!$A:$L,12,FALSE),'Export  - batting'!L215))</f>
        <v>-</v>
      </c>
    </row>
    <row r="216" spans="1:14" x14ac:dyDescent="0.25">
      <c r="A216" t="str">
        <f>'Export  - batting'!A216</f>
        <v>T Sharif</v>
      </c>
      <c r="B216">
        <f>IF('Export  - batting'!$M216,'Export  - batting'!B216+VLOOKUP('Export  - batting'!$A216,'Season - bat'!A:K,2,FALSE),'Export  - batting'!B216)</f>
        <v>1</v>
      </c>
      <c r="C216">
        <f>IF('Export  - batting'!$M216,'Export  - batting'!C216+VLOOKUP('Export  - batting'!$A216,'Season - bat'!$A:$K,3,FALSE),'Export  - batting'!C216)</f>
        <v>1</v>
      </c>
      <c r="D216">
        <f>IF('Export  - batting'!$M216,'Export  - batting'!D216+VLOOKUP('Export  - batting'!$A216,'Season - bat'!$A:$K,4,FALSE),'Export  - batting'!D216)</f>
        <v>0</v>
      </c>
      <c r="E216">
        <f>IF('Export  - batting'!$M216,'Export  - batting'!E216+VLOOKUP('Export  - batting'!$A216,'Season - bat'!$A:$K,5,FALSE),'Export  - batting'!E216)</f>
        <v>1</v>
      </c>
      <c r="F216" s="30">
        <f>IF((C216-D216)&gt;0,E216/(C216-D216),"-")</f>
        <v>1</v>
      </c>
      <c r="G216" s="30" t="str">
        <f t="shared" si="3"/>
        <v>-</v>
      </c>
      <c r="H216">
        <f>IF('Export  - batting'!$M216,MAX('Export  - batting'!F216, VLOOKUP('Export  - batting'!$A216,'Season - bat'!$A:$K,6,FALSE)),'Export  - batting'!F216)</f>
        <v>1</v>
      </c>
      <c r="I216">
        <f>IF('Export  - batting'!$M216,'Export  - batting'!G216+VLOOKUP('Export  - batting'!$A216,'Season - bat'!$A:$K,7,FALSE),'Export  - batting'!G216)</f>
        <v>0</v>
      </c>
      <c r="J216">
        <f>IF('Export  - batting'!$M216,'Export  - batting'!H216+VLOOKUP('Export  - batting'!$A216,'Season - bat'!$A:$K,8,FALSE),'Export  - batting'!H216)</f>
        <v>0</v>
      </c>
      <c r="K216">
        <f>IF('Export  - batting'!$M216,'Export  - batting'!I216+VLOOKUP('Export  - batting'!$A216,'Season - bat'!$A:$K,9,FALSE),'Export  - batting'!I216)</f>
        <v>0</v>
      </c>
      <c r="L216">
        <f>IF('Export  - batting'!$M216,'Export  - batting'!J216+VLOOKUP('Export  - batting'!$A216,'Season - bat'!$A:$K,10,FALSE),'Export  - batting'!J216)</f>
        <v>0</v>
      </c>
      <c r="M216">
        <f>IF('Export  - batting'!$M216,'Export  - batting'!K216+VLOOKUP('Export  - batting'!$A216,'Season - bat'!$A:$K,11,FALSE),'Export  - batting'!K216)</f>
        <v>0</v>
      </c>
      <c r="N216" t="str">
        <f>IF('Export  - batting'!L216="", "-", IF('Export  - batting'!$M216,'Export  - batting'!L216+VLOOKUP('Export  - batting'!$A216,'Season - bat'!$A:$L,12,FALSE),'Export  - batting'!L216))</f>
        <v>-</v>
      </c>
    </row>
    <row r="217" spans="1:14" x14ac:dyDescent="0.25">
      <c r="A217" t="str">
        <f>'Export  - batting'!A217</f>
        <v>S Shaz</v>
      </c>
      <c r="B217">
        <f>IF('Export  - batting'!$M217,'Export  - batting'!B217+VLOOKUP('Export  - batting'!$A217,'Season - bat'!A:K,2,FALSE),'Export  - batting'!B217)</f>
        <v>1</v>
      </c>
      <c r="C217">
        <f>IF('Export  - batting'!$M217,'Export  - batting'!C217+VLOOKUP('Export  - batting'!$A217,'Season - bat'!$A:$K,3,FALSE),'Export  - batting'!C217)</f>
        <v>1</v>
      </c>
      <c r="D217">
        <f>IF('Export  - batting'!$M217,'Export  - batting'!D217+VLOOKUP('Export  - batting'!$A217,'Season - bat'!$A:$K,4,FALSE),'Export  - batting'!D217)</f>
        <v>0</v>
      </c>
      <c r="E217">
        <f>IF('Export  - batting'!$M217,'Export  - batting'!E217+VLOOKUP('Export  - batting'!$A217,'Season - bat'!$A:$K,5,FALSE),'Export  - batting'!E217)</f>
        <v>0</v>
      </c>
      <c r="F217" s="30">
        <f>IF((C217-D217)&gt;0,E217/(C217-D217),"-")</f>
        <v>0</v>
      </c>
      <c r="G217" s="30" t="str">
        <f t="shared" si="3"/>
        <v>-</v>
      </c>
      <c r="H217">
        <f>IF('Export  - batting'!$M217,MAX('Export  - batting'!F217, VLOOKUP('Export  - batting'!$A217,'Season - bat'!$A:$K,6,FALSE)),'Export  - batting'!F217)</f>
        <v>0</v>
      </c>
      <c r="I217">
        <f>IF('Export  - batting'!$M217,'Export  - batting'!G217+VLOOKUP('Export  - batting'!$A217,'Season - bat'!$A:$K,7,FALSE),'Export  - batting'!G217)</f>
        <v>0</v>
      </c>
      <c r="J217">
        <f>IF('Export  - batting'!$M217,'Export  - batting'!H217+VLOOKUP('Export  - batting'!$A217,'Season - bat'!$A:$K,8,FALSE),'Export  - batting'!H217)</f>
        <v>0</v>
      </c>
      <c r="K217">
        <f>IF('Export  - batting'!$M217,'Export  - batting'!I217+VLOOKUP('Export  - batting'!$A217,'Season - bat'!$A:$K,9,FALSE),'Export  - batting'!I217)</f>
        <v>1</v>
      </c>
      <c r="L217">
        <f>IF('Export  - batting'!$M217,'Export  - batting'!J217+VLOOKUP('Export  - batting'!$A217,'Season - bat'!$A:$K,10,FALSE),'Export  - batting'!J217)</f>
        <v>0</v>
      </c>
      <c r="M217">
        <f>IF('Export  - batting'!$M217,'Export  - batting'!K217+VLOOKUP('Export  - batting'!$A217,'Season - bat'!$A:$K,11,FALSE),'Export  - batting'!K217)</f>
        <v>0</v>
      </c>
      <c r="N217" t="str">
        <f>IF('Export  - batting'!L217="", "-", IF('Export  - batting'!$M217,'Export  - batting'!L217+VLOOKUP('Export  - batting'!$A217,'Season - bat'!$A:$L,12,FALSE),'Export  - batting'!L217))</f>
        <v>-</v>
      </c>
    </row>
    <row r="218" spans="1:14" x14ac:dyDescent="0.25">
      <c r="A218" t="str">
        <f>'Export  - batting'!A218</f>
        <v>E Shelley</v>
      </c>
      <c r="B218">
        <f>IF('Export  - batting'!$M218,'Export  - batting'!B218+VLOOKUP('Export  - batting'!$A218,'Season - bat'!A:K,2,FALSE),'Export  - batting'!B218)</f>
        <v>1</v>
      </c>
      <c r="C218">
        <f>IF('Export  - batting'!$M218,'Export  - batting'!C218+VLOOKUP('Export  - batting'!$A218,'Season - bat'!$A:$K,3,FALSE),'Export  - batting'!C218)</f>
        <v>1</v>
      </c>
      <c r="D218">
        <f>IF('Export  - batting'!$M218,'Export  - batting'!D218+VLOOKUP('Export  - batting'!$A218,'Season - bat'!$A:$K,4,FALSE),'Export  - batting'!D218)</f>
        <v>0</v>
      </c>
      <c r="E218">
        <f>IF('Export  - batting'!$M218,'Export  - batting'!E218+VLOOKUP('Export  - batting'!$A218,'Season - bat'!$A:$K,5,FALSE),'Export  - batting'!E218)</f>
        <v>2</v>
      </c>
      <c r="F218" s="30">
        <f>IF((C218-D218)&gt;0,E218/(C218-D218),"-")</f>
        <v>2</v>
      </c>
      <c r="G218" s="30" t="str">
        <f t="shared" si="3"/>
        <v>-</v>
      </c>
      <c r="H218">
        <f>IF('Export  - batting'!$M218,MAX('Export  - batting'!F218, VLOOKUP('Export  - batting'!$A218,'Season - bat'!$A:$K,6,FALSE)),'Export  - batting'!F218)</f>
        <v>2</v>
      </c>
      <c r="I218">
        <f>IF('Export  - batting'!$M218,'Export  - batting'!G218+VLOOKUP('Export  - batting'!$A218,'Season - bat'!$A:$K,7,FALSE),'Export  - batting'!G218)</f>
        <v>0</v>
      </c>
      <c r="J218">
        <f>IF('Export  - batting'!$M218,'Export  - batting'!H218+VLOOKUP('Export  - batting'!$A218,'Season - bat'!$A:$K,8,FALSE),'Export  - batting'!H218)</f>
        <v>0</v>
      </c>
      <c r="K218">
        <f>IF('Export  - batting'!$M218,'Export  - batting'!I218+VLOOKUP('Export  - batting'!$A218,'Season - bat'!$A:$K,9,FALSE),'Export  - batting'!I218)</f>
        <v>0</v>
      </c>
      <c r="L218">
        <f>IF('Export  - batting'!$M218,'Export  - batting'!J218+VLOOKUP('Export  - batting'!$A218,'Season - bat'!$A:$K,10,FALSE),'Export  - batting'!J218)</f>
        <v>0</v>
      </c>
      <c r="M218">
        <f>IF('Export  - batting'!$M218,'Export  - batting'!K218+VLOOKUP('Export  - batting'!$A218,'Season - bat'!$A:$K,11,FALSE),'Export  - batting'!K218)</f>
        <v>0</v>
      </c>
      <c r="N218" t="str">
        <f>IF('Export  - batting'!L218="", "-", IF('Export  - batting'!$M218,'Export  - batting'!L218+VLOOKUP('Export  - batting'!$A218,'Season - bat'!$A:$L,12,FALSE),'Export  - batting'!L218))</f>
        <v>-</v>
      </c>
    </row>
    <row r="219" spans="1:14" x14ac:dyDescent="0.25">
      <c r="A219" t="str">
        <f>'Export  - batting'!A219</f>
        <v>R Siddu</v>
      </c>
      <c r="B219">
        <f>IF('Export  - batting'!$M219,'Export  - batting'!B219+VLOOKUP('Export  - batting'!$A219,'Season - bat'!A:K,2,FALSE),'Export  - batting'!B219)</f>
        <v>3</v>
      </c>
      <c r="C219">
        <f>IF('Export  - batting'!$M219,'Export  - batting'!C219+VLOOKUP('Export  - batting'!$A219,'Season - bat'!$A:$K,3,FALSE),'Export  - batting'!C219)</f>
        <v>3</v>
      </c>
      <c r="D219">
        <f>IF('Export  - batting'!$M219,'Export  - batting'!D219+VLOOKUP('Export  - batting'!$A219,'Season - bat'!$A:$K,4,FALSE),'Export  - batting'!D219)</f>
        <v>0</v>
      </c>
      <c r="E219">
        <f>IF('Export  - batting'!$M219,'Export  - batting'!E219+VLOOKUP('Export  - batting'!$A219,'Season - bat'!$A:$K,5,FALSE),'Export  - batting'!E219)</f>
        <v>15</v>
      </c>
      <c r="F219" s="30">
        <f>IF((C219-D219)&gt;0,E219/(C219-D219),"-")</f>
        <v>5</v>
      </c>
      <c r="G219" s="30" t="str">
        <f t="shared" si="3"/>
        <v>-</v>
      </c>
      <c r="H219">
        <f>IF('Export  - batting'!$M219,MAX('Export  - batting'!F219, VLOOKUP('Export  - batting'!$A219,'Season - bat'!$A:$K,6,FALSE)),'Export  - batting'!F219)</f>
        <v>15</v>
      </c>
      <c r="I219">
        <f>IF('Export  - batting'!$M219,'Export  - batting'!G219+VLOOKUP('Export  - batting'!$A219,'Season - bat'!$A:$K,7,FALSE),'Export  - batting'!G219)</f>
        <v>0</v>
      </c>
      <c r="J219">
        <f>IF('Export  - batting'!$M219,'Export  - batting'!H219+VLOOKUP('Export  - batting'!$A219,'Season - bat'!$A:$K,8,FALSE),'Export  - batting'!H219)</f>
        <v>0</v>
      </c>
      <c r="K219">
        <f>IF('Export  - batting'!$M219,'Export  - batting'!I219+VLOOKUP('Export  - batting'!$A219,'Season - bat'!$A:$K,9,FALSE),'Export  - batting'!I219)</f>
        <v>2</v>
      </c>
      <c r="L219">
        <f>IF('Export  - batting'!$M219,'Export  - batting'!J219+VLOOKUP('Export  - batting'!$A219,'Season - bat'!$A:$K,10,FALSE),'Export  - batting'!J219)</f>
        <v>1</v>
      </c>
      <c r="M219">
        <f>IF('Export  - batting'!$M219,'Export  - batting'!K219+VLOOKUP('Export  - batting'!$A219,'Season - bat'!$A:$K,11,FALSE),'Export  - batting'!K219)</f>
        <v>1</v>
      </c>
      <c r="N219" t="str">
        <f>IF('Export  - batting'!L219="", "-", IF('Export  - batting'!$M219,'Export  - batting'!L219+VLOOKUP('Export  - batting'!$A219,'Season - bat'!$A:$L,12,FALSE),'Export  - batting'!L219))</f>
        <v>-</v>
      </c>
    </row>
    <row r="220" spans="1:14" x14ac:dyDescent="0.25">
      <c r="A220" t="str">
        <f>'Export  - batting'!A220</f>
        <v>R Simkins</v>
      </c>
      <c r="B220">
        <f>IF('Export  - batting'!$M220,'Export  - batting'!B220+VLOOKUP('Export  - batting'!$A220,'Season - bat'!A:K,2,FALSE),'Export  - batting'!B220)</f>
        <v>9</v>
      </c>
      <c r="C220">
        <f>IF('Export  - batting'!$M220,'Export  - batting'!C220+VLOOKUP('Export  - batting'!$A220,'Season - bat'!$A:$K,3,FALSE),'Export  - batting'!C220)</f>
        <v>9</v>
      </c>
      <c r="D220">
        <f>IF('Export  - batting'!$M220,'Export  - batting'!D220+VLOOKUP('Export  - batting'!$A220,'Season - bat'!$A:$K,4,FALSE),'Export  - batting'!D220)</f>
        <v>0</v>
      </c>
      <c r="E220">
        <f>IF('Export  - batting'!$M220,'Export  - batting'!E220+VLOOKUP('Export  - batting'!$A220,'Season - bat'!$A:$K,5,FALSE),'Export  - batting'!E220)</f>
        <v>144</v>
      </c>
      <c r="F220" s="30">
        <f>IF((C220-D220)&gt;0,E220/(C220-D220),"-")</f>
        <v>16</v>
      </c>
      <c r="G220" s="30" t="str">
        <f t="shared" si="3"/>
        <v>-</v>
      </c>
      <c r="H220">
        <f>IF('Export  - batting'!$M220,MAX('Export  - batting'!F220, VLOOKUP('Export  - batting'!$A220,'Season - bat'!$A:$K,6,FALSE)),'Export  - batting'!F220)</f>
        <v>55</v>
      </c>
      <c r="I220">
        <f>IF('Export  - batting'!$M220,'Export  - batting'!G220+VLOOKUP('Export  - batting'!$A220,'Season - bat'!$A:$K,7,FALSE),'Export  - batting'!G220)</f>
        <v>1</v>
      </c>
      <c r="J220">
        <f>IF('Export  - batting'!$M220,'Export  - batting'!H220+VLOOKUP('Export  - batting'!$A220,'Season - bat'!$A:$K,8,FALSE),'Export  - batting'!H220)</f>
        <v>0</v>
      </c>
      <c r="K220">
        <f>IF('Export  - batting'!$M220,'Export  - batting'!I220+VLOOKUP('Export  - batting'!$A220,'Season - bat'!$A:$K,9,FALSE),'Export  - batting'!I220)</f>
        <v>2</v>
      </c>
      <c r="L220">
        <f>IF('Export  - batting'!$M220,'Export  - batting'!J220+VLOOKUP('Export  - batting'!$A220,'Season - bat'!$A:$K,10,FALSE),'Export  - batting'!J220)</f>
        <v>19</v>
      </c>
      <c r="M220">
        <f>IF('Export  - batting'!$M220,'Export  - batting'!K220+VLOOKUP('Export  - batting'!$A220,'Season - bat'!$A:$K,11,FALSE),'Export  - batting'!K220)</f>
        <v>8</v>
      </c>
      <c r="N220" t="str">
        <f>IF('Export  - batting'!L220="", "-", IF('Export  - batting'!$M220,'Export  - batting'!L220+VLOOKUP('Export  - batting'!$A220,'Season - bat'!$A:$L,12,FALSE),'Export  - batting'!L220))</f>
        <v>-</v>
      </c>
    </row>
    <row r="221" spans="1:14" x14ac:dyDescent="0.25">
      <c r="A221" t="str">
        <f>'Export  - batting'!A221</f>
        <v>W Skidelsky</v>
      </c>
      <c r="B221">
        <f>IF('Export  - batting'!$M221,'Export  - batting'!B221+VLOOKUP('Export  - batting'!$A221,'Season - bat'!A:K,2,FALSE),'Export  - batting'!B221)</f>
        <v>40</v>
      </c>
      <c r="C221">
        <f>IF('Export  - batting'!$M221,'Export  - batting'!C221+VLOOKUP('Export  - batting'!$A221,'Season - bat'!$A:$K,3,FALSE),'Export  - batting'!C221)</f>
        <v>38</v>
      </c>
      <c r="D221">
        <f>IF('Export  - batting'!$M221,'Export  - batting'!D221+VLOOKUP('Export  - batting'!$A221,'Season - bat'!$A:$K,4,FALSE),'Export  - batting'!D221)</f>
        <v>6</v>
      </c>
      <c r="E221">
        <f>IF('Export  - batting'!$M221,'Export  - batting'!E221+VLOOKUP('Export  - batting'!$A221,'Season - bat'!$A:$K,5,FALSE),'Export  - batting'!E221)</f>
        <v>1279</v>
      </c>
      <c r="F221" s="30">
        <f>IF((C221-D221)&gt;0,E221/(C221-D221),"-")</f>
        <v>39.96875</v>
      </c>
      <c r="G221" s="30" t="str">
        <f t="shared" si="3"/>
        <v>-</v>
      </c>
      <c r="H221">
        <f>IF('Export  - batting'!$M221,MAX('Export  - batting'!F221, VLOOKUP('Export  - batting'!$A221,'Season - bat'!$A:$K,6,FALSE)),'Export  - batting'!F221)</f>
        <v>108</v>
      </c>
      <c r="I221">
        <f>IF('Export  - batting'!$M221,'Export  - batting'!G221+VLOOKUP('Export  - batting'!$A221,'Season - bat'!$A:$K,7,FALSE),'Export  - batting'!G221)</f>
        <v>10</v>
      </c>
      <c r="J221">
        <f>IF('Export  - batting'!$M221,'Export  - batting'!H221+VLOOKUP('Export  - batting'!$A221,'Season - bat'!$A:$K,8,FALSE),'Export  - batting'!H221)</f>
        <v>1</v>
      </c>
      <c r="K221">
        <f>IF('Export  - batting'!$M221,'Export  - batting'!I221+VLOOKUP('Export  - batting'!$A221,'Season - bat'!$A:$K,9,FALSE),'Export  - batting'!I221)</f>
        <v>2</v>
      </c>
      <c r="L221">
        <f>IF('Export  - batting'!$M221,'Export  - batting'!J221+VLOOKUP('Export  - batting'!$A221,'Season - bat'!$A:$K,10,FALSE),'Export  - batting'!J221)</f>
        <v>48</v>
      </c>
      <c r="M221">
        <f>IF('Export  - batting'!$M221,'Export  - batting'!K221+VLOOKUP('Export  - batting'!$A221,'Season - bat'!$A:$K,11,FALSE),'Export  - batting'!K221)</f>
        <v>0</v>
      </c>
      <c r="N221" t="str">
        <f>IF('Export  - batting'!L221="", "-", IF('Export  - batting'!$M221,'Export  - batting'!L221+VLOOKUP('Export  - batting'!$A221,'Season - bat'!$A:$L,12,FALSE),'Export  - batting'!L221))</f>
        <v>-</v>
      </c>
    </row>
    <row r="222" spans="1:14" x14ac:dyDescent="0.25">
      <c r="A222" t="str">
        <f>'Export  - batting'!A222</f>
        <v>Will Smibert</v>
      </c>
      <c r="B222">
        <f>IF('Export  - batting'!$M222,'Export  - batting'!B222+VLOOKUP('Export  - batting'!$A222,'Season - bat'!A:K,2,FALSE),'Export  - batting'!B222)</f>
        <v>1</v>
      </c>
      <c r="C222">
        <f>IF('Export  - batting'!$M222,'Export  - batting'!C222+VLOOKUP('Export  - batting'!$A222,'Season - bat'!$A:$K,3,FALSE),'Export  - batting'!C222)</f>
        <v>1</v>
      </c>
      <c r="D222">
        <f>IF('Export  - batting'!$M222,'Export  - batting'!D222+VLOOKUP('Export  - batting'!$A222,'Season - bat'!$A:$K,4,FALSE),'Export  - batting'!D222)</f>
        <v>0</v>
      </c>
      <c r="E222">
        <f>IF('Export  - batting'!$M222,'Export  - batting'!E222+VLOOKUP('Export  - batting'!$A222,'Season - bat'!$A:$K,5,FALSE),'Export  - batting'!E222)</f>
        <v>95</v>
      </c>
      <c r="F222" s="30">
        <f>IF((C222-D222)&gt;0,E222/(C222-D222),"-")</f>
        <v>95</v>
      </c>
      <c r="G222" s="30">
        <f t="shared" si="3"/>
        <v>193.87755102040816</v>
      </c>
      <c r="H222">
        <f>IF('Export  - batting'!$M222,MAX('Export  - batting'!F222, VLOOKUP('Export  - batting'!$A222,'Season - bat'!$A:$K,6,FALSE)),'Export  - batting'!F222)</f>
        <v>95</v>
      </c>
      <c r="I222">
        <f>IF('Export  - batting'!$M222,'Export  - batting'!G222+VLOOKUP('Export  - batting'!$A222,'Season - bat'!$A:$K,7,FALSE),'Export  - batting'!G222)</f>
        <v>1</v>
      </c>
      <c r="J222">
        <f>IF('Export  - batting'!$M222,'Export  - batting'!H222+VLOOKUP('Export  - batting'!$A222,'Season - bat'!$A:$K,8,FALSE),'Export  - batting'!H222)</f>
        <v>0</v>
      </c>
      <c r="K222">
        <f>IF('Export  - batting'!$M222,'Export  - batting'!I222+VLOOKUP('Export  - batting'!$A222,'Season - bat'!$A:$K,9,FALSE),'Export  - batting'!I222)</f>
        <v>0</v>
      </c>
      <c r="L222">
        <f>IF('Export  - batting'!$M222,'Export  - batting'!J222+VLOOKUP('Export  - batting'!$A222,'Season - bat'!$A:$K,10,FALSE),'Export  - batting'!J222)</f>
        <v>14</v>
      </c>
      <c r="M222">
        <f>IF('Export  - batting'!$M222,'Export  - batting'!K222+VLOOKUP('Export  - batting'!$A222,'Season - bat'!$A:$K,11,FALSE),'Export  - batting'!K222)</f>
        <v>5</v>
      </c>
      <c r="N222">
        <f>IF('Export  - batting'!L222="", "-", IF('Export  - batting'!$M222,'Export  - batting'!L222+VLOOKUP('Export  - batting'!$A222,'Season - bat'!$A:$L,12,FALSE),'Export  - batting'!L222))</f>
        <v>49</v>
      </c>
    </row>
    <row r="223" spans="1:14" x14ac:dyDescent="0.25">
      <c r="A223" t="str">
        <f>'Export  - batting'!A223</f>
        <v>E Smith</v>
      </c>
      <c r="B223">
        <f>IF('Export  - batting'!$M223,'Export  - batting'!B223+VLOOKUP('Export  - batting'!$A223,'Season - bat'!A:K,2,FALSE),'Export  - batting'!B223)</f>
        <v>1</v>
      </c>
      <c r="C223">
        <f>IF('Export  - batting'!$M223,'Export  - batting'!C223+VLOOKUP('Export  - batting'!$A223,'Season - bat'!$A:$K,3,FALSE),'Export  - batting'!C223)</f>
        <v>0</v>
      </c>
      <c r="D223">
        <f>IF('Export  - batting'!$M223,'Export  - batting'!D223+VLOOKUP('Export  - batting'!$A223,'Season - bat'!$A:$K,4,FALSE),'Export  - batting'!D223)</f>
        <v>0</v>
      </c>
      <c r="E223">
        <f>IF('Export  - batting'!$M223,'Export  - batting'!E223+VLOOKUP('Export  - batting'!$A223,'Season - bat'!$A:$K,5,FALSE),'Export  - batting'!E223)</f>
        <v>0</v>
      </c>
      <c r="F223" s="30" t="str">
        <f>IF((C223-D223)&gt;0,E223/(C223-D223),"-")</f>
        <v>-</v>
      </c>
      <c r="G223" s="30" t="str">
        <f t="shared" si="3"/>
        <v>-</v>
      </c>
      <c r="H223">
        <f>IF('Export  - batting'!$M223,MAX('Export  - batting'!F223, VLOOKUP('Export  - batting'!$A223,'Season - bat'!$A:$K,6,FALSE)),'Export  - batting'!F223)</f>
        <v>0</v>
      </c>
      <c r="I223">
        <f>IF('Export  - batting'!$M223,'Export  - batting'!G223+VLOOKUP('Export  - batting'!$A223,'Season - bat'!$A:$K,7,FALSE),'Export  - batting'!G223)</f>
        <v>0</v>
      </c>
      <c r="J223">
        <f>IF('Export  - batting'!$M223,'Export  - batting'!H223+VLOOKUP('Export  - batting'!$A223,'Season - bat'!$A:$K,8,FALSE),'Export  - batting'!H223)</f>
        <v>0</v>
      </c>
      <c r="K223">
        <f>IF('Export  - batting'!$M223,'Export  - batting'!I223+VLOOKUP('Export  - batting'!$A223,'Season - bat'!$A:$K,9,FALSE),'Export  - batting'!I223)</f>
        <v>0</v>
      </c>
      <c r="L223">
        <f>IF('Export  - batting'!$M223,'Export  - batting'!J223+VLOOKUP('Export  - batting'!$A223,'Season - bat'!$A:$K,10,FALSE),'Export  - batting'!J223)</f>
        <v>0</v>
      </c>
      <c r="M223">
        <f>IF('Export  - batting'!$M223,'Export  - batting'!K223+VLOOKUP('Export  - batting'!$A223,'Season - bat'!$A:$K,11,FALSE),'Export  - batting'!K223)</f>
        <v>0</v>
      </c>
      <c r="N223" t="str">
        <f>IF('Export  - batting'!L223="", "-", IF('Export  - batting'!$M223,'Export  - batting'!L223+VLOOKUP('Export  - batting'!$A223,'Season - bat'!$A:$L,12,FALSE),'Export  - batting'!L223))</f>
        <v>-</v>
      </c>
    </row>
    <row r="224" spans="1:14" x14ac:dyDescent="0.25">
      <c r="A224" t="str">
        <f>'Export  - batting'!A224</f>
        <v>P Smith</v>
      </c>
      <c r="B224">
        <f>IF('Export  - batting'!$M224,'Export  - batting'!B224+VLOOKUP('Export  - batting'!$A224,'Season - bat'!A:K,2,FALSE),'Export  - batting'!B224)</f>
        <v>9</v>
      </c>
      <c r="C224">
        <f>IF('Export  - batting'!$M224,'Export  - batting'!C224+VLOOKUP('Export  - batting'!$A224,'Season - bat'!$A:$K,3,FALSE),'Export  - batting'!C224)</f>
        <v>7</v>
      </c>
      <c r="D224">
        <f>IF('Export  - batting'!$M224,'Export  - batting'!D224+VLOOKUP('Export  - batting'!$A224,'Season - bat'!$A:$K,4,FALSE),'Export  - batting'!D224)</f>
        <v>0</v>
      </c>
      <c r="E224">
        <f>IF('Export  - batting'!$M224,'Export  - batting'!E224+VLOOKUP('Export  - batting'!$A224,'Season - bat'!$A:$K,5,FALSE),'Export  - batting'!E224)</f>
        <v>54</v>
      </c>
      <c r="F224" s="30">
        <f>IF((C224-D224)&gt;0,E224/(C224-D224),"-")</f>
        <v>7.7142857142857144</v>
      </c>
      <c r="G224" s="30" t="str">
        <f t="shared" si="3"/>
        <v>-</v>
      </c>
      <c r="H224">
        <f>IF('Export  - batting'!$M224,MAX('Export  - batting'!F224, VLOOKUP('Export  - batting'!$A224,'Season - bat'!$A:$K,6,FALSE)),'Export  - batting'!F224)</f>
        <v>19</v>
      </c>
      <c r="I224">
        <f>IF('Export  - batting'!$M224,'Export  - batting'!G224+VLOOKUP('Export  - batting'!$A224,'Season - bat'!$A:$K,7,FALSE),'Export  - batting'!G224)</f>
        <v>0</v>
      </c>
      <c r="J224">
        <f>IF('Export  - batting'!$M224,'Export  - batting'!H224+VLOOKUP('Export  - batting'!$A224,'Season - bat'!$A:$K,8,FALSE),'Export  - batting'!H224)</f>
        <v>0</v>
      </c>
      <c r="K224">
        <f>IF('Export  - batting'!$M224,'Export  - batting'!I224+VLOOKUP('Export  - batting'!$A224,'Season - bat'!$A:$K,9,FALSE),'Export  - batting'!I224)</f>
        <v>2</v>
      </c>
      <c r="L224">
        <f>IF('Export  - batting'!$M224,'Export  - batting'!J224+VLOOKUP('Export  - batting'!$A224,'Season - bat'!$A:$K,10,FALSE),'Export  - batting'!J224)</f>
        <v>2</v>
      </c>
      <c r="M224">
        <f>IF('Export  - batting'!$M224,'Export  - batting'!K224+VLOOKUP('Export  - batting'!$A224,'Season - bat'!$A:$K,11,FALSE),'Export  - batting'!K224)</f>
        <v>0</v>
      </c>
      <c r="N224" t="str">
        <f>IF('Export  - batting'!L224="", "-", IF('Export  - batting'!$M224,'Export  - batting'!L224+VLOOKUP('Export  - batting'!$A224,'Season - bat'!$A:$L,12,FALSE),'Export  - batting'!L224))</f>
        <v>-</v>
      </c>
    </row>
    <row r="225" spans="1:14" x14ac:dyDescent="0.25">
      <c r="A225" t="str">
        <f>'Export  - batting'!A225</f>
        <v>James Spence</v>
      </c>
      <c r="B225">
        <f>IF('Export  - batting'!$M225,'Export  - batting'!B225+VLOOKUP('Export  - batting'!$A225,'Season - bat'!A:K,2,FALSE),'Export  - batting'!B225)</f>
        <v>5</v>
      </c>
      <c r="C225">
        <f>IF('Export  - batting'!$M225,'Export  - batting'!C225+VLOOKUP('Export  - batting'!$A225,'Season - bat'!$A:$K,3,FALSE),'Export  - batting'!C225)</f>
        <v>5</v>
      </c>
      <c r="D225">
        <f>IF('Export  - batting'!$M225,'Export  - batting'!D225+VLOOKUP('Export  - batting'!$A225,'Season - bat'!$A:$K,4,FALSE),'Export  - batting'!D225)</f>
        <v>0</v>
      </c>
      <c r="E225">
        <f>IF('Export  - batting'!$M225,'Export  - batting'!E225+VLOOKUP('Export  - batting'!$A225,'Season - bat'!$A:$K,5,FALSE),'Export  - batting'!E225)</f>
        <v>207</v>
      </c>
      <c r="F225" s="30">
        <f>IF((C225-D225)&gt;0,E225/(C225-D225),"-")</f>
        <v>41.4</v>
      </c>
      <c r="G225" s="30">
        <f t="shared" si="3"/>
        <v>90</v>
      </c>
      <c r="H225">
        <f>IF('Export  - batting'!$M225,MAX('Export  - batting'!F225, VLOOKUP('Export  - batting'!$A225,'Season - bat'!$A:$K,6,FALSE)),'Export  - batting'!F225)</f>
        <v>72</v>
      </c>
      <c r="I225">
        <f>IF('Export  - batting'!$M225,'Export  - batting'!G225+VLOOKUP('Export  - batting'!$A225,'Season - bat'!$A:$K,7,FALSE),'Export  - batting'!G225)</f>
        <v>1</v>
      </c>
      <c r="J225">
        <f>IF('Export  - batting'!$M225,'Export  - batting'!H225+VLOOKUP('Export  - batting'!$A225,'Season - bat'!$A:$K,8,FALSE),'Export  - batting'!H225)</f>
        <v>0</v>
      </c>
      <c r="K225">
        <f>IF('Export  - batting'!$M225,'Export  - batting'!I225+VLOOKUP('Export  - batting'!$A225,'Season - bat'!$A:$K,9,FALSE),'Export  - batting'!I225)</f>
        <v>0</v>
      </c>
      <c r="L225">
        <f>IF('Export  - batting'!$M225,'Export  - batting'!J225+VLOOKUP('Export  - batting'!$A225,'Season - bat'!$A:$K,10,FALSE),'Export  - batting'!J225)</f>
        <v>34</v>
      </c>
      <c r="M225">
        <f>IF('Export  - batting'!$M225,'Export  - batting'!K225+VLOOKUP('Export  - batting'!$A225,'Season - bat'!$A:$K,11,FALSE),'Export  - batting'!K225)</f>
        <v>2</v>
      </c>
      <c r="N225">
        <f>IF('Export  - batting'!L225="", "-", IF('Export  - batting'!$M225,'Export  - batting'!L225+VLOOKUP('Export  - batting'!$A225,'Season - bat'!$A:$L,12,FALSE),'Export  - batting'!L225))</f>
        <v>230</v>
      </c>
    </row>
    <row r="226" spans="1:14" x14ac:dyDescent="0.25">
      <c r="A226" t="str">
        <f>'Export  - batting'!A226</f>
        <v>Matt Spencer</v>
      </c>
      <c r="B226">
        <f>IF('Export  - batting'!$M226,'Export  - batting'!B226+VLOOKUP('Export  - batting'!$A226,'Season - bat'!A:K,2,FALSE),'Export  - batting'!B226)</f>
        <v>23</v>
      </c>
      <c r="C226">
        <f>IF('Export  - batting'!$M226,'Export  - batting'!C226+VLOOKUP('Export  - batting'!$A226,'Season - bat'!$A:$K,3,FALSE),'Export  - batting'!C226)</f>
        <v>12</v>
      </c>
      <c r="D226">
        <f>IF('Export  - batting'!$M226,'Export  - batting'!D226+VLOOKUP('Export  - batting'!$A226,'Season - bat'!$A:$K,4,FALSE),'Export  - batting'!D226)</f>
        <v>2</v>
      </c>
      <c r="E226">
        <f>IF('Export  - batting'!$M226,'Export  - batting'!E226+VLOOKUP('Export  - batting'!$A226,'Season - bat'!$A:$K,5,FALSE),'Export  - batting'!E226)</f>
        <v>125</v>
      </c>
      <c r="F226" s="30">
        <f>IF((C226-D226)&gt;0,E226/(C226-D226),"-")</f>
        <v>12.5</v>
      </c>
      <c r="G226" s="30">
        <f t="shared" si="3"/>
        <v>73.529411764705884</v>
      </c>
      <c r="H226">
        <f>IF('Export  - batting'!$M226,MAX('Export  - batting'!F226, VLOOKUP('Export  - batting'!$A226,'Season - bat'!$A:$K,6,FALSE)),'Export  - batting'!F226)</f>
        <v>58</v>
      </c>
      <c r="I226">
        <f>IF('Export  - batting'!$M226,'Export  - batting'!G226+VLOOKUP('Export  - batting'!$A226,'Season - bat'!$A:$K,7,FALSE),'Export  - batting'!G226)</f>
        <v>1</v>
      </c>
      <c r="J226">
        <f>IF('Export  - batting'!$M226,'Export  - batting'!H226+VLOOKUP('Export  - batting'!$A226,'Season - bat'!$A:$K,8,FALSE),'Export  - batting'!H226)</f>
        <v>0</v>
      </c>
      <c r="K226">
        <f>IF('Export  - batting'!$M226,'Export  - batting'!I226+VLOOKUP('Export  - batting'!$A226,'Season - bat'!$A:$K,9,FALSE),'Export  - batting'!I226)</f>
        <v>2</v>
      </c>
      <c r="L226">
        <f>IF('Export  - batting'!$M226,'Export  - batting'!J226+VLOOKUP('Export  - batting'!$A226,'Season - bat'!$A:$K,10,FALSE),'Export  - batting'!J226)</f>
        <v>19</v>
      </c>
      <c r="M226">
        <f>IF('Export  - batting'!$M226,'Export  - batting'!K226+VLOOKUP('Export  - batting'!$A226,'Season - bat'!$A:$K,11,FALSE),'Export  - batting'!K226)</f>
        <v>1</v>
      </c>
      <c r="N226">
        <f>IF('Export  - batting'!L226="", "-", IF('Export  - batting'!$M226,'Export  - batting'!L226+VLOOKUP('Export  - batting'!$A226,'Season - bat'!$A:$L,12,FALSE),'Export  - batting'!L226))</f>
        <v>170</v>
      </c>
    </row>
    <row r="227" spans="1:14" x14ac:dyDescent="0.25">
      <c r="A227" t="str">
        <f>'Export  - batting'!A227</f>
        <v>R Srivastava</v>
      </c>
      <c r="B227">
        <f>IF('Export  - batting'!$M227,'Export  - batting'!B227+VLOOKUP('Export  - batting'!$A227,'Season - bat'!A:K,2,FALSE),'Export  - batting'!B227)</f>
        <v>84</v>
      </c>
      <c r="C227">
        <f>IF('Export  - batting'!$M227,'Export  - batting'!C227+VLOOKUP('Export  - batting'!$A227,'Season - bat'!$A:$K,3,FALSE),'Export  - batting'!C227)</f>
        <v>79</v>
      </c>
      <c r="D227">
        <f>IF('Export  - batting'!$M227,'Export  - batting'!D227+VLOOKUP('Export  - batting'!$A227,'Season - bat'!$A:$K,4,FALSE),'Export  - batting'!D227)</f>
        <v>4</v>
      </c>
      <c r="E227">
        <f>IF('Export  - batting'!$M227,'Export  - batting'!E227+VLOOKUP('Export  - batting'!$A227,'Season - bat'!$A:$K,5,FALSE),'Export  - batting'!E227)</f>
        <v>590</v>
      </c>
      <c r="F227" s="30">
        <f>IF((C227-D227)&gt;0,E227/(C227-D227),"-")</f>
        <v>7.8666666666666663</v>
      </c>
      <c r="G227" s="30" t="str">
        <f t="shared" si="3"/>
        <v>-</v>
      </c>
      <c r="H227">
        <f>IF('Export  - batting'!$M227,MAX('Export  - batting'!F227, VLOOKUP('Export  - batting'!$A227,'Season - bat'!$A:$K,6,FALSE)),'Export  - batting'!F227)</f>
        <v>39</v>
      </c>
      <c r="I227">
        <f>IF('Export  - batting'!$M227,'Export  - batting'!G227+VLOOKUP('Export  - batting'!$A227,'Season - bat'!$A:$K,7,FALSE),'Export  - batting'!G227)</f>
        <v>0</v>
      </c>
      <c r="J227">
        <f>IF('Export  - batting'!$M227,'Export  - batting'!H227+VLOOKUP('Export  - batting'!$A227,'Season - bat'!$A:$K,8,FALSE),'Export  - batting'!H227)</f>
        <v>0</v>
      </c>
      <c r="K227">
        <f>IF('Export  - batting'!$M227,'Export  - batting'!I227+VLOOKUP('Export  - batting'!$A227,'Season - bat'!$A:$K,9,FALSE),'Export  - batting'!I227)</f>
        <v>18</v>
      </c>
      <c r="L227">
        <f>IF('Export  - batting'!$M227,'Export  - batting'!J227+VLOOKUP('Export  - batting'!$A227,'Season - bat'!$A:$K,10,FALSE),'Export  - batting'!J227)</f>
        <v>45</v>
      </c>
      <c r="M227">
        <f>IF('Export  - batting'!$M227,'Export  - batting'!K227+VLOOKUP('Export  - batting'!$A227,'Season - bat'!$A:$K,11,FALSE),'Export  - batting'!K227)</f>
        <v>0</v>
      </c>
      <c r="N227" t="str">
        <f>IF('Export  - batting'!L227="", "-", IF('Export  - batting'!$M227,'Export  - batting'!L227+VLOOKUP('Export  - batting'!$A227,'Season - bat'!$A:$L,12,FALSE),'Export  - batting'!L227))</f>
        <v>-</v>
      </c>
    </row>
    <row r="228" spans="1:14" x14ac:dyDescent="0.25">
      <c r="A228" t="str">
        <f>'Export  - batting'!A228</f>
        <v>Nigel Stephenson</v>
      </c>
      <c r="B228">
        <f>IF('Export  - batting'!$M228,'Export  - batting'!B228+VLOOKUP('Export  - batting'!$A228,'Season - bat'!A:K,2,FALSE),'Export  - batting'!B228)</f>
        <v>86</v>
      </c>
      <c r="C228">
        <f>IF('Export  - batting'!$M228,'Export  - batting'!C228+VLOOKUP('Export  - batting'!$A228,'Season - bat'!$A:$K,3,FALSE),'Export  - batting'!C228)</f>
        <v>49</v>
      </c>
      <c r="D228">
        <f>IF('Export  - batting'!$M228,'Export  - batting'!D228+VLOOKUP('Export  - batting'!$A228,'Season - bat'!$A:$K,4,FALSE),'Export  - batting'!D228)</f>
        <v>16</v>
      </c>
      <c r="E228">
        <f>IF('Export  - batting'!$M228,'Export  - batting'!E228+VLOOKUP('Export  - batting'!$A228,'Season - bat'!$A:$K,5,FALSE),'Export  - batting'!E228)</f>
        <v>179</v>
      </c>
      <c r="F228" s="30">
        <f>IF((C228-D228)&gt;0,E228/(C228-D228),"-")</f>
        <v>5.4242424242424239</v>
      </c>
      <c r="G228" s="30" t="str">
        <f t="shared" si="3"/>
        <v>-</v>
      </c>
      <c r="H228">
        <v>22</v>
      </c>
      <c r="I228">
        <f>IF('Export  - batting'!$M228,'Export  - batting'!G228+VLOOKUP('Export  - batting'!$A228,'Season - bat'!$A:$K,7,FALSE),'Export  - batting'!G228)</f>
        <v>0</v>
      </c>
      <c r="J228">
        <f>IF('Export  - batting'!$M228,'Export  - batting'!H228+VLOOKUP('Export  - batting'!$A228,'Season - bat'!$A:$K,8,FALSE),'Export  - batting'!H228)</f>
        <v>0</v>
      </c>
      <c r="K228">
        <f>IF('Export  - batting'!$M228,'Export  - batting'!I228+VLOOKUP('Export  - batting'!$A228,'Season - bat'!$A:$K,9,FALSE),'Export  - batting'!I228)</f>
        <v>10</v>
      </c>
      <c r="L228">
        <f>IF('Export  - batting'!$M228,'Export  - batting'!J228+VLOOKUP('Export  - batting'!$A228,'Season - bat'!$A:$K,10,FALSE),'Export  - batting'!J228)</f>
        <v>16</v>
      </c>
      <c r="M228">
        <f>IF('Export  - batting'!$M228,'Export  - batting'!K228+VLOOKUP('Export  - batting'!$A228,'Season - bat'!$A:$K,11,FALSE),'Export  - batting'!K228)</f>
        <v>0</v>
      </c>
      <c r="N228" t="str">
        <f>IF('Export  - batting'!L228="", "-", IF('Export  - batting'!$M228,'Export  - batting'!L228+VLOOKUP('Export  - batting'!$A228,'Season - bat'!$A:$L,12,FALSE),'Export  - batting'!L228))</f>
        <v>-</v>
      </c>
    </row>
    <row r="229" spans="1:14" x14ac:dyDescent="0.25">
      <c r="A229" t="str">
        <f>'Export  - batting'!A229</f>
        <v>A Stewart</v>
      </c>
      <c r="B229">
        <f>IF('Export  - batting'!$M229,'Export  - batting'!B229+VLOOKUP('Export  - batting'!$A229,'Season - bat'!A:K,2,FALSE),'Export  - batting'!B229)</f>
        <v>3</v>
      </c>
      <c r="C229">
        <f>IF('Export  - batting'!$M229,'Export  - batting'!C229+VLOOKUP('Export  - batting'!$A229,'Season - bat'!$A:$K,3,FALSE),'Export  - batting'!C229)</f>
        <v>3</v>
      </c>
      <c r="D229">
        <f>IF('Export  - batting'!$M229,'Export  - batting'!D229+VLOOKUP('Export  - batting'!$A229,'Season - bat'!$A:$K,4,FALSE),'Export  - batting'!D229)</f>
        <v>1</v>
      </c>
      <c r="E229">
        <f>IF('Export  - batting'!$M229,'Export  - batting'!E229+VLOOKUP('Export  - batting'!$A229,'Season - bat'!$A:$K,5,FALSE),'Export  - batting'!E229)</f>
        <v>52</v>
      </c>
      <c r="F229" s="30">
        <f>IF((C229-D229)&gt;0,E229/(C229-D229),"-")</f>
        <v>26</v>
      </c>
      <c r="G229" s="30" t="str">
        <f t="shared" si="3"/>
        <v>-</v>
      </c>
      <c r="H229">
        <f>IF('Export  - batting'!$M229,MAX('Export  - batting'!F229, VLOOKUP('Export  - batting'!$A229,'Season - bat'!$A:$K,6,FALSE)),'Export  - batting'!F229)</f>
        <v>52</v>
      </c>
      <c r="I229">
        <f>IF('Export  - batting'!$M229,'Export  - batting'!G229+VLOOKUP('Export  - batting'!$A229,'Season - bat'!$A:$K,7,FALSE),'Export  - batting'!G229)</f>
        <v>1</v>
      </c>
      <c r="J229">
        <f>IF('Export  - batting'!$M229,'Export  - batting'!H229+VLOOKUP('Export  - batting'!$A229,'Season - bat'!$A:$K,8,FALSE),'Export  - batting'!H229)</f>
        <v>0</v>
      </c>
      <c r="K229">
        <f>IF('Export  - batting'!$M229,'Export  - batting'!I229+VLOOKUP('Export  - batting'!$A229,'Season - bat'!$A:$K,9,FALSE),'Export  - batting'!I229)</f>
        <v>2</v>
      </c>
      <c r="L229">
        <f>IF('Export  - batting'!$M229,'Export  - batting'!J229+VLOOKUP('Export  - batting'!$A229,'Season - bat'!$A:$K,10,FALSE),'Export  - batting'!J229)</f>
        <v>0</v>
      </c>
      <c r="M229">
        <f>IF('Export  - batting'!$M229,'Export  - batting'!K229+VLOOKUP('Export  - batting'!$A229,'Season - bat'!$A:$K,11,FALSE),'Export  - batting'!K229)</f>
        <v>0</v>
      </c>
      <c r="N229" t="str">
        <f>IF('Export  - batting'!L229="", "-", IF('Export  - batting'!$M229,'Export  - batting'!L229+VLOOKUP('Export  - batting'!$A229,'Season - bat'!$A:$L,12,FALSE),'Export  - batting'!L229))</f>
        <v>-</v>
      </c>
    </row>
    <row r="230" spans="1:14" x14ac:dyDescent="0.25">
      <c r="A230" t="str">
        <f>'Export  - batting'!A230</f>
        <v>Ben Stinson</v>
      </c>
      <c r="B230">
        <f>IF('Export  - batting'!$M230,'Export  - batting'!B230+VLOOKUP('Export  - batting'!$A230,'Season - bat'!A:K,2,FALSE),'Export  - batting'!B230)</f>
        <v>4</v>
      </c>
      <c r="C230">
        <f>IF('Export  - batting'!$M230,'Export  - batting'!C230+VLOOKUP('Export  - batting'!$A230,'Season - bat'!$A:$K,3,FALSE),'Export  - batting'!C230)</f>
        <v>4</v>
      </c>
      <c r="D230">
        <f>IF('Export  - batting'!$M230,'Export  - batting'!D230+VLOOKUP('Export  - batting'!$A230,'Season - bat'!$A:$K,4,FALSE),'Export  - batting'!D230)</f>
        <v>1</v>
      </c>
      <c r="E230">
        <f>IF('Export  - batting'!$M230,'Export  - batting'!E230+VLOOKUP('Export  - batting'!$A230,'Season - bat'!$A:$K,5,FALSE),'Export  - batting'!E230)</f>
        <v>166</v>
      </c>
      <c r="F230" s="30">
        <f>IF((C230-D230)&gt;0,E230/(C230-D230),"-")</f>
        <v>55.333333333333336</v>
      </c>
      <c r="G230" s="30" t="str">
        <f t="shared" si="3"/>
        <v>-</v>
      </c>
      <c r="H230">
        <f>IF('Export  - batting'!$M230,MAX('Export  - batting'!F230, VLOOKUP('Export  - batting'!$A230,'Season - bat'!$A:$K,6,FALSE)),'Export  - batting'!F230)</f>
        <v>62</v>
      </c>
      <c r="I230">
        <f>IF('Export  - batting'!$M230,'Export  - batting'!G230+VLOOKUP('Export  - batting'!$A230,'Season - bat'!$A:$K,7,FALSE),'Export  - batting'!G230)</f>
        <v>2</v>
      </c>
      <c r="J230">
        <f>IF('Export  - batting'!$M230,'Export  - batting'!H230+VLOOKUP('Export  - batting'!$A230,'Season - bat'!$A:$K,8,FALSE),'Export  - batting'!H230)</f>
        <v>0</v>
      </c>
      <c r="K230">
        <f>IF('Export  - batting'!$M230,'Export  - batting'!I230+VLOOKUP('Export  - batting'!$A230,'Season - bat'!$A:$K,9,FALSE),'Export  - batting'!I230)</f>
        <v>0</v>
      </c>
      <c r="L230">
        <f>IF('Export  - batting'!$M230,'Export  - batting'!J230+VLOOKUP('Export  - batting'!$A230,'Season - bat'!$A:$K,10,FALSE),'Export  - batting'!J230)</f>
        <v>4</v>
      </c>
      <c r="M230">
        <f>IF('Export  - batting'!$M230,'Export  - batting'!K230+VLOOKUP('Export  - batting'!$A230,'Season - bat'!$A:$K,11,FALSE),'Export  - batting'!K230)</f>
        <v>0</v>
      </c>
      <c r="N230" t="str">
        <f>IF('Export  - batting'!L230="", "-", IF('Export  - batting'!$M230,'Export  - batting'!L230+VLOOKUP('Export  - batting'!$A230,'Season - bat'!$A:$L,12,FALSE),'Export  - batting'!L230))</f>
        <v>-</v>
      </c>
    </row>
    <row r="231" spans="1:14" x14ac:dyDescent="0.25">
      <c r="A231" t="str">
        <f>'Export  - batting'!A231</f>
        <v>M Strachan</v>
      </c>
      <c r="B231">
        <f>IF('Export  - batting'!$M231,'Export  - batting'!B231+VLOOKUP('Export  - batting'!$A231,'Season - bat'!A:K,2,FALSE),'Export  - batting'!B231)</f>
        <v>32</v>
      </c>
      <c r="C231">
        <f>IF('Export  - batting'!$M231,'Export  - batting'!C231+VLOOKUP('Export  - batting'!$A231,'Season - bat'!$A:$K,3,FALSE),'Export  - batting'!C231)</f>
        <v>32</v>
      </c>
      <c r="D231">
        <f>IF('Export  - batting'!$M231,'Export  - batting'!D231+VLOOKUP('Export  - batting'!$A231,'Season - bat'!$A:$K,4,FALSE),'Export  - batting'!D231)</f>
        <v>2</v>
      </c>
      <c r="E231">
        <f>IF('Export  - batting'!$M231,'Export  - batting'!E231+VLOOKUP('Export  - batting'!$A231,'Season - bat'!$A:$K,5,FALSE),'Export  - batting'!E231)</f>
        <v>540</v>
      </c>
      <c r="F231" s="30">
        <f>IF((C231-D231)&gt;0,E231/(C231-D231),"-")</f>
        <v>18</v>
      </c>
      <c r="G231" s="30" t="str">
        <f t="shared" si="3"/>
        <v>-</v>
      </c>
      <c r="H231">
        <f>IF('Export  - batting'!$M231,MAX('Export  - batting'!F231, VLOOKUP('Export  - batting'!$A231,'Season - bat'!$A:$K,6,FALSE)),'Export  - batting'!F231)</f>
        <v>73</v>
      </c>
      <c r="I231">
        <f>IF('Export  - batting'!$M231,'Export  - batting'!G231+VLOOKUP('Export  - batting'!$A231,'Season - bat'!$A:$K,7,FALSE),'Export  - batting'!G231)</f>
        <v>1</v>
      </c>
      <c r="J231">
        <f>IF('Export  - batting'!$M231,'Export  - batting'!H231+VLOOKUP('Export  - batting'!$A231,'Season - bat'!$A:$K,8,FALSE),'Export  - batting'!H231)</f>
        <v>0</v>
      </c>
      <c r="K231">
        <f>IF('Export  - batting'!$M231,'Export  - batting'!I231+VLOOKUP('Export  - batting'!$A231,'Season - bat'!$A:$K,9,FALSE),'Export  - batting'!I231)</f>
        <v>7</v>
      </c>
      <c r="L231">
        <f>IF('Export  - batting'!$M231,'Export  - batting'!J231+VLOOKUP('Export  - batting'!$A231,'Season - bat'!$A:$K,10,FALSE),'Export  - batting'!J231)</f>
        <v>56</v>
      </c>
      <c r="M231">
        <f>IF('Export  - batting'!$M231,'Export  - batting'!K231+VLOOKUP('Export  - batting'!$A231,'Season - bat'!$A:$K,11,FALSE),'Export  - batting'!K231)</f>
        <v>8</v>
      </c>
      <c r="N231" t="str">
        <f>IF('Export  - batting'!L231="", "-", IF('Export  - batting'!$M231,'Export  - batting'!L231+VLOOKUP('Export  - batting'!$A231,'Season - bat'!$A:$L,12,FALSE),'Export  - batting'!L231))</f>
        <v>-</v>
      </c>
    </row>
    <row r="232" spans="1:14" x14ac:dyDescent="0.25">
      <c r="A232" t="str">
        <f>'Export  - batting'!A232</f>
        <v>H Suri</v>
      </c>
      <c r="B232">
        <f>IF('Export  - batting'!$M232,'Export  - batting'!B232+VLOOKUP('Export  - batting'!$A232,'Season - bat'!A:K,2,FALSE),'Export  - batting'!B232)</f>
        <v>1</v>
      </c>
      <c r="C232">
        <f>IF('Export  - batting'!$M232,'Export  - batting'!C232+VLOOKUP('Export  - batting'!$A232,'Season - bat'!$A:$K,3,FALSE),'Export  - batting'!C232)</f>
        <v>1</v>
      </c>
      <c r="D232">
        <f>IF('Export  - batting'!$M232,'Export  - batting'!D232+VLOOKUP('Export  - batting'!$A232,'Season - bat'!$A:$K,4,FALSE),'Export  - batting'!D232)</f>
        <v>0</v>
      </c>
      <c r="E232">
        <f>IF('Export  - batting'!$M232,'Export  - batting'!E232+VLOOKUP('Export  - batting'!$A232,'Season - bat'!$A:$K,5,FALSE),'Export  - batting'!E232)</f>
        <v>7</v>
      </c>
      <c r="F232" s="30">
        <f>IF((C232-D232)&gt;0,E232/(C232-D232),"-")</f>
        <v>7</v>
      </c>
      <c r="G232" s="30">
        <f t="shared" si="3"/>
        <v>53.846153846153847</v>
      </c>
      <c r="H232">
        <f>IF('Export  - batting'!$M232,MAX('Export  - batting'!F232, VLOOKUP('Export  - batting'!$A232,'Season - bat'!$A:$K,6,FALSE)),'Export  - batting'!F232)</f>
        <v>7</v>
      </c>
      <c r="I232">
        <f>IF('Export  - batting'!$M232,'Export  - batting'!G232+VLOOKUP('Export  - batting'!$A232,'Season - bat'!$A:$K,7,FALSE),'Export  - batting'!G232)</f>
        <v>0</v>
      </c>
      <c r="J232">
        <f>IF('Export  - batting'!$M232,'Export  - batting'!H232+VLOOKUP('Export  - batting'!$A232,'Season - bat'!$A:$K,8,FALSE),'Export  - batting'!H232)</f>
        <v>0</v>
      </c>
      <c r="K232">
        <f>IF('Export  - batting'!$M232,'Export  - batting'!I232+VLOOKUP('Export  - batting'!$A232,'Season - bat'!$A:$K,9,FALSE),'Export  - batting'!I232)</f>
        <v>0</v>
      </c>
      <c r="L232">
        <f>IF('Export  - batting'!$M232,'Export  - batting'!J232+VLOOKUP('Export  - batting'!$A232,'Season - bat'!$A:$K,10,FALSE),'Export  - batting'!J232)</f>
        <v>1</v>
      </c>
      <c r="M232">
        <f>IF('Export  - batting'!$M232,'Export  - batting'!K232+VLOOKUP('Export  - batting'!$A232,'Season - bat'!$A:$K,11,FALSE),'Export  - batting'!K232)</f>
        <v>0</v>
      </c>
      <c r="N232">
        <f>IF('Export  - batting'!L232="", "-", IF('Export  - batting'!$M232,'Export  - batting'!L232+VLOOKUP('Export  - batting'!$A232,'Season - bat'!$A:$L,12,FALSE),'Export  - batting'!L232))</f>
        <v>13</v>
      </c>
    </row>
    <row r="233" spans="1:14" x14ac:dyDescent="0.25">
      <c r="A233" t="str">
        <f>'Export  - batting'!A233</f>
        <v>Sid Swaminathan</v>
      </c>
      <c r="B233">
        <f>IF('Export  - batting'!$M233,'Export  - batting'!B233+VLOOKUP('Export  - batting'!$A233,'Season - bat'!A:K,2,FALSE),'Export  - batting'!B233)</f>
        <v>47</v>
      </c>
      <c r="C233">
        <f>IF('Export  - batting'!$M233,'Export  - batting'!C233+VLOOKUP('Export  - batting'!$A233,'Season - bat'!$A:$K,3,FALSE),'Export  - batting'!C233)</f>
        <v>38</v>
      </c>
      <c r="D233">
        <f>IF('Export  - batting'!$M233,'Export  - batting'!D233+VLOOKUP('Export  - batting'!$A233,'Season - bat'!$A:$K,4,FALSE),'Export  - batting'!D233)</f>
        <v>10</v>
      </c>
      <c r="E233">
        <f>IF('Export  - batting'!$M233,'Export  - batting'!E233+VLOOKUP('Export  - batting'!$A233,'Season - bat'!$A:$K,5,FALSE),'Export  - batting'!E233)</f>
        <v>326</v>
      </c>
      <c r="F233" s="30">
        <f>IF((C233-D233)&gt;0,E233/(C233-D233),"-")</f>
        <v>11.642857142857142</v>
      </c>
      <c r="G233" s="30" t="str">
        <f t="shared" si="3"/>
        <v>-</v>
      </c>
      <c r="H233">
        <f>IF('Export  - batting'!$M233,MAX('Export  - batting'!F233, VLOOKUP('Export  - batting'!$A233,'Season - bat'!$A:$K,6,FALSE)),'Export  - batting'!F233)</f>
        <v>47</v>
      </c>
      <c r="I233">
        <f>IF('Export  - batting'!$M233,'Export  - batting'!G233+VLOOKUP('Export  - batting'!$A233,'Season - bat'!$A:$K,7,FALSE),'Export  - batting'!G233)</f>
        <v>0</v>
      </c>
      <c r="J233">
        <f>IF('Export  - batting'!$M233,'Export  - batting'!H233+VLOOKUP('Export  - batting'!$A233,'Season - bat'!$A:$K,8,FALSE),'Export  - batting'!H233)</f>
        <v>0</v>
      </c>
      <c r="K233">
        <f>IF('Export  - batting'!$M233,'Export  - batting'!I233+VLOOKUP('Export  - batting'!$A233,'Season - bat'!$A:$K,9,FALSE),'Export  - batting'!I233)</f>
        <v>2</v>
      </c>
      <c r="L233">
        <f>IF('Export  - batting'!$M233,'Export  - batting'!J233+VLOOKUP('Export  - batting'!$A233,'Season - bat'!$A:$K,10,FALSE),'Export  - batting'!J233)</f>
        <v>26</v>
      </c>
      <c r="M233">
        <f>IF('Export  - batting'!$M233,'Export  - batting'!K233+VLOOKUP('Export  - batting'!$A233,'Season - bat'!$A:$K,11,FALSE),'Export  - batting'!K233)</f>
        <v>0</v>
      </c>
      <c r="N233" t="str">
        <f>IF('Export  - batting'!L233="", "-", IF('Export  - batting'!$M233,'Export  - batting'!L233+VLOOKUP('Export  - batting'!$A233,'Season - bat'!$A:$L,12,FALSE),'Export  - batting'!L233))</f>
        <v>-</v>
      </c>
    </row>
    <row r="234" spans="1:14" x14ac:dyDescent="0.25">
      <c r="A234" t="str">
        <f>'Export  - batting'!A234</f>
        <v>R Taberer</v>
      </c>
      <c r="B234">
        <f>IF('Export  - batting'!$M234,'Export  - batting'!B234+VLOOKUP('Export  - batting'!$A234,'Season - bat'!A:K,2,FALSE),'Export  - batting'!B234)</f>
        <v>10</v>
      </c>
      <c r="C234">
        <f>IF('Export  - batting'!$M234,'Export  - batting'!C234+VLOOKUP('Export  - batting'!$A234,'Season - bat'!$A:$K,3,FALSE),'Export  - batting'!C234)</f>
        <v>8</v>
      </c>
      <c r="D234">
        <f>IF('Export  - batting'!$M234,'Export  - batting'!D234+VLOOKUP('Export  - batting'!$A234,'Season - bat'!$A:$K,4,FALSE),'Export  - batting'!D234)</f>
        <v>0</v>
      </c>
      <c r="E234">
        <f>IF('Export  - batting'!$M234,'Export  - batting'!E234+VLOOKUP('Export  - batting'!$A234,'Season - bat'!$A:$K,5,FALSE),'Export  - batting'!E234)</f>
        <v>15</v>
      </c>
      <c r="F234" s="30">
        <f>IF((C234-D234)&gt;0,E234/(C234-D234),"-")</f>
        <v>1.875</v>
      </c>
      <c r="G234" s="30" t="str">
        <f t="shared" si="3"/>
        <v>-</v>
      </c>
      <c r="H234">
        <f>IF('Export  - batting'!$M234,MAX('Export  - batting'!F234, VLOOKUP('Export  - batting'!$A234,'Season - bat'!$A:$K,6,FALSE)),'Export  - batting'!F234)</f>
        <v>10</v>
      </c>
      <c r="I234">
        <f>IF('Export  - batting'!$M234,'Export  - batting'!G234+VLOOKUP('Export  - batting'!$A234,'Season - bat'!$A:$K,7,FALSE),'Export  - batting'!G234)</f>
        <v>0</v>
      </c>
      <c r="J234">
        <f>IF('Export  - batting'!$M234,'Export  - batting'!H234+VLOOKUP('Export  - batting'!$A234,'Season - bat'!$A:$K,8,FALSE),'Export  - batting'!H234)</f>
        <v>0</v>
      </c>
      <c r="K234">
        <f>IF('Export  - batting'!$M234,'Export  - batting'!I234+VLOOKUP('Export  - batting'!$A234,'Season - bat'!$A:$K,9,FALSE),'Export  - batting'!I234)</f>
        <v>6</v>
      </c>
      <c r="L234">
        <f>IF('Export  - batting'!$M234,'Export  - batting'!J234+VLOOKUP('Export  - batting'!$A234,'Season - bat'!$A:$K,10,FALSE),'Export  - batting'!J234)</f>
        <v>3</v>
      </c>
      <c r="M234">
        <f>IF('Export  - batting'!$M234,'Export  - batting'!K234+VLOOKUP('Export  - batting'!$A234,'Season - bat'!$A:$K,11,FALSE),'Export  - batting'!K234)</f>
        <v>0</v>
      </c>
      <c r="N234" t="str">
        <f>IF('Export  - batting'!L234="", "-", IF('Export  - batting'!$M234,'Export  - batting'!L234+VLOOKUP('Export  - batting'!$A234,'Season - bat'!$A:$L,12,FALSE),'Export  - batting'!L234))</f>
        <v>-</v>
      </c>
    </row>
    <row r="235" spans="1:14" x14ac:dyDescent="0.25">
      <c r="A235" t="str">
        <f>'Export  - batting'!A235</f>
        <v>T Tearle</v>
      </c>
      <c r="B235">
        <f>IF('Export  - batting'!$M235,'Export  - batting'!B235+VLOOKUP('Export  - batting'!$A235,'Season - bat'!A:K,2,FALSE),'Export  - batting'!B235)</f>
        <v>27</v>
      </c>
      <c r="C235">
        <f>IF('Export  - batting'!$M235,'Export  - batting'!C235+VLOOKUP('Export  - batting'!$A235,'Season - bat'!$A:$K,3,FALSE),'Export  - batting'!C235)</f>
        <v>26</v>
      </c>
      <c r="D235">
        <f>IF('Export  - batting'!$M235,'Export  - batting'!D235+VLOOKUP('Export  - batting'!$A235,'Season - bat'!$A:$K,4,FALSE),'Export  - batting'!D235)</f>
        <v>1</v>
      </c>
      <c r="E235">
        <f>IF('Export  - batting'!$M235,'Export  - batting'!E235+VLOOKUP('Export  - batting'!$A235,'Season - bat'!$A:$K,5,FALSE),'Export  - batting'!E235)</f>
        <v>274</v>
      </c>
      <c r="F235" s="30">
        <f>IF((C235-D235)&gt;0,E235/(C235-D235),"-")</f>
        <v>10.96</v>
      </c>
      <c r="G235" s="30" t="str">
        <f t="shared" si="3"/>
        <v>-</v>
      </c>
      <c r="H235">
        <f>IF('Export  - batting'!$M235,MAX('Export  - batting'!F235, VLOOKUP('Export  - batting'!$A235,'Season - bat'!$A:$K,6,FALSE)),'Export  - batting'!F235)</f>
        <v>49</v>
      </c>
      <c r="I235">
        <f>IF('Export  - batting'!$M235,'Export  - batting'!G235+VLOOKUP('Export  - batting'!$A235,'Season - bat'!$A:$K,7,FALSE),'Export  - batting'!G235)</f>
        <v>0</v>
      </c>
      <c r="J235">
        <f>IF('Export  - batting'!$M235,'Export  - batting'!H235+VLOOKUP('Export  - batting'!$A235,'Season - bat'!$A:$K,8,FALSE),'Export  - batting'!H235)</f>
        <v>0</v>
      </c>
      <c r="K235">
        <f>IF('Export  - batting'!$M235,'Export  - batting'!I235+VLOOKUP('Export  - batting'!$A235,'Season - bat'!$A:$K,9,FALSE),'Export  - batting'!I235)</f>
        <v>3</v>
      </c>
      <c r="L235">
        <f>IF('Export  - batting'!$M235,'Export  - batting'!J235+VLOOKUP('Export  - batting'!$A235,'Season - bat'!$A:$K,10,FALSE),'Export  - batting'!J235)</f>
        <v>31</v>
      </c>
      <c r="M235">
        <f>IF('Export  - batting'!$M235,'Export  - batting'!K235+VLOOKUP('Export  - batting'!$A235,'Season - bat'!$A:$K,11,FALSE),'Export  - batting'!K235)</f>
        <v>2</v>
      </c>
      <c r="N235" t="str">
        <f>IF('Export  - batting'!L235="", "-", IF('Export  - batting'!$M235,'Export  - batting'!L235+VLOOKUP('Export  - batting'!$A235,'Season - bat'!$A:$L,12,FALSE),'Export  - batting'!L235))</f>
        <v>-</v>
      </c>
    </row>
    <row r="236" spans="1:14" x14ac:dyDescent="0.25">
      <c r="A236" t="str">
        <f>'Export  - batting'!A236</f>
        <v>P Timmis</v>
      </c>
      <c r="B236">
        <f>IF('Export  - batting'!$M236,'Export  - batting'!B236+VLOOKUP('Export  - batting'!$A236,'Season - bat'!A:K,2,FALSE),'Export  - batting'!B236)</f>
        <v>3</v>
      </c>
      <c r="C236">
        <f>IF('Export  - batting'!$M236,'Export  - batting'!C236+VLOOKUP('Export  - batting'!$A236,'Season - bat'!$A:$K,3,FALSE),'Export  - batting'!C236)</f>
        <v>1</v>
      </c>
      <c r="D236">
        <f>IF('Export  - batting'!$M236,'Export  - batting'!D236+VLOOKUP('Export  - batting'!$A236,'Season - bat'!$A:$K,4,FALSE),'Export  - batting'!D236)</f>
        <v>0</v>
      </c>
      <c r="E236">
        <f>IF('Export  - batting'!$M236,'Export  - batting'!E236+VLOOKUP('Export  - batting'!$A236,'Season - bat'!$A:$K,5,FALSE),'Export  - batting'!E236)</f>
        <v>1</v>
      </c>
      <c r="F236" s="30">
        <f>IF((C236-D236)&gt;0,E236/(C236-D236),"-")</f>
        <v>1</v>
      </c>
      <c r="G236" s="30" t="str">
        <f t="shared" si="3"/>
        <v>-</v>
      </c>
      <c r="H236">
        <f>IF('Export  - batting'!$M236,MAX('Export  - batting'!F236, VLOOKUP('Export  - batting'!$A236,'Season - bat'!$A:$K,6,FALSE)),'Export  - batting'!F236)</f>
        <v>1</v>
      </c>
      <c r="I236">
        <f>IF('Export  - batting'!$M236,'Export  - batting'!G236+VLOOKUP('Export  - batting'!$A236,'Season - bat'!$A:$K,7,FALSE),'Export  - batting'!G236)</f>
        <v>0</v>
      </c>
      <c r="J236">
        <f>IF('Export  - batting'!$M236,'Export  - batting'!H236+VLOOKUP('Export  - batting'!$A236,'Season - bat'!$A:$K,8,FALSE),'Export  - batting'!H236)</f>
        <v>0</v>
      </c>
      <c r="K236">
        <f>IF('Export  - batting'!$M236,'Export  - batting'!I236+VLOOKUP('Export  - batting'!$A236,'Season - bat'!$A:$K,9,FALSE),'Export  - batting'!I236)</f>
        <v>0</v>
      </c>
      <c r="L236">
        <f>IF('Export  - batting'!$M236,'Export  - batting'!J236+VLOOKUP('Export  - batting'!$A236,'Season - bat'!$A:$K,10,FALSE),'Export  - batting'!J236)</f>
        <v>0</v>
      </c>
      <c r="M236">
        <f>IF('Export  - batting'!$M236,'Export  - batting'!K236+VLOOKUP('Export  - batting'!$A236,'Season - bat'!$A:$K,11,FALSE),'Export  - batting'!K236)</f>
        <v>0</v>
      </c>
      <c r="N236" t="str">
        <f>IF('Export  - batting'!L236="", "-", IF('Export  - batting'!$M236,'Export  - batting'!L236+VLOOKUP('Export  - batting'!$A236,'Season - bat'!$A:$L,12,FALSE),'Export  - batting'!L236))</f>
        <v>-</v>
      </c>
    </row>
    <row r="237" spans="1:14" x14ac:dyDescent="0.25">
      <c r="A237" t="str">
        <f>'Export  - batting'!A237</f>
        <v>C Tindale</v>
      </c>
      <c r="B237">
        <f>IF('Export  - batting'!$M237,'Export  - batting'!B237+VLOOKUP('Export  - batting'!$A237,'Season - bat'!A:K,2,FALSE),'Export  - batting'!B237)</f>
        <v>1</v>
      </c>
      <c r="C237">
        <f>IF('Export  - batting'!$M237,'Export  - batting'!C237+VLOOKUP('Export  - batting'!$A237,'Season - bat'!$A:$K,3,FALSE),'Export  - batting'!C237)</f>
        <v>1</v>
      </c>
      <c r="D237">
        <f>IF('Export  - batting'!$M237,'Export  - batting'!D237+VLOOKUP('Export  - batting'!$A237,'Season - bat'!$A:$K,4,FALSE),'Export  - batting'!D237)</f>
        <v>0</v>
      </c>
      <c r="E237">
        <f>IF('Export  - batting'!$M237,'Export  - batting'!E237+VLOOKUP('Export  - batting'!$A237,'Season - bat'!$A:$K,5,FALSE),'Export  - batting'!E237)</f>
        <v>10</v>
      </c>
      <c r="F237" s="30">
        <f>IF((C237-D237)&gt;0,E237/(C237-D237),"-")</f>
        <v>10</v>
      </c>
      <c r="G237" s="30" t="str">
        <f t="shared" si="3"/>
        <v>-</v>
      </c>
      <c r="H237">
        <f>IF('Export  - batting'!$M237,MAX('Export  - batting'!F237, VLOOKUP('Export  - batting'!$A237,'Season - bat'!$A:$K,6,FALSE)),'Export  - batting'!F237)</f>
        <v>10</v>
      </c>
      <c r="I237">
        <f>IF('Export  - batting'!$M237,'Export  - batting'!G237+VLOOKUP('Export  - batting'!$A237,'Season - bat'!$A:$K,7,FALSE),'Export  - batting'!G237)</f>
        <v>0</v>
      </c>
      <c r="J237">
        <f>IF('Export  - batting'!$M237,'Export  - batting'!H237+VLOOKUP('Export  - batting'!$A237,'Season - bat'!$A:$K,8,FALSE),'Export  - batting'!H237)</f>
        <v>0</v>
      </c>
      <c r="K237">
        <f>IF('Export  - batting'!$M237,'Export  - batting'!I237+VLOOKUP('Export  - batting'!$A237,'Season - bat'!$A:$K,9,FALSE),'Export  - batting'!I237)</f>
        <v>0</v>
      </c>
      <c r="L237">
        <f>IF('Export  - batting'!$M237,'Export  - batting'!J237+VLOOKUP('Export  - batting'!$A237,'Season - bat'!$A:$K,10,FALSE),'Export  - batting'!J237)</f>
        <v>2</v>
      </c>
      <c r="M237">
        <f>IF('Export  - batting'!$M237,'Export  - batting'!K237+VLOOKUP('Export  - batting'!$A237,'Season - bat'!$A:$K,11,FALSE),'Export  - batting'!K237)</f>
        <v>0</v>
      </c>
      <c r="N237" t="str">
        <f>IF('Export  - batting'!L237="", "-", IF('Export  - batting'!$M237,'Export  - batting'!L237+VLOOKUP('Export  - batting'!$A237,'Season - bat'!$A:$L,12,FALSE),'Export  - batting'!L237))</f>
        <v>-</v>
      </c>
    </row>
    <row r="238" spans="1:14" x14ac:dyDescent="0.25">
      <c r="A238" t="str">
        <f>'Export  - batting'!A238</f>
        <v>James Tisato</v>
      </c>
      <c r="B238">
        <f>IF('Export  - batting'!$M238,'Export  - batting'!B238+VLOOKUP('Export  - batting'!$A238,'Season - bat'!A:K,2,FALSE),'Export  - batting'!B238)</f>
        <v>33</v>
      </c>
      <c r="C238">
        <f>IF('Export  - batting'!$M238,'Export  - batting'!C238+VLOOKUP('Export  - batting'!$A238,'Season - bat'!$A:$K,3,FALSE),'Export  - batting'!C238)</f>
        <v>32</v>
      </c>
      <c r="D238">
        <f>IF('Export  - batting'!$M238,'Export  - batting'!D238+VLOOKUP('Export  - batting'!$A238,'Season - bat'!$A:$K,4,FALSE),'Export  - batting'!D238)</f>
        <v>5</v>
      </c>
      <c r="E238">
        <f>IF('Export  - batting'!$M238,'Export  - batting'!E238+VLOOKUP('Export  - batting'!$A238,'Season - bat'!$A:$K,5,FALSE),'Export  - batting'!E238)</f>
        <v>853</v>
      </c>
      <c r="F238" s="30">
        <f>IF((C238-D238)&gt;0,E238/(C238-D238),"-")</f>
        <v>31.592592592592592</v>
      </c>
      <c r="G238" s="30">
        <f t="shared" si="3"/>
        <v>94.150110375275943</v>
      </c>
      <c r="H238">
        <f>IF('Export  - batting'!$M238,MAX('Export  - batting'!F238, VLOOKUP('Export  - batting'!$A238,'Season - bat'!$A:$K,6,FALSE)),'Export  - batting'!F238)</f>
        <v>93</v>
      </c>
      <c r="I238">
        <f>IF('Export  - batting'!$M238,'Export  - batting'!G238+VLOOKUP('Export  - batting'!$A238,'Season - bat'!$A:$K,7,FALSE),'Export  - batting'!G238)</f>
        <v>4</v>
      </c>
      <c r="J238">
        <f>IF('Export  - batting'!$M238,'Export  - batting'!H238+VLOOKUP('Export  - batting'!$A238,'Season - bat'!$A:$K,8,FALSE),'Export  - batting'!H238)</f>
        <v>0</v>
      </c>
      <c r="K238">
        <f>IF('Export  - batting'!$M238,'Export  - batting'!I238+VLOOKUP('Export  - batting'!$A238,'Season - bat'!$A:$K,9,FALSE),'Export  - batting'!I238)</f>
        <v>4</v>
      </c>
      <c r="L238">
        <f>IF('Export  - batting'!$M238,'Export  - batting'!J238+VLOOKUP('Export  - batting'!$A238,'Season - bat'!$A:$K,10,FALSE),'Export  - batting'!J238)</f>
        <v>119</v>
      </c>
      <c r="M238">
        <f>IF('Export  - batting'!$M238,'Export  - batting'!K238+VLOOKUP('Export  - batting'!$A238,'Season - bat'!$A:$K,11,FALSE),'Export  - batting'!K238)</f>
        <v>14</v>
      </c>
      <c r="N238">
        <f>IF('Export  - batting'!L238="", "-", IF('Export  - batting'!$M238,'Export  - batting'!L238+VLOOKUP('Export  - batting'!$A238,'Season - bat'!$A:$L,12,FALSE),'Export  - batting'!L238))</f>
        <v>906</v>
      </c>
    </row>
    <row r="239" spans="1:14" x14ac:dyDescent="0.25">
      <c r="A239" t="str">
        <f>'Export  - batting'!A239</f>
        <v>A Titley</v>
      </c>
      <c r="B239">
        <f>IF('Export  - batting'!$M239,'Export  - batting'!B239+VLOOKUP('Export  - batting'!$A239,'Season - bat'!A:K,2,FALSE),'Export  - batting'!B239)</f>
        <v>1</v>
      </c>
      <c r="C239">
        <f>IF('Export  - batting'!$M239,'Export  - batting'!C239+VLOOKUP('Export  - batting'!$A239,'Season - bat'!$A:$K,3,FALSE),'Export  - batting'!C239)</f>
        <v>1</v>
      </c>
      <c r="D239">
        <f>IF('Export  - batting'!$M239,'Export  - batting'!D239+VLOOKUP('Export  - batting'!$A239,'Season - bat'!$A:$K,4,FALSE),'Export  - batting'!D239)</f>
        <v>0</v>
      </c>
      <c r="E239">
        <f>IF('Export  - batting'!$M239,'Export  - batting'!E239+VLOOKUP('Export  - batting'!$A239,'Season - bat'!$A:$K,5,FALSE),'Export  - batting'!E239)</f>
        <v>0</v>
      </c>
      <c r="F239" s="30">
        <f>IF((C239-D239)&gt;0,E239/(C239-D239),"-")</f>
        <v>0</v>
      </c>
      <c r="G239" s="30" t="str">
        <f t="shared" si="3"/>
        <v>-</v>
      </c>
      <c r="H239">
        <f>IF('Export  - batting'!$M239,MAX('Export  - batting'!F239, VLOOKUP('Export  - batting'!$A239,'Season - bat'!$A:$K,6,FALSE)),'Export  - batting'!F239)</f>
        <v>0</v>
      </c>
      <c r="I239">
        <f>IF('Export  - batting'!$M239,'Export  - batting'!G239+VLOOKUP('Export  - batting'!$A239,'Season - bat'!$A:$K,7,FALSE),'Export  - batting'!G239)</f>
        <v>0</v>
      </c>
      <c r="J239">
        <f>IF('Export  - batting'!$M239,'Export  - batting'!H239+VLOOKUP('Export  - batting'!$A239,'Season - bat'!$A:$K,8,FALSE),'Export  - batting'!H239)</f>
        <v>0</v>
      </c>
      <c r="K239">
        <f>IF('Export  - batting'!$M239,'Export  - batting'!I239+VLOOKUP('Export  - batting'!$A239,'Season - bat'!$A:$K,9,FALSE),'Export  - batting'!I239)</f>
        <v>1</v>
      </c>
      <c r="L239">
        <f>IF('Export  - batting'!$M239,'Export  - batting'!J239+VLOOKUP('Export  - batting'!$A239,'Season - bat'!$A:$K,10,FALSE),'Export  - batting'!J239)</f>
        <v>0</v>
      </c>
      <c r="M239">
        <f>IF('Export  - batting'!$M239,'Export  - batting'!K239+VLOOKUP('Export  - batting'!$A239,'Season - bat'!$A:$K,11,FALSE),'Export  - batting'!K239)</f>
        <v>0</v>
      </c>
      <c r="N239" t="str">
        <f>IF('Export  - batting'!L239="", "-", IF('Export  - batting'!$M239,'Export  - batting'!L239+VLOOKUP('Export  - batting'!$A239,'Season - bat'!$A:$L,12,FALSE),'Export  - batting'!L239))</f>
        <v>-</v>
      </c>
    </row>
    <row r="240" spans="1:14" x14ac:dyDescent="0.25">
      <c r="A240" t="str">
        <f>'Export  - batting'!A240</f>
        <v>A Tolhurst</v>
      </c>
      <c r="B240">
        <f>IF('Export  - batting'!$M240,'Export  - batting'!B240+VLOOKUP('Export  - batting'!$A240,'Season - bat'!A:K,2,FALSE),'Export  - batting'!B240)</f>
        <v>84</v>
      </c>
      <c r="C240">
        <f>IF('Export  - batting'!$M240,'Export  - batting'!C240+VLOOKUP('Export  - batting'!$A240,'Season - bat'!$A:$K,3,FALSE),'Export  - batting'!C240)</f>
        <v>60</v>
      </c>
      <c r="D240">
        <f>IF('Export  - batting'!$M240,'Export  - batting'!D240+VLOOKUP('Export  - batting'!$A240,'Season - bat'!$A:$K,4,FALSE),'Export  - batting'!D240)</f>
        <v>15</v>
      </c>
      <c r="E240">
        <f>IF('Export  - batting'!$M240,'Export  - batting'!E240+VLOOKUP('Export  - batting'!$A240,'Season - bat'!$A:$K,5,FALSE),'Export  - batting'!E240)</f>
        <v>181</v>
      </c>
      <c r="F240" s="30">
        <f>IF((C240-D240)&gt;0,E240/(C240-D240),"-")</f>
        <v>4.0222222222222221</v>
      </c>
      <c r="G240" s="30" t="str">
        <f t="shared" si="3"/>
        <v>-</v>
      </c>
      <c r="H240">
        <f>IF('Export  - batting'!$M240,MAX('Export  - batting'!F240, VLOOKUP('Export  - batting'!$A240,'Season - bat'!$A:$K,6,FALSE)),'Export  - batting'!F240)</f>
        <v>22</v>
      </c>
      <c r="I240">
        <f>IF('Export  - batting'!$M240,'Export  - batting'!G240+VLOOKUP('Export  - batting'!$A240,'Season - bat'!$A:$K,7,FALSE),'Export  - batting'!G240)</f>
        <v>0</v>
      </c>
      <c r="J240">
        <f>IF('Export  - batting'!$M240,'Export  - batting'!H240+VLOOKUP('Export  - batting'!$A240,'Season - bat'!$A:$K,8,FALSE),'Export  - batting'!H240)</f>
        <v>0</v>
      </c>
      <c r="K240">
        <f>IF('Export  - batting'!$M240,'Export  - batting'!I240+VLOOKUP('Export  - batting'!$A240,'Season - bat'!$A:$K,9,FALSE),'Export  - batting'!I240)</f>
        <v>19</v>
      </c>
      <c r="L240">
        <f>IF('Export  - batting'!$M240,'Export  - batting'!J240+VLOOKUP('Export  - batting'!$A240,'Season - bat'!$A:$K,10,FALSE),'Export  - batting'!J240)</f>
        <v>2</v>
      </c>
      <c r="M240">
        <f>IF('Export  - batting'!$M240,'Export  - batting'!K240+VLOOKUP('Export  - batting'!$A240,'Season - bat'!$A:$K,11,FALSE),'Export  - batting'!K240)</f>
        <v>0</v>
      </c>
      <c r="N240" t="str">
        <f>IF('Export  - batting'!L240="", "-", IF('Export  - batting'!$M240,'Export  - batting'!L240+VLOOKUP('Export  - batting'!$A240,'Season - bat'!$A:$L,12,FALSE),'Export  - batting'!L240))</f>
        <v>-</v>
      </c>
    </row>
    <row r="241" spans="1:14" x14ac:dyDescent="0.25">
      <c r="A241" t="str">
        <f>'Export  - batting'!A241</f>
        <v>Rory Turner</v>
      </c>
      <c r="B241">
        <f>IF('Export  - batting'!$M241,'Export  - batting'!B241+VLOOKUP('Export  - batting'!$A241,'Season - bat'!A:K,2,FALSE),'Export  - batting'!B241)</f>
        <v>14</v>
      </c>
      <c r="C241">
        <f>IF('Export  - batting'!$M241,'Export  - batting'!C241+VLOOKUP('Export  - batting'!$A241,'Season - bat'!$A:$K,3,FALSE),'Export  - batting'!C241)</f>
        <v>13</v>
      </c>
      <c r="D241">
        <f>IF('Export  - batting'!$M241,'Export  - batting'!D241+VLOOKUP('Export  - batting'!$A241,'Season - bat'!$A:$K,4,FALSE),'Export  - batting'!D241)</f>
        <v>2</v>
      </c>
      <c r="E241">
        <f>IF('Export  - batting'!$M241,'Export  - batting'!E241+VLOOKUP('Export  - batting'!$A241,'Season - bat'!$A:$K,5,FALSE),'Export  - batting'!E241)</f>
        <v>524</v>
      </c>
      <c r="F241" s="30">
        <f>IF((C241-D241)&gt;0,E241/(C241-D241),"-")</f>
        <v>47.636363636363633</v>
      </c>
      <c r="G241" s="30" t="str">
        <f t="shared" si="3"/>
        <v>-</v>
      </c>
      <c r="H241" t="str">
        <f>IF('Export  - batting'!$M241,MAX('Export  - batting'!F241, VLOOKUP('Export  - batting'!$A241,'Season - bat'!$A:$K,6,FALSE)),'Export  - batting'!F241)</f>
        <v>93*</v>
      </c>
      <c r="I241">
        <f>IF('Export  - batting'!$M241,'Export  - batting'!G241+VLOOKUP('Export  - batting'!$A241,'Season - bat'!$A:$K,7,FALSE),'Export  - batting'!G241)</f>
        <v>5</v>
      </c>
      <c r="J241">
        <f>IF('Export  - batting'!$M241,'Export  - batting'!H241+VLOOKUP('Export  - batting'!$A241,'Season - bat'!$A:$K,8,FALSE),'Export  - batting'!H241)</f>
        <v>0</v>
      </c>
      <c r="K241">
        <f>IF('Export  - batting'!$M241,'Export  - batting'!I241+VLOOKUP('Export  - batting'!$A241,'Season - bat'!$A:$K,9,FALSE),'Export  - batting'!I241)</f>
        <v>1</v>
      </c>
      <c r="L241">
        <f>IF('Export  - batting'!$M241,'Export  - batting'!J241+VLOOKUP('Export  - batting'!$A241,'Season - bat'!$A:$K,10,FALSE),'Export  - batting'!J241)</f>
        <v>52</v>
      </c>
      <c r="M241">
        <f>IF('Export  - batting'!$M241,'Export  - batting'!K241+VLOOKUP('Export  - batting'!$A241,'Season - bat'!$A:$K,11,FALSE),'Export  - batting'!K241)</f>
        <v>0</v>
      </c>
      <c r="N241" t="str">
        <f>IF('Export  - batting'!L241="", "-", IF('Export  - batting'!$M241,'Export  - batting'!L241+VLOOKUP('Export  - batting'!$A241,'Season - bat'!$A:$L,12,FALSE),'Export  - batting'!L241))</f>
        <v>-</v>
      </c>
    </row>
    <row r="242" spans="1:14" x14ac:dyDescent="0.25">
      <c r="A242" t="str">
        <f>'Export  - batting'!A242</f>
        <v>A Verma</v>
      </c>
      <c r="B242">
        <f>IF('Export  - batting'!$M242,'Export  - batting'!B242+VLOOKUP('Export  - batting'!$A242,'Season - bat'!A:K,2,FALSE),'Export  - batting'!B242)</f>
        <v>1</v>
      </c>
      <c r="C242">
        <f>IF('Export  - batting'!$M242,'Export  - batting'!C242+VLOOKUP('Export  - batting'!$A242,'Season - bat'!$A:$K,3,FALSE),'Export  - batting'!C242)</f>
        <v>1</v>
      </c>
      <c r="D242">
        <f>IF('Export  - batting'!$M242,'Export  - batting'!D242+VLOOKUP('Export  - batting'!$A242,'Season - bat'!$A:$K,4,FALSE),'Export  - batting'!D242)</f>
        <v>0</v>
      </c>
      <c r="E242">
        <f>IF('Export  - batting'!$M242,'Export  - batting'!E242+VLOOKUP('Export  - batting'!$A242,'Season - bat'!$A:$K,5,FALSE),'Export  - batting'!E242)</f>
        <v>3</v>
      </c>
      <c r="F242" s="30">
        <f>IF((C242-D242)&gt;0,E242/(C242-D242),"-")</f>
        <v>3</v>
      </c>
      <c r="G242" s="30" t="str">
        <f t="shared" si="3"/>
        <v>-</v>
      </c>
      <c r="H242">
        <f>IF('Export  - batting'!$M242,MAX('Export  - batting'!F242, VLOOKUP('Export  - batting'!$A242,'Season - bat'!$A:$K,6,FALSE)),'Export  - batting'!F242)</f>
        <v>3</v>
      </c>
      <c r="I242">
        <f>IF('Export  - batting'!$M242,'Export  - batting'!G242+VLOOKUP('Export  - batting'!$A242,'Season - bat'!$A:$K,7,FALSE),'Export  - batting'!G242)</f>
        <v>0</v>
      </c>
      <c r="J242">
        <f>IF('Export  - batting'!$M242,'Export  - batting'!H242+VLOOKUP('Export  - batting'!$A242,'Season - bat'!$A:$K,8,FALSE),'Export  - batting'!H242)</f>
        <v>0</v>
      </c>
      <c r="K242">
        <f>IF('Export  - batting'!$M242,'Export  - batting'!I242+VLOOKUP('Export  - batting'!$A242,'Season - bat'!$A:$K,9,FALSE),'Export  - batting'!I242)</f>
        <v>0</v>
      </c>
      <c r="L242">
        <f>IF('Export  - batting'!$M242,'Export  - batting'!J242+VLOOKUP('Export  - batting'!$A242,'Season - bat'!$A:$K,10,FALSE),'Export  - batting'!J242)</f>
        <v>0</v>
      </c>
      <c r="M242">
        <f>IF('Export  - batting'!$M242,'Export  - batting'!K242+VLOOKUP('Export  - batting'!$A242,'Season - bat'!$A:$K,11,FALSE),'Export  - batting'!K242)</f>
        <v>0</v>
      </c>
      <c r="N242" t="str">
        <f>IF('Export  - batting'!L242="", "-", IF('Export  - batting'!$M242,'Export  - batting'!L242+VLOOKUP('Export  - batting'!$A242,'Season - bat'!$A:$L,12,FALSE),'Export  - batting'!L242))</f>
        <v>-</v>
      </c>
    </row>
    <row r="243" spans="1:14" x14ac:dyDescent="0.25">
      <c r="A243" t="str">
        <f>'Export  - batting'!A243</f>
        <v>Ronny Waas</v>
      </c>
      <c r="B243">
        <f>IF('Export  - batting'!$M243,'Export  - batting'!B243+VLOOKUP('Export  - batting'!$A243,'Season - bat'!A:K,2,FALSE),'Export  - batting'!B243)</f>
        <v>1</v>
      </c>
      <c r="C243">
        <f>IF('Export  - batting'!$M243,'Export  - batting'!C243+VLOOKUP('Export  - batting'!$A243,'Season - bat'!$A:$K,3,FALSE),'Export  - batting'!C243)</f>
        <v>1</v>
      </c>
      <c r="D243">
        <f>IF('Export  - batting'!$M243,'Export  - batting'!D243+VLOOKUP('Export  - batting'!$A243,'Season - bat'!$A:$K,4,FALSE),'Export  - batting'!D243)</f>
        <v>0</v>
      </c>
      <c r="E243">
        <f>IF('Export  - batting'!$M243,'Export  - batting'!E243+VLOOKUP('Export  - batting'!$A243,'Season - bat'!$A:$K,5,FALSE),'Export  - batting'!E243)</f>
        <v>1</v>
      </c>
      <c r="F243" s="30">
        <f>IF((C243-D243)&gt;0,E243/(C243-D243),"-")</f>
        <v>1</v>
      </c>
      <c r="G243" s="30">
        <f t="shared" si="3"/>
        <v>50</v>
      </c>
      <c r="H243">
        <f>IF('Export  - batting'!$M243,MAX('Export  - batting'!F243, VLOOKUP('Export  - batting'!$A243,'Season - bat'!$A:$K,6,FALSE)),'Export  - batting'!F243)</f>
        <v>1</v>
      </c>
      <c r="I243">
        <f>IF('Export  - batting'!$M243,'Export  - batting'!G243+VLOOKUP('Export  - batting'!$A243,'Season - bat'!$A:$K,7,FALSE),'Export  - batting'!G243)</f>
        <v>0</v>
      </c>
      <c r="J243">
        <f>IF('Export  - batting'!$M243,'Export  - batting'!H243+VLOOKUP('Export  - batting'!$A243,'Season - bat'!$A:$K,8,FALSE),'Export  - batting'!H243)</f>
        <v>0</v>
      </c>
      <c r="K243">
        <f>IF('Export  - batting'!$M243,'Export  - batting'!I243+VLOOKUP('Export  - batting'!$A243,'Season - bat'!$A:$K,9,FALSE),'Export  - batting'!I243)</f>
        <v>0</v>
      </c>
      <c r="L243">
        <f>IF('Export  - batting'!$M243,'Export  - batting'!J243+VLOOKUP('Export  - batting'!$A243,'Season - bat'!$A:$K,10,FALSE),'Export  - batting'!J243)</f>
        <v>0</v>
      </c>
      <c r="M243">
        <f>IF('Export  - batting'!$M243,'Export  - batting'!K243+VLOOKUP('Export  - batting'!$A243,'Season - bat'!$A:$K,11,FALSE),'Export  - batting'!K243)</f>
        <v>0</v>
      </c>
      <c r="N243">
        <f>IF('Export  - batting'!L243="", "-", IF('Export  - batting'!$M243,'Export  - batting'!L243+VLOOKUP('Export  - batting'!$A243,'Season - bat'!$A:$L,12,FALSE),'Export  - batting'!L243))</f>
        <v>2</v>
      </c>
    </row>
    <row r="244" spans="1:14" x14ac:dyDescent="0.25">
      <c r="A244" t="str">
        <f>'Export  - batting'!A244</f>
        <v>J Walding</v>
      </c>
      <c r="B244">
        <f>IF('Export  - batting'!$M244,'Export  - batting'!B244+VLOOKUP('Export  - batting'!$A244,'Season - bat'!A:K,2,FALSE),'Export  - batting'!B244)</f>
        <v>10</v>
      </c>
      <c r="C244">
        <f>IF('Export  - batting'!$M244,'Export  - batting'!C244+VLOOKUP('Export  - batting'!$A244,'Season - bat'!$A:$K,3,FALSE),'Export  - batting'!C244)</f>
        <v>9</v>
      </c>
      <c r="D244">
        <f>IF('Export  - batting'!$M244,'Export  - batting'!D244+VLOOKUP('Export  - batting'!$A244,'Season - bat'!$A:$K,4,FALSE),'Export  - batting'!D244)</f>
        <v>1</v>
      </c>
      <c r="E244">
        <f>IF('Export  - batting'!$M244,'Export  - batting'!E244+VLOOKUP('Export  - batting'!$A244,'Season - bat'!$A:$K,5,FALSE),'Export  - batting'!E244)</f>
        <v>8</v>
      </c>
      <c r="F244" s="30">
        <f>IF((C244-D244)&gt;0,E244/(C244-D244),"-")</f>
        <v>1</v>
      </c>
      <c r="G244" s="30" t="str">
        <f t="shared" si="3"/>
        <v>-</v>
      </c>
      <c r="H244">
        <f>IF('Export  - batting'!$M244,MAX('Export  - batting'!F244, VLOOKUP('Export  - batting'!$A244,'Season - bat'!$A:$K,6,FALSE)),'Export  - batting'!F244)</f>
        <v>5</v>
      </c>
      <c r="I244">
        <f>IF('Export  - batting'!$M244,'Export  - batting'!G244+VLOOKUP('Export  - batting'!$A244,'Season - bat'!$A:$K,7,FALSE),'Export  - batting'!G244)</f>
        <v>0</v>
      </c>
      <c r="J244">
        <f>IF('Export  - batting'!$M244,'Export  - batting'!H244+VLOOKUP('Export  - batting'!$A244,'Season - bat'!$A:$K,8,FALSE),'Export  - batting'!H244)</f>
        <v>0</v>
      </c>
      <c r="K244">
        <f>IF('Export  - batting'!$M244,'Export  - batting'!I244+VLOOKUP('Export  - batting'!$A244,'Season - bat'!$A:$K,9,FALSE),'Export  - batting'!I244)</f>
        <v>6</v>
      </c>
      <c r="L244">
        <f>IF('Export  - batting'!$M244,'Export  - batting'!J244+VLOOKUP('Export  - batting'!$A244,'Season - bat'!$A:$K,10,FALSE),'Export  - batting'!J244)</f>
        <v>1</v>
      </c>
      <c r="M244">
        <f>IF('Export  - batting'!$M244,'Export  - batting'!K244+VLOOKUP('Export  - batting'!$A244,'Season - bat'!$A:$K,11,FALSE),'Export  - batting'!K244)</f>
        <v>0</v>
      </c>
      <c r="N244" t="str">
        <f>IF('Export  - batting'!L244="", "-", IF('Export  - batting'!$M244,'Export  - batting'!L244+VLOOKUP('Export  - batting'!$A244,'Season - bat'!$A:$L,12,FALSE),'Export  - batting'!L244))</f>
        <v>-</v>
      </c>
    </row>
    <row r="245" spans="1:14" x14ac:dyDescent="0.25">
      <c r="A245" t="str">
        <f>'Export  - batting'!A245</f>
        <v>Henry Webster</v>
      </c>
      <c r="B245">
        <f>IF('Export  - batting'!$M245,'Export  - batting'!B245+VLOOKUP('Export  - batting'!$A245,'Season - bat'!A:K,2,FALSE),'Export  - batting'!B245)</f>
        <v>18</v>
      </c>
      <c r="C245">
        <f>IF('Export  - batting'!$M245,'Export  - batting'!C245+VLOOKUP('Export  - batting'!$A245,'Season - bat'!$A:$K,3,FALSE),'Export  - batting'!C245)</f>
        <v>16</v>
      </c>
      <c r="D245">
        <f>IF('Export  - batting'!$M245,'Export  - batting'!D245+VLOOKUP('Export  - batting'!$A245,'Season - bat'!$A:$K,4,FALSE),'Export  - batting'!D245)</f>
        <v>1</v>
      </c>
      <c r="E245">
        <f>IF('Export  - batting'!$M245,'Export  - batting'!E245+VLOOKUP('Export  - batting'!$A245,'Season - bat'!$A:$K,5,FALSE),'Export  - batting'!E245)</f>
        <v>141</v>
      </c>
      <c r="F245" s="30">
        <f>IF((C245-D245)&gt;0,E245/(C245-D245),"-")</f>
        <v>9.4</v>
      </c>
      <c r="G245" s="30" t="str">
        <f t="shared" si="3"/>
        <v>-</v>
      </c>
      <c r="H245">
        <f>IF('Export  - batting'!$M245,MAX('Export  - batting'!F245, VLOOKUP('Export  - batting'!$A245,'Season - bat'!$A:$K,6,FALSE)),'Export  - batting'!F245)</f>
        <v>24</v>
      </c>
      <c r="I245">
        <f>IF('Export  - batting'!$M245,'Export  - batting'!G245+VLOOKUP('Export  - batting'!$A245,'Season - bat'!$A:$K,7,FALSE),'Export  - batting'!G245)</f>
        <v>0</v>
      </c>
      <c r="J245">
        <f>IF('Export  - batting'!$M245,'Export  - batting'!H245+VLOOKUP('Export  - batting'!$A245,'Season - bat'!$A:$K,8,FALSE),'Export  - batting'!H245)</f>
        <v>0</v>
      </c>
      <c r="K245">
        <f>IF('Export  - batting'!$M245,'Export  - batting'!I245+VLOOKUP('Export  - batting'!$A245,'Season - bat'!$A:$K,9,FALSE),'Export  - batting'!I245)</f>
        <v>0</v>
      </c>
      <c r="L245">
        <f>IF('Export  - batting'!$M245,'Export  - batting'!J245+VLOOKUP('Export  - batting'!$A245,'Season - bat'!$A:$K,10,FALSE),'Export  - batting'!J245)</f>
        <v>9</v>
      </c>
      <c r="M245">
        <f>IF('Export  - batting'!$M245,'Export  - batting'!K245+VLOOKUP('Export  - batting'!$A245,'Season - bat'!$A:$K,11,FALSE),'Export  - batting'!K245)</f>
        <v>1</v>
      </c>
      <c r="N245" t="str">
        <f>IF('Export  - batting'!L245="", "-", IF('Export  - batting'!$M245,'Export  - batting'!L245+VLOOKUP('Export  - batting'!$A245,'Season - bat'!$A:$L,12,FALSE),'Export  - batting'!L245))</f>
        <v>-</v>
      </c>
    </row>
    <row r="246" spans="1:14" x14ac:dyDescent="0.25">
      <c r="A246" t="str">
        <f>'Export  - batting'!A246</f>
        <v>A Whale</v>
      </c>
      <c r="B246">
        <f>IF('Export  - batting'!$M246,'Export  - batting'!B246+VLOOKUP('Export  - batting'!$A246,'Season - bat'!A:K,2,FALSE),'Export  - batting'!B246)</f>
        <v>18</v>
      </c>
      <c r="C246">
        <f>IF('Export  - batting'!$M246,'Export  - batting'!C246+VLOOKUP('Export  - batting'!$A246,'Season - bat'!$A:$K,3,FALSE),'Export  - batting'!C246)</f>
        <v>18</v>
      </c>
      <c r="D246">
        <f>IF('Export  - batting'!$M246,'Export  - batting'!D246+VLOOKUP('Export  - batting'!$A246,'Season - bat'!$A:$K,4,FALSE),'Export  - batting'!D246)</f>
        <v>0</v>
      </c>
      <c r="E246">
        <f>IF('Export  - batting'!$M246,'Export  - batting'!E246+VLOOKUP('Export  - batting'!$A246,'Season - bat'!$A:$K,5,FALSE),'Export  - batting'!E246)</f>
        <v>382</v>
      </c>
      <c r="F246" s="30">
        <f>IF((C246-D246)&gt;0,E246/(C246-D246),"-")</f>
        <v>21.222222222222221</v>
      </c>
      <c r="G246" s="30" t="str">
        <f t="shared" si="3"/>
        <v>-</v>
      </c>
      <c r="H246">
        <f>IF('Export  - batting'!$M246,MAX('Export  - batting'!F246, VLOOKUP('Export  - batting'!$A246,'Season - bat'!$A:$K,6,FALSE)),'Export  - batting'!F246)</f>
        <v>46</v>
      </c>
      <c r="I246">
        <f>IF('Export  - batting'!$M246,'Export  - batting'!G246+VLOOKUP('Export  - batting'!$A246,'Season - bat'!$A:$K,7,FALSE),'Export  - batting'!G246)</f>
        <v>0</v>
      </c>
      <c r="J246">
        <f>IF('Export  - batting'!$M246,'Export  - batting'!H246+VLOOKUP('Export  - batting'!$A246,'Season - bat'!$A:$K,8,FALSE),'Export  - batting'!H246)</f>
        <v>0</v>
      </c>
      <c r="K246">
        <f>IF('Export  - batting'!$M246,'Export  - batting'!I246+VLOOKUP('Export  - batting'!$A246,'Season - bat'!$A:$K,9,FALSE),'Export  - batting'!I246)</f>
        <v>0</v>
      </c>
      <c r="L246">
        <f>IF('Export  - batting'!$M246,'Export  - batting'!J246+VLOOKUP('Export  - batting'!$A246,'Season - bat'!$A:$K,10,FALSE),'Export  - batting'!J246)</f>
        <v>43</v>
      </c>
      <c r="M246">
        <f>IF('Export  - batting'!$M246,'Export  - batting'!K246+VLOOKUP('Export  - batting'!$A246,'Season - bat'!$A:$K,11,FALSE),'Export  - batting'!K246)</f>
        <v>2</v>
      </c>
      <c r="N246" t="str">
        <f>IF('Export  - batting'!L246="", "-", IF('Export  - batting'!$M246,'Export  - batting'!L246+VLOOKUP('Export  - batting'!$A246,'Season - bat'!$A:$L,12,FALSE),'Export  - batting'!L246))</f>
        <v>-</v>
      </c>
    </row>
    <row r="247" spans="1:14" x14ac:dyDescent="0.25">
      <c r="A247" t="str">
        <f>'Export  - batting'!A247</f>
        <v>Max Whiting</v>
      </c>
      <c r="B247">
        <f>IF('Export  - batting'!$M247,'Export  - batting'!B247+VLOOKUP('Export  - batting'!$A247,'Season - bat'!A:K,2,FALSE),'Export  - batting'!B247)</f>
        <v>15</v>
      </c>
      <c r="C247">
        <f>IF('Export  - batting'!$M247,'Export  - batting'!C247+VLOOKUP('Export  - batting'!$A247,'Season - bat'!$A:$K,3,FALSE),'Export  - batting'!C247)</f>
        <v>15</v>
      </c>
      <c r="D247">
        <f>IF('Export  - batting'!$M247,'Export  - batting'!D247+VLOOKUP('Export  - batting'!$A247,'Season - bat'!$A:$K,4,FALSE),'Export  - batting'!D247)</f>
        <v>1</v>
      </c>
      <c r="E247">
        <f>IF('Export  - batting'!$M247,'Export  - batting'!E247+VLOOKUP('Export  - batting'!$A247,'Season - bat'!$A:$K,5,FALSE),'Export  - batting'!E247)</f>
        <v>345</v>
      </c>
      <c r="F247" s="30">
        <f>IF((C247-D247)&gt;0,E247/(C247-D247),"-")</f>
        <v>24.642857142857142</v>
      </c>
      <c r="G247" s="30">
        <f t="shared" si="3"/>
        <v>276</v>
      </c>
      <c r="H247">
        <f>IF('Export  - batting'!$M247,MAX('Export  - batting'!F247, VLOOKUP('Export  - batting'!$A247,'Season - bat'!$A:$K,6,FALSE)),'Export  - batting'!F247)</f>
        <v>105</v>
      </c>
      <c r="I247">
        <f>IF('Export  - batting'!$M247,'Export  - batting'!G247+VLOOKUP('Export  - batting'!$A247,'Season - bat'!$A:$K,7,FALSE),'Export  - batting'!G247)</f>
        <v>1</v>
      </c>
      <c r="J247">
        <f>IF('Export  - batting'!$M247,'Export  - batting'!H247+VLOOKUP('Export  - batting'!$A247,'Season - bat'!$A:$K,8,FALSE),'Export  - batting'!H247)</f>
        <v>1</v>
      </c>
      <c r="K247">
        <f>IF('Export  - batting'!$M247,'Export  - batting'!I247+VLOOKUP('Export  - batting'!$A247,'Season - bat'!$A:$K,9,FALSE),'Export  - batting'!I247)</f>
        <v>0</v>
      </c>
      <c r="L247">
        <f>IF('Export  - batting'!$M247,'Export  - batting'!J247+VLOOKUP('Export  - batting'!$A247,'Season - bat'!$A:$K,10,FALSE),'Export  - batting'!J247)</f>
        <v>31</v>
      </c>
      <c r="M247">
        <f>IF('Export  - batting'!$M247,'Export  - batting'!K247+VLOOKUP('Export  - batting'!$A247,'Season - bat'!$A:$K,11,FALSE),'Export  - batting'!K247)</f>
        <v>0</v>
      </c>
      <c r="N247">
        <f>IF('Export  - batting'!L247="", "-", IF('Export  - batting'!$M247,'Export  - batting'!L247+VLOOKUP('Export  - batting'!$A247,'Season - bat'!$A:$L,12,FALSE),'Export  - batting'!L247))</f>
        <v>125</v>
      </c>
    </row>
    <row r="248" spans="1:14" x14ac:dyDescent="0.25">
      <c r="A248" t="str">
        <f>'Export  - batting'!A248</f>
        <v>M Wilkinson</v>
      </c>
      <c r="B248">
        <f>IF('Export  - batting'!$M248,'Export  - batting'!B248+VLOOKUP('Export  - batting'!$A248,'Season - bat'!A:K,2,FALSE),'Export  - batting'!B248)</f>
        <v>4</v>
      </c>
      <c r="C248">
        <f>IF('Export  - batting'!$M248,'Export  - batting'!C248+VLOOKUP('Export  - batting'!$A248,'Season - bat'!$A:$K,3,FALSE),'Export  - batting'!C248)</f>
        <v>2</v>
      </c>
      <c r="D248">
        <f>IF('Export  - batting'!$M248,'Export  - batting'!D248+VLOOKUP('Export  - batting'!$A248,'Season - bat'!$A:$K,4,FALSE),'Export  - batting'!D248)</f>
        <v>1</v>
      </c>
      <c r="E248">
        <f>IF('Export  - batting'!$M248,'Export  - batting'!E248+VLOOKUP('Export  - batting'!$A248,'Season - bat'!$A:$K,5,FALSE),'Export  - batting'!E248)</f>
        <v>1</v>
      </c>
      <c r="F248" s="30">
        <f>IF((C248-D248)&gt;0,E248/(C248-D248),"-")</f>
        <v>1</v>
      </c>
      <c r="G248" s="30" t="str">
        <f t="shared" si="3"/>
        <v>-</v>
      </c>
      <c r="H248">
        <f>IF('Export  - batting'!$M248,MAX('Export  - batting'!F248, VLOOKUP('Export  - batting'!$A248,'Season - bat'!$A:$K,6,FALSE)),'Export  - batting'!F248)</f>
        <v>1</v>
      </c>
      <c r="I248">
        <f>IF('Export  - batting'!$M248,'Export  - batting'!G248+VLOOKUP('Export  - batting'!$A248,'Season - bat'!$A:$K,7,FALSE),'Export  - batting'!G248)</f>
        <v>0</v>
      </c>
      <c r="J248">
        <f>IF('Export  - batting'!$M248,'Export  - batting'!H248+VLOOKUP('Export  - batting'!$A248,'Season - bat'!$A:$K,8,FALSE),'Export  - batting'!H248)</f>
        <v>0</v>
      </c>
      <c r="K248">
        <f>IF('Export  - batting'!$M248,'Export  - batting'!I248+VLOOKUP('Export  - batting'!$A248,'Season - bat'!$A:$K,9,FALSE),'Export  - batting'!I248)</f>
        <v>0</v>
      </c>
      <c r="L248">
        <f>IF('Export  - batting'!$M248,'Export  - batting'!J248+VLOOKUP('Export  - batting'!$A248,'Season - bat'!$A:$K,10,FALSE),'Export  - batting'!J248)</f>
        <v>0</v>
      </c>
      <c r="M248">
        <f>IF('Export  - batting'!$M248,'Export  - batting'!K248+VLOOKUP('Export  - batting'!$A248,'Season - bat'!$A:$K,11,FALSE),'Export  - batting'!K248)</f>
        <v>0</v>
      </c>
      <c r="N248" t="str">
        <f>IF('Export  - batting'!L248="", "-", IF('Export  - batting'!$M248,'Export  - batting'!L248+VLOOKUP('Export  - batting'!$A248,'Season - bat'!$A:$L,12,FALSE),'Export  - batting'!L248))</f>
        <v>-</v>
      </c>
    </row>
    <row r="249" spans="1:14" x14ac:dyDescent="0.25">
      <c r="A249" t="str">
        <f>'Export  - batting'!A249</f>
        <v>Simon Wilkinson</v>
      </c>
      <c r="B249">
        <f>IF('Export  - batting'!$M249,'Export  - batting'!B249+VLOOKUP('Export  - batting'!$A249,'Season - bat'!A:K,2,FALSE),'Export  - batting'!B249)</f>
        <v>324</v>
      </c>
      <c r="C249">
        <f>IF('Export  - batting'!$M249,'Export  - batting'!C249+VLOOKUP('Export  - batting'!$A249,'Season - bat'!$A:$K,3,FALSE),'Export  - batting'!C249)</f>
        <v>181</v>
      </c>
      <c r="D249">
        <f>IF('Export  - batting'!$M249,'Export  - batting'!D249+VLOOKUP('Export  - batting'!$A249,'Season - bat'!$A:$K,4,FALSE),'Export  - batting'!D249)</f>
        <v>83</v>
      </c>
      <c r="E249">
        <f>IF('Export  - batting'!$M249,'Export  - batting'!E249+VLOOKUP('Export  - batting'!$A249,'Season - bat'!$A:$K,5,FALSE),'Export  - batting'!E249)</f>
        <v>641</v>
      </c>
      <c r="F249" s="30">
        <f>IF((C249-D249)&gt;0,E249/(C249-D249),"-")</f>
        <v>6.5408163265306118</v>
      </c>
      <c r="G249" s="30" t="str">
        <f t="shared" si="3"/>
        <v>-</v>
      </c>
      <c r="H249">
        <f>IF('Export  - batting'!$M249,MAX('Export  - batting'!F249, VLOOKUP('Export  - batting'!$A249,'Season - bat'!$A:$K,6,FALSE)),'Export  - batting'!F249)</f>
        <v>40</v>
      </c>
      <c r="I249">
        <f>IF('Export  - batting'!$M249,'Export  - batting'!G249+VLOOKUP('Export  - batting'!$A249,'Season - bat'!$A:$K,7,FALSE),'Export  - batting'!G249)</f>
        <v>0</v>
      </c>
      <c r="J249">
        <f>IF('Export  - batting'!$M249,'Export  - batting'!H249+VLOOKUP('Export  - batting'!$A249,'Season - bat'!$A:$K,8,FALSE),'Export  - batting'!H249)</f>
        <v>0</v>
      </c>
      <c r="K249">
        <f>IF('Export  - batting'!$M249,'Export  - batting'!I249+VLOOKUP('Export  - batting'!$A249,'Season - bat'!$A:$K,9,FALSE),'Export  - batting'!I249)</f>
        <v>49</v>
      </c>
      <c r="L249">
        <f>IF('Export  - batting'!$M249,'Export  - batting'!J249+VLOOKUP('Export  - batting'!$A249,'Season - bat'!$A:$K,10,FALSE),'Export  - batting'!J249)</f>
        <v>21</v>
      </c>
      <c r="M249">
        <f>IF('Export  - batting'!$M249,'Export  - batting'!K249+VLOOKUP('Export  - batting'!$A249,'Season - bat'!$A:$K,11,FALSE),'Export  - batting'!K249)</f>
        <v>0</v>
      </c>
      <c r="N249" t="str">
        <f>IF('Export  - batting'!L249="", "-", IF('Export  - batting'!$M249,'Export  - batting'!L249+VLOOKUP('Export  - batting'!$A249,'Season - bat'!$A:$L,12,FALSE),'Export  - batting'!L249))</f>
        <v>-</v>
      </c>
    </row>
    <row r="250" spans="1:14" x14ac:dyDescent="0.25">
      <c r="A250" t="str">
        <f>'Export  - batting'!A250</f>
        <v>A Willden</v>
      </c>
      <c r="B250">
        <f>IF('Export  - batting'!$M250,'Export  - batting'!B250+VLOOKUP('Export  - batting'!$A250,'Season - bat'!A:K,2,FALSE),'Export  - batting'!B250)</f>
        <v>1</v>
      </c>
      <c r="C250">
        <f>IF('Export  - batting'!$M250,'Export  - batting'!C250+VLOOKUP('Export  - batting'!$A250,'Season - bat'!$A:$K,3,FALSE),'Export  - batting'!C250)</f>
        <v>0</v>
      </c>
      <c r="D250">
        <f>IF('Export  - batting'!$M250,'Export  - batting'!D250+VLOOKUP('Export  - batting'!$A250,'Season - bat'!$A:$K,4,FALSE),'Export  - batting'!D250)</f>
        <v>0</v>
      </c>
      <c r="E250">
        <f>IF('Export  - batting'!$M250,'Export  - batting'!E250+VLOOKUP('Export  - batting'!$A250,'Season - bat'!$A:$K,5,FALSE),'Export  - batting'!E250)</f>
        <v>0</v>
      </c>
      <c r="F250" s="30" t="str">
        <f>IF((C250-D250)&gt;0,E250/(C250-D250),"-")</f>
        <v>-</v>
      </c>
      <c r="G250" s="30" t="str">
        <f t="shared" si="3"/>
        <v>-</v>
      </c>
      <c r="H250">
        <f>IF('Export  - batting'!$M250,MAX('Export  - batting'!F250, VLOOKUP('Export  - batting'!$A250,'Season - bat'!$A:$K,6,FALSE)),'Export  - batting'!F250)</f>
        <v>0</v>
      </c>
      <c r="I250">
        <f>IF('Export  - batting'!$M250,'Export  - batting'!G250+VLOOKUP('Export  - batting'!$A250,'Season - bat'!$A:$K,7,FALSE),'Export  - batting'!G250)</f>
        <v>0</v>
      </c>
      <c r="J250">
        <f>IF('Export  - batting'!$M250,'Export  - batting'!H250+VLOOKUP('Export  - batting'!$A250,'Season - bat'!$A:$K,8,FALSE),'Export  - batting'!H250)</f>
        <v>0</v>
      </c>
      <c r="K250">
        <f>IF('Export  - batting'!$M250,'Export  - batting'!I250+VLOOKUP('Export  - batting'!$A250,'Season - bat'!$A:$K,9,FALSE),'Export  - batting'!I250)</f>
        <v>0</v>
      </c>
      <c r="L250">
        <f>IF('Export  - batting'!$M250,'Export  - batting'!J250+VLOOKUP('Export  - batting'!$A250,'Season - bat'!$A:$K,10,FALSE),'Export  - batting'!J250)</f>
        <v>0</v>
      </c>
      <c r="M250">
        <f>IF('Export  - batting'!$M250,'Export  - batting'!K250+VLOOKUP('Export  - batting'!$A250,'Season - bat'!$A:$K,11,FALSE),'Export  - batting'!K250)</f>
        <v>0</v>
      </c>
      <c r="N250" t="str">
        <f>IF('Export  - batting'!L250="", "-", IF('Export  - batting'!$M250,'Export  - batting'!L250+VLOOKUP('Export  - batting'!$A250,'Season - bat'!$A:$L,12,FALSE),'Export  - batting'!L250))</f>
        <v>-</v>
      </c>
    </row>
    <row r="251" spans="1:14" x14ac:dyDescent="0.25">
      <c r="A251" t="str">
        <f>'Export  - batting'!A251</f>
        <v>Harry Willden</v>
      </c>
      <c r="B251">
        <f>IF('Export  - batting'!$M251,'Export  - batting'!B251+VLOOKUP('Export  - batting'!$A251,'Season - bat'!A:K,2,FALSE),'Export  - batting'!B251)</f>
        <v>222</v>
      </c>
      <c r="C251">
        <f>IF('Export  - batting'!$M251,'Export  - batting'!C251+VLOOKUP('Export  - batting'!$A251,'Season - bat'!$A:$K,3,FALSE),'Export  - batting'!C251)</f>
        <v>149</v>
      </c>
      <c r="D251">
        <f>IF('Export  - batting'!$M251,'Export  - batting'!D251+VLOOKUP('Export  - batting'!$A251,'Season - bat'!$A:$K,4,FALSE),'Export  - batting'!D251)</f>
        <v>38</v>
      </c>
      <c r="E251">
        <f>IF('Export  - batting'!$M251,'Export  - batting'!E251+VLOOKUP('Export  - batting'!$A251,'Season - bat'!$A:$K,5,FALSE),'Export  - batting'!E251)</f>
        <v>1118</v>
      </c>
      <c r="F251" s="30">
        <f>IF((C251-D251)&gt;0,E251/(C251-D251),"-")</f>
        <v>10.072072072072071</v>
      </c>
      <c r="G251" s="30" t="str">
        <f t="shared" si="3"/>
        <v>-</v>
      </c>
      <c r="H251">
        <f>IF('Export  - batting'!$M251,MAX('Export  - batting'!F251, VLOOKUP('Export  - batting'!$A251,'Season - bat'!$A:$K,6,FALSE)),'Export  - batting'!F251)</f>
        <v>48</v>
      </c>
      <c r="I251">
        <f>IF('Export  - batting'!$M251,'Export  - batting'!G251+VLOOKUP('Export  - batting'!$A251,'Season - bat'!$A:$K,7,FALSE),'Export  - batting'!G251)</f>
        <v>0</v>
      </c>
      <c r="J251">
        <f>IF('Export  - batting'!$M251,'Export  - batting'!H251+VLOOKUP('Export  - batting'!$A251,'Season - bat'!$A:$K,8,FALSE),'Export  - batting'!H251)</f>
        <v>0</v>
      </c>
      <c r="K251">
        <f>IF('Export  - batting'!$M251,'Export  - batting'!I251+VLOOKUP('Export  - batting'!$A251,'Season - bat'!$A:$K,9,FALSE),'Export  - batting'!I251)</f>
        <v>29</v>
      </c>
      <c r="L251">
        <f>IF('Export  - batting'!$M251,'Export  - batting'!J251+VLOOKUP('Export  - batting'!$A251,'Season - bat'!$A:$K,10,FALSE),'Export  - batting'!J251)</f>
        <v>7</v>
      </c>
      <c r="M251">
        <f>IF('Export  - batting'!$M251,'Export  - batting'!K251+VLOOKUP('Export  - batting'!$A251,'Season - bat'!$A:$K,11,FALSE),'Export  - batting'!K251)</f>
        <v>0</v>
      </c>
      <c r="N251" t="str">
        <f>IF('Export  - batting'!L251="", "-", IF('Export  - batting'!$M251,'Export  - batting'!L251+VLOOKUP('Export  - batting'!$A251,'Season - bat'!$A:$L,12,FALSE),'Export  - batting'!L251))</f>
        <v>-</v>
      </c>
    </row>
    <row r="252" spans="1:14" x14ac:dyDescent="0.25">
      <c r="A252" t="str">
        <f>'Export  - batting'!A252</f>
        <v>A Williams</v>
      </c>
      <c r="B252">
        <f>IF('Export  - batting'!$M252,'Export  - batting'!B252+VLOOKUP('Export  - batting'!$A252,'Season - bat'!A:K,2,FALSE),'Export  - batting'!B252)</f>
        <v>5</v>
      </c>
      <c r="C252">
        <f>IF('Export  - batting'!$M252,'Export  - batting'!C252+VLOOKUP('Export  - batting'!$A252,'Season - bat'!$A:$K,3,FALSE),'Export  - batting'!C252)</f>
        <v>5</v>
      </c>
      <c r="D252">
        <f>IF('Export  - batting'!$M252,'Export  - batting'!D252+VLOOKUP('Export  - batting'!$A252,'Season - bat'!$A:$K,4,FALSE),'Export  - batting'!D252)</f>
        <v>1</v>
      </c>
      <c r="E252">
        <f>IF('Export  - batting'!$M252,'Export  - batting'!E252+VLOOKUP('Export  - batting'!$A252,'Season - bat'!$A:$K,5,FALSE),'Export  - batting'!E252)</f>
        <v>12</v>
      </c>
      <c r="F252" s="30">
        <f>IF((C252-D252)&gt;0,E252/(C252-D252),"-")</f>
        <v>3</v>
      </c>
      <c r="G252" s="30" t="str">
        <f t="shared" si="3"/>
        <v>-</v>
      </c>
      <c r="H252">
        <f>IF('Export  - batting'!$M252,MAX('Export  - batting'!F252, VLOOKUP('Export  - batting'!$A252,'Season - bat'!$A:$K,6,FALSE)),'Export  - batting'!F252)</f>
        <v>6</v>
      </c>
      <c r="I252">
        <f>IF('Export  - batting'!$M252,'Export  - batting'!G252+VLOOKUP('Export  - batting'!$A252,'Season - bat'!$A:$K,7,FALSE),'Export  - batting'!G252)</f>
        <v>0</v>
      </c>
      <c r="J252">
        <f>IF('Export  - batting'!$M252,'Export  - batting'!H252+VLOOKUP('Export  - batting'!$A252,'Season - bat'!$A:$K,8,FALSE),'Export  - batting'!H252)</f>
        <v>0</v>
      </c>
      <c r="K252">
        <f>IF('Export  - batting'!$M252,'Export  - batting'!I252+VLOOKUP('Export  - batting'!$A252,'Season - bat'!$A:$K,9,FALSE),'Export  - batting'!I252)</f>
        <v>0</v>
      </c>
      <c r="L252">
        <f>IF('Export  - batting'!$M252,'Export  - batting'!J252+VLOOKUP('Export  - batting'!$A252,'Season - bat'!$A:$K,10,FALSE),'Export  - batting'!J252)</f>
        <v>1</v>
      </c>
      <c r="M252">
        <f>IF('Export  - batting'!$M252,'Export  - batting'!K252+VLOOKUP('Export  - batting'!$A252,'Season - bat'!$A:$K,11,FALSE),'Export  - batting'!K252)</f>
        <v>0</v>
      </c>
      <c r="N252" t="str">
        <f>IF('Export  - batting'!L252="", "-", IF('Export  - batting'!$M252,'Export  - batting'!L252+VLOOKUP('Export  - batting'!$A252,'Season - bat'!$A:$L,12,FALSE),'Export  - batting'!L252))</f>
        <v>-</v>
      </c>
    </row>
    <row r="253" spans="1:14" x14ac:dyDescent="0.25">
      <c r="A253" t="str">
        <f>'Export  - batting'!A253</f>
        <v>Huw Williams</v>
      </c>
      <c r="B253">
        <f>IF('Export  - batting'!$M253,'Export  - batting'!B253+VLOOKUP('Export  - batting'!$A253,'Season - bat'!A:K,2,FALSE),'Export  - batting'!B253)</f>
        <v>2</v>
      </c>
      <c r="C253">
        <f>IF('Export  - batting'!$M253,'Export  - batting'!C253+VLOOKUP('Export  - batting'!$A253,'Season - bat'!$A:$K,3,FALSE),'Export  - batting'!C253)</f>
        <v>2</v>
      </c>
      <c r="D253">
        <f>IF('Export  - batting'!$M253,'Export  - batting'!D253+VLOOKUP('Export  - batting'!$A253,'Season - bat'!$A:$K,4,FALSE),'Export  - batting'!D253)</f>
        <v>0</v>
      </c>
      <c r="E253">
        <f>IF('Export  - batting'!$M253,'Export  - batting'!E253+VLOOKUP('Export  - batting'!$A253,'Season - bat'!$A:$K,5,FALSE),'Export  - batting'!E253)</f>
        <v>1</v>
      </c>
      <c r="F253" s="30">
        <f>IF((C253-D253)&gt;0,E253/(C253-D253),"-")</f>
        <v>0.5</v>
      </c>
      <c r="G253" s="30" t="str">
        <f t="shared" si="3"/>
        <v>-</v>
      </c>
      <c r="H253">
        <f>IF('Export  - batting'!$M253,MAX('Export  - batting'!F253, VLOOKUP('Export  - batting'!$A253,'Season - bat'!$A:$K,6,FALSE)),'Export  - batting'!F253)</f>
        <v>1</v>
      </c>
      <c r="I253">
        <f>IF('Export  - batting'!$M253,'Export  - batting'!G253+VLOOKUP('Export  - batting'!$A253,'Season - bat'!$A:$K,7,FALSE),'Export  - batting'!G253)</f>
        <v>0</v>
      </c>
      <c r="J253">
        <f>IF('Export  - batting'!$M253,'Export  - batting'!H253+VLOOKUP('Export  - batting'!$A253,'Season - bat'!$A:$K,8,FALSE),'Export  - batting'!H253)</f>
        <v>0</v>
      </c>
      <c r="K253">
        <f>IF('Export  - batting'!$M253,'Export  - batting'!I253+VLOOKUP('Export  - batting'!$A253,'Season - bat'!$A:$K,9,FALSE),'Export  - batting'!I253)</f>
        <v>1</v>
      </c>
      <c r="L253">
        <f>IF('Export  - batting'!$M253,'Export  - batting'!J253+VLOOKUP('Export  - batting'!$A253,'Season - bat'!$A:$K,10,FALSE),'Export  - batting'!J253)</f>
        <v>0</v>
      </c>
      <c r="M253">
        <f>IF('Export  - batting'!$M253,'Export  - batting'!K253+VLOOKUP('Export  - batting'!$A253,'Season - bat'!$A:$K,11,FALSE),'Export  - batting'!K253)</f>
        <v>0</v>
      </c>
      <c r="N253" t="str">
        <f>IF('Export  - batting'!L253="", "-", IF('Export  - batting'!$M253,'Export  - batting'!L253+VLOOKUP('Export  - batting'!$A253,'Season - bat'!$A:$L,12,FALSE),'Export  - batting'!L253))</f>
        <v>-</v>
      </c>
    </row>
    <row r="254" spans="1:14" x14ac:dyDescent="0.25">
      <c r="A254" t="str">
        <f>'Export  - batting'!A254</f>
        <v>Hilton Williams</v>
      </c>
      <c r="B254">
        <f>IF('Export  - batting'!$M254,'Export  - batting'!B254+VLOOKUP('Export  - batting'!$A254,'Season - bat'!A:K,2,FALSE),'Export  - batting'!B254)</f>
        <v>1</v>
      </c>
      <c r="C254">
        <f>IF('Export  - batting'!$M254,'Export  - batting'!C254+VLOOKUP('Export  - batting'!$A254,'Season - bat'!$A:$K,3,FALSE),'Export  - batting'!C254)</f>
        <v>0</v>
      </c>
      <c r="D254">
        <f>IF('Export  - batting'!$M254,'Export  - batting'!D254+VLOOKUP('Export  - batting'!$A254,'Season - bat'!$A:$K,4,FALSE),'Export  - batting'!D254)</f>
        <v>0</v>
      </c>
      <c r="E254">
        <f>IF('Export  - batting'!$M254,'Export  - batting'!E254+VLOOKUP('Export  - batting'!$A254,'Season - bat'!$A:$K,5,FALSE),'Export  - batting'!E254)</f>
        <v>0</v>
      </c>
      <c r="F254" s="30" t="str">
        <f>IF((C254-D254)&gt;0,E254/(C254-D254),"-")</f>
        <v>-</v>
      </c>
      <c r="G254" s="30" t="str">
        <f t="shared" si="3"/>
        <v>-</v>
      </c>
      <c r="H254">
        <f>IF('Export  - batting'!$M254,MAX('Export  - batting'!F254, VLOOKUP('Export  - batting'!$A254,'Season - bat'!$A:$K,6,FALSE)),'Export  - batting'!F254)</f>
        <v>0</v>
      </c>
      <c r="I254">
        <f>IF('Export  - batting'!$M254,'Export  - batting'!G254+VLOOKUP('Export  - batting'!$A254,'Season - bat'!$A:$K,7,FALSE),'Export  - batting'!G254)</f>
        <v>0</v>
      </c>
      <c r="J254">
        <f>IF('Export  - batting'!$M254,'Export  - batting'!H254+VLOOKUP('Export  - batting'!$A254,'Season - bat'!$A:$K,8,FALSE),'Export  - batting'!H254)</f>
        <v>0</v>
      </c>
      <c r="K254">
        <f>IF('Export  - batting'!$M254,'Export  - batting'!I254+VLOOKUP('Export  - batting'!$A254,'Season - bat'!$A:$K,9,FALSE),'Export  - batting'!I254)</f>
        <v>0</v>
      </c>
      <c r="L254">
        <f>IF('Export  - batting'!$M254,'Export  - batting'!J254+VLOOKUP('Export  - batting'!$A254,'Season - bat'!$A:$K,10,FALSE),'Export  - batting'!J254)</f>
        <v>0</v>
      </c>
      <c r="M254">
        <f>IF('Export  - batting'!$M254,'Export  - batting'!K254+VLOOKUP('Export  - batting'!$A254,'Season - bat'!$A:$K,11,FALSE),'Export  - batting'!K254)</f>
        <v>0</v>
      </c>
      <c r="N254" t="str">
        <f>IF('Export  - batting'!L254="", "-", IF('Export  - batting'!$M254,'Export  - batting'!L254+VLOOKUP('Export  - batting'!$A254,'Season - bat'!$A:$L,12,FALSE),'Export  - batting'!L254))</f>
        <v>-</v>
      </c>
    </row>
    <row r="255" spans="1:14" x14ac:dyDescent="0.25">
      <c r="A255" t="str">
        <f>'Export  - batting'!A255</f>
        <v>Joe Williams</v>
      </c>
      <c r="B255">
        <f>IF('Export  - batting'!$M255,'Export  - batting'!B255+VLOOKUP('Export  - batting'!$A255,'Season - bat'!A:K,2,FALSE),'Export  - batting'!B255)</f>
        <v>1</v>
      </c>
      <c r="C255">
        <f>IF('Export  - batting'!$M255,'Export  - batting'!C255+VLOOKUP('Export  - batting'!$A255,'Season - bat'!$A:$K,3,FALSE),'Export  - batting'!C255)</f>
        <v>1</v>
      </c>
      <c r="D255">
        <f>IF('Export  - batting'!$M255,'Export  - batting'!D255+VLOOKUP('Export  - batting'!$A255,'Season - bat'!$A:$K,4,FALSE),'Export  - batting'!D255)</f>
        <v>1</v>
      </c>
      <c r="E255">
        <f>IF('Export  - batting'!$M255,'Export  - batting'!E255+VLOOKUP('Export  - batting'!$A255,'Season - bat'!$A:$K,5,FALSE),'Export  - batting'!E255)</f>
        <v>1</v>
      </c>
      <c r="F255" s="30" t="str">
        <f>IF((C255-D255)&gt;0,E255/(C255-D255),"-")</f>
        <v>-</v>
      </c>
      <c r="G255" s="30">
        <f t="shared" si="3"/>
        <v>100</v>
      </c>
      <c r="H255" t="str">
        <f>IF('Export  - batting'!$M255,MAX('Export  - batting'!F255, VLOOKUP('Export  - batting'!$A255,'Season - bat'!$A:$K,6,FALSE)),'Export  - batting'!F255)</f>
        <v>1*</v>
      </c>
      <c r="I255">
        <f>IF('Export  - batting'!$M255,'Export  - batting'!G255+VLOOKUP('Export  - batting'!$A255,'Season - bat'!$A:$K,7,FALSE),'Export  - batting'!G255)</f>
        <v>0</v>
      </c>
      <c r="J255">
        <f>IF('Export  - batting'!$M255,'Export  - batting'!H255+VLOOKUP('Export  - batting'!$A255,'Season - bat'!$A:$K,8,FALSE),'Export  - batting'!H255)</f>
        <v>0</v>
      </c>
      <c r="K255">
        <f>IF('Export  - batting'!$M255,'Export  - batting'!I255+VLOOKUP('Export  - batting'!$A255,'Season - bat'!$A:$K,9,FALSE),'Export  - batting'!I255)</f>
        <v>0</v>
      </c>
      <c r="L255">
        <f>IF('Export  - batting'!$M255,'Export  - batting'!J255+VLOOKUP('Export  - batting'!$A255,'Season - bat'!$A:$K,10,FALSE),'Export  - batting'!J255)</f>
        <v>0</v>
      </c>
      <c r="M255">
        <f>IF('Export  - batting'!$M255,'Export  - batting'!K255+VLOOKUP('Export  - batting'!$A255,'Season - bat'!$A:$K,11,FALSE),'Export  - batting'!K255)</f>
        <v>0</v>
      </c>
      <c r="N255">
        <f>IF('Export  - batting'!L255="", "-", IF('Export  - batting'!$M255,'Export  - batting'!L255+VLOOKUP('Export  - batting'!$A255,'Season - bat'!$A:$L,12,FALSE),'Export  - batting'!L255))</f>
        <v>1</v>
      </c>
    </row>
    <row r="256" spans="1:14" x14ac:dyDescent="0.25">
      <c r="A256" t="str">
        <f>'Export  - batting'!A256</f>
        <v>P Winslow</v>
      </c>
      <c r="B256">
        <f>IF('Export  - batting'!$M256,'Export  - batting'!B256+VLOOKUP('Export  - batting'!$A256,'Season - bat'!A:K,2,FALSE),'Export  - batting'!B256)</f>
        <v>1</v>
      </c>
      <c r="C256">
        <f>IF('Export  - batting'!$M256,'Export  - batting'!C256+VLOOKUP('Export  - batting'!$A256,'Season - bat'!$A:$K,3,FALSE),'Export  - batting'!C256)</f>
        <v>1</v>
      </c>
      <c r="D256">
        <f>IF('Export  - batting'!$M256,'Export  - batting'!D256+VLOOKUP('Export  - batting'!$A256,'Season - bat'!$A:$K,4,FALSE),'Export  - batting'!D256)</f>
        <v>0</v>
      </c>
      <c r="E256">
        <f>IF('Export  - batting'!$M256,'Export  - batting'!E256+VLOOKUP('Export  - batting'!$A256,'Season - bat'!$A:$K,5,FALSE),'Export  - batting'!E256)</f>
        <v>8</v>
      </c>
      <c r="F256" s="30">
        <f>IF((C256-D256)&gt;0,E256/(C256-D256),"-")</f>
        <v>8</v>
      </c>
      <c r="G256" s="30" t="str">
        <f t="shared" si="3"/>
        <v>-</v>
      </c>
      <c r="H256">
        <f>IF('Export  - batting'!$M256,MAX('Export  - batting'!F256, VLOOKUP('Export  - batting'!$A256,'Season - bat'!$A:$K,6,FALSE)),'Export  - batting'!F256)</f>
        <v>8</v>
      </c>
      <c r="I256">
        <f>IF('Export  - batting'!$M256,'Export  - batting'!G256+VLOOKUP('Export  - batting'!$A256,'Season - bat'!$A:$K,7,FALSE),'Export  - batting'!G256)</f>
        <v>0</v>
      </c>
      <c r="J256">
        <f>IF('Export  - batting'!$M256,'Export  - batting'!H256+VLOOKUP('Export  - batting'!$A256,'Season - bat'!$A:$K,8,FALSE),'Export  - batting'!H256)</f>
        <v>0</v>
      </c>
      <c r="K256">
        <f>IF('Export  - batting'!$M256,'Export  - batting'!I256+VLOOKUP('Export  - batting'!$A256,'Season - bat'!$A:$K,9,FALSE),'Export  - batting'!I256)</f>
        <v>0</v>
      </c>
      <c r="L256">
        <f>IF('Export  - batting'!$M256,'Export  - batting'!J256+VLOOKUP('Export  - batting'!$A256,'Season - bat'!$A:$K,10,FALSE),'Export  - batting'!J256)</f>
        <v>1</v>
      </c>
      <c r="M256">
        <f>IF('Export  - batting'!$M256,'Export  - batting'!K256+VLOOKUP('Export  - batting'!$A256,'Season - bat'!$A:$K,11,FALSE),'Export  - batting'!K256)</f>
        <v>0</v>
      </c>
      <c r="N256" t="str">
        <f>IF('Export  - batting'!L256="", "-", IF('Export  - batting'!$M256,'Export  - batting'!L256+VLOOKUP('Export  - batting'!$A256,'Season - bat'!$A:$L,12,FALSE),'Export  - batting'!L256))</f>
        <v>-</v>
      </c>
    </row>
    <row r="257" spans="1:14" x14ac:dyDescent="0.25">
      <c r="A257" t="str">
        <f>'Export  - batting'!A257</f>
        <v>Ed Woolcock</v>
      </c>
      <c r="B257">
        <f>IF('Export  - batting'!$M257,'Export  - batting'!B257+VLOOKUP('Export  - batting'!$A257,'Season - bat'!A:K,2,FALSE),'Export  - batting'!B257)</f>
        <v>5</v>
      </c>
      <c r="C257">
        <f>IF('Export  - batting'!$M257,'Export  - batting'!C257+VLOOKUP('Export  - batting'!$A257,'Season - bat'!$A:$K,3,FALSE),'Export  - batting'!C257)</f>
        <v>3</v>
      </c>
      <c r="D257">
        <f>IF('Export  - batting'!$M257,'Export  - batting'!D257+VLOOKUP('Export  - batting'!$A257,'Season - bat'!$A:$K,4,FALSE),'Export  - batting'!D257)</f>
        <v>1</v>
      </c>
      <c r="E257">
        <f>IF('Export  - batting'!$M257,'Export  - batting'!E257+VLOOKUP('Export  - batting'!$A257,'Season - bat'!$A:$K,5,FALSE),'Export  - batting'!E257)</f>
        <v>71</v>
      </c>
      <c r="F257" s="30">
        <f>IF((C257-D257)&gt;0,E257/(C257-D257),"-")</f>
        <v>35.5</v>
      </c>
      <c r="G257" s="30">
        <f t="shared" si="3"/>
        <v>58.196721311475407</v>
      </c>
      <c r="H257">
        <f>IF('Export  - batting'!$M257,MAX('Export  - batting'!F257, VLOOKUP('Export  - batting'!$A257,'Season - bat'!$A:$K,6,FALSE)),'Export  - batting'!F257)</f>
        <v>52</v>
      </c>
      <c r="I257">
        <f>IF('Export  - batting'!$M257,'Export  - batting'!G257+VLOOKUP('Export  - batting'!$A257,'Season - bat'!$A:$K,7,FALSE),'Export  - batting'!G257)</f>
        <v>1</v>
      </c>
      <c r="J257">
        <f>IF('Export  - batting'!$M257,'Export  - batting'!H257+VLOOKUP('Export  - batting'!$A257,'Season - bat'!$A:$K,8,FALSE),'Export  - batting'!H257)</f>
        <v>0</v>
      </c>
      <c r="K257">
        <f>IF('Export  - batting'!$M257,'Export  - batting'!I257+VLOOKUP('Export  - batting'!$A257,'Season - bat'!$A:$K,9,FALSE),'Export  - batting'!I257)</f>
        <v>0</v>
      </c>
      <c r="L257">
        <f>IF('Export  - batting'!$M257,'Export  - batting'!J257+VLOOKUP('Export  - batting'!$A257,'Season - bat'!$A:$K,10,FALSE),'Export  - batting'!J257)</f>
        <v>5</v>
      </c>
      <c r="M257">
        <f>IF('Export  - batting'!$M257,'Export  - batting'!K257+VLOOKUP('Export  - batting'!$A257,'Season - bat'!$A:$K,11,FALSE),'Export  - batting'!K257)</f>
        <v>1</v>
      </c>
      <c r="N257">
        <f>IF('Export  - batting'!L257="", "-", IF('Export  - batting'!$M257,'Export  - batting'!L257+VLOOKUP('Export  - batting'!$A257,'Season - bat'!$A:$L,12,FALSE),'Export  - batting'!L257))</f>
        <v>122</v>
      </c>
    </row>
    <row r="258" spans="1:14" x14ac:dyDescent="0.25">
      <c r="A258" t="str">
        <f>'Export  - batting'!A258</f>
        <v>Grant Wolledge</v>
      </c>
      <c r="B258">
        <f>IF('Export  - batting'!$M258,'Export  - batting'!B258+VLOOKUP('Export  - batting'!$A258,'Season - bat'!A:K,2,FALSE),'Export  - batting'!B258)</f>
        <v>125</v>
      </c>
      <c r="C258">
        <f>IF('Export  - batting'!$M258,'Export  - batting'!C258+VLOOKUP('Export  - batting'!$A258,'Season - bat'!$A:$K,3,FALSE),'Export  - batting'!C258)</f>
        <v>110</v>
      </c>
      <c r="D258">
        <f>IF('Export  - batting'!$M258,'Export  - batting'!D258+VLOOKUP('Export  - batting'!$A258,'Season - bat'!$A:$K,4,FALSE),'Export  - batting'!D258)</f>
        <v>16</v>
      </c>
      <c r="E258">
        <f>IF('Export  - batting'!$M258,'Export  - batting'!E258+VLOOKUP('Export  - batting'!$A258,'Season - bat'!$A:$K,5,FALSE),'Export  - batting'!E258)</f>
        <v>1282</v>
      </c>
      <c r="F258" s="30">
        <f>IF((C258-D258)&gt;0,E258/(C258-D258),"-")</f>
        <v>13.638297872340425</v>
      </c>
      <c r="G258" s="30" t="str">
        <f t="shared" si="3"/>
        <v>-</v>
      </c>
      <c r="H258">
        <f>IF('Export  - batting'!$M258,MAX('Export  - batting'!F258, VLOOKUP('Export  - batting'!$A258,'Season - bat'!$A:$K,6,FALSE)),'Export  - batting'!F258)</f>
        <v>33</v>
      </c>
      <c r="I258">
        <f>IF('Export  - batting'!$M258,'Export  - batting'!G258+VLOOKUP('Export  - batting'!$A258,'Season - bat'!$A:$K,7,FALSE),'Export  - batting'!G258)</f>
        <v>2</v>
      </c>
      <c r="J258">
        <f>IF('Export  - batting'!$M258,'Export  - batting'!H258+VLOOKUP('Export  - batting'!$A258,'Season - bat'!$A:$K,8,FALSE),'Export  - batting'!H258)</f>
        <v>0</v>
      </c>
      <c r="K258">
        <f>IF('Export  - batting'!$M258,'Export  - batting'!I258+VLOOKUP('Export  - batting'!$A258,'Season - bat'!$A:$K,9,FALSE),'Export  - batting'!I258)</f>
        <v>15</v>
      </c>
      <c r="L258">
        <f>IF('Export  - batting'!$M258,'Export  - batting'!J258+VLOOKUP('Export  - batting'!$A258,'Season - bat'!$A:$K,10,FALSE),'Export  - batting'!J258)</f>
        <v>115</v>
      </c>
      <c r="M258">
        <f>IF('Export  - batting'!$M258,'Export  - batting'!K258+VLOOKUP('Export  - batting'!$A258,'Season - bat'!$A:$K,11,FALSE),'Export  - batting'!K258)</f>
        <v>7</v>
      </c>
      <c r="N258" t="str">
        <f>IF('Export  - batting'!L258="", "-", IF('Export  - batting'!$M258,'Export  - batting'!L258+VLOOKUP('Export  - batting'!$A258,'Season - bat'!$A:$L,12,FALSE),'Export  - batting'!L258))</f>
        <v>-</v>
      </c>
    </row>
    <row r="259" spans="1:14" x14ac:dyDescent="0.25">
      <c r="A259" t="str">
        <f>'Export  - batting'!A259</f>
        <v>M Worden</v>
      </c>
      <c r="B259">
        <f>IF('Export  - batting'!$M259,'Export  - batting'!B259+VLOOKUP('Export  - batting'!$A259,'Season - bat'!A:K,2,FALSE),'Export  - batting'!B259)</f>
        <v>19</v>
      </c>
      <c r="C259">
        <f>IF('Export  - batting'!$M259,'Export  - batting'!C259+VLOOKUP('Export  - batting'!$A259,'Season - bat'!$A:$K,3,FALSE),'Export  - batting'!C259)</f>
        <v>19</v>
      </c>
      <c r="D259">
        <f>IF('Export  - batting'!$M259,'Export  - batting'!D259+VLOOKUP('Export  - batting'!$A259,'Season - bat'!$A:$K,4,FALSE),'Export  - batting'!D259)</f>
        <v>1</v>
      </c>
      <c r="E259">
        <f>IF('Export  - batting'!$M259,'Export  - batting'!E259+VLOOKUP('Export  - batting'!$A259,'Season - bat'!$A:$K,5,FALSE),'Export  - batting'!E259)</f>
        <v>176</v>
      </c>
      <c r="F259" s="30">
        <f>IF((C259-D259)&gt;0,E259/(C259-D259),"-")</f>
        <v>9.7777777777777786</v>
      </c>
      <c r="G259" s="30" t="str">
        <f t="shared" ref="G259:G275" si="4">IF(AND(N259&lt;&gt;"-",N259&gt;0),(E259/N259)*100, "-")</f>
        <v>-</v>
      </c>
      <c r="H259">
        <f>IF('Export  - batting'!$M259,MAX('Export  - batting'!F259, VLOOKUP('Export  - batting'!$A259,'Season - bat'!$A:$K,6,FALSE)),'Export  - batting'!F259)</f>
        <v>34</v>
      </c>
      <c r="I259">
        <f>IF('Export  - batting'!$M259,'Export  - batting'!G259+VLOOKUP('Export  - batting'!$A259,'Season - bat'!$A:$K,7,FALSE),'Export  - batting'!G259)</f>
        <v>0</v>
      </c>
      <c r="J259">
        <f>IF('Export  - batting'!$M259,'Export  - batting'!H259+VLOOKUP('Export  - batting'!$A259,'Season - bat'!$A:$K,8,FALSE),'Export  - batting'!H259)</f>
        <v>0</v>
      </c>
      <c r="K259">
        <f>IF('Export  - batting'!$M259,'Export  - batting'!I259+VLOOKUP('Export  - batting'!$A259,'Season - bat'!$A:$K,9,FALSE),'Export  - batting'!I259)</f>
        <v>3</v>
      </c>
      <c r="L259">
        <f>IF('Export  - batting'!$M259,'Export  - batting'!J259+VLOOKUP('Export  - batting'!$A259,'Season - bat'!$A:$K,10,FALSE),'Export  - batting'!J259)</f>
        <v>18</v>
      </c>
      <c r="M259">
        <f>IF('Export  - batting'!$M259,'Export  - batting'!K259+VLOOKUP('Export  - batting'!$A259,'Season - bat'!$A:$K,11,FALSE),'Export  - batting'!K259)</f>
        <v>0</v>
      </c>
      <c r="N259" t="str">
        <f>IF('Export  - batting'!L259="", "-", IF('Export  - batting'!$M259,'Export  - batting'!L259+VLOOKUP('Export  - batting'!$A259,'Season - bat'!$A:$L,12,FALSE),'Export  - batting'!L259))</f>
        <v>-</v>
      </c>
    </row>
    <row r="260" spans="1:14" x14ac:dyDescent="0.25">
      <c r="A260" t="str">
        <f>'Export  - batting'!A260</f>
        <v>R Wyllie</v>
      </c>
      <c r="B260">
        <f>IF('Export  - batting'!$M260,'Export  - batting'!B260+VLOOKUP('Export  - batting'!$A260,'Season - bat'!A:K,2,FALSE),'Export  - batting'!B260)</f>
        <v>25</v>
      </c>
      <c r="C260">
        <f>IF('Export  - batting'!$M260,'Export  - batting'!C260+VLOOKUP('Export  - batting'!$A260,'Season - bat'!$A:$K,3,FALSE),'Export  - batting'!C260)</f>
        <v>25</v>
      </c>
      <c r="D260">
        <f>IF('Export  - batting'!$M260,'Export  - batting'!D260+VLOOKUP('Export  - batting'!$A260,'Season - bat'!$A:$K,4,FALSE),'Export  - batting'!D260)</f>
        <v>0</v>
      </c>
      <c r="E260">
        <f>IF('Export  - batting'!$M260,'Export  - batting'!E260+VLOOKUP('Export  - batting'!$A260,'Season - bat'!$A:$K,5,FALSE),'Export  - batting'!E260)</f>
        <v>377</v>
      </c>
      <c r="F260" s="30">
        <f>IF((C260-D260)&gt;0,E260/(C260-D260),"-")</f>
        <v>15.08</v>
      </c>
      <c r="G260" s="30" t="str">
        <f t="shared" si="4"/>
        <v>-</v>
      </c>
      <c r="H260">
        <f>IF('Export  - batting'!$M260,MAX('Export  - batting'!F260, VLOOKUP('Export  - batting'!$A260,'Season - bat'!$A:$K,6,FALSE)),'Export  - batting'!F260)</f>
        <v>68</v>
      </c>
      <c r="I260">
        <f>IF('Export  - batting'!$M260,'Export  - batting'!G260+VLOOKUP('Export  - batting'!$A260,'Season - bat'!$A:$K,7,FALSE),'Export  - batting'!G260)</f>
        <v>2</v>
      </c>
      <c r="J260">
        <f>IF('Export  - batting'!$M260,'Export  - batting'!H260+VLOOKUP('Export  - batting'!$A260,'Season - bat'!$A:$K,8,FALSE),'Export  - batting'!H260)</f>
        <v>0</v>
      </c>
      <c r="K260">
        <f>IF('Export  - batting'!$M260,'Export  - batting'!I260+VLOOKUP('Export  - batting'!$A260,'Season - bat'!$A:$K,9,FALSE),'Export  - batting'!I260)</f>
        <v>5</v>
      </c>
      <c r="L260">
        <f>IF('Export  - batting'!$M260,'Export  - batting'!J260+VLOOKUP('Export  - batting'!$A260,'Season - bat'!$A:$K,10,FALSE),'Export  - batting'!J260)</f>
        <v>39</v>
      </c>
      <c r="M260">
        <f>IF('Export  - batting'!$M260,'Export  - batting'!K260+VLOOKUP('Export  - batting'!$A260,'Season - bat'!$A:$K,11,FALSE),'Export  - batting'!K260)</f>
        <v>1</v>
      </c>
      <c r="N260" t="str">
        <f>IF('Export  - batting'!L260="", "-", IF('Export  - batting'!$M260,'Export  - batting'!L260+VLOOKUP('Export  - batting'!$A260,'Season - bat'!$A:$L,12,FALSE),'Export  - batting'!L260))</f>
        <v>-</v>
      </c>
    </row>
    <row r="261" spans="1:14" x14ac:dyDescent="0.25">
      <c r="A261" t="str">
        <f>'Export  - batting'!A261</f>
        <v>V Yadab</v>
      </c>
      <c r="B261">
        <f>IF('Export  - batting'!$M261,'Export  - batting'!B261+VLOOKUP('Export  - batting'!$A261,'Season - bat'!A:K,2,FALSE),'Export  - batting'!B261)</f>
        <v>1</v>
      </c>
      <c r="C261">
        <f>IF('Export  - batting'!$M261,'Export  - batting'!C261+VLOOKUP('Export  - batting'!$A261,'Season - bat'!$A:$K,3,FALSE),'Export  - batting'!C261)</f>
        <v>1</v>
      </c>
      <c r="D261">
        <f>IF('Export  - batting'!$M261,'Export  - batting'!D261+VLOOKUP('Export  - batting'!$A261,'Season - bat'!$A:$K,4,FALSE),'Export  - batting'!D261)</f>
        <v>0</v>
      </c>
      <c r="E261">
        <f>IF('Export  - batting'!$M261,'Export  - batting'!E261+VLOOKUP('Export  - batting'!$A261,'Season - bat'!$A:$K,5,FALSE),'Export  - batting'!E261)</f>
        <v>17</v>
      </c>
      <c r="F261" s="30">
        <f>IF((C261-D261)&gt;0,E261/(C261-D261),"-")</f>
        <v>17</v>
      </c>
      <c r="G261" s="30" t="str">
        <f t="shared" si="4"/>
        <v>-</v>
      </c>
      <c r="H261">
        <f>IF('Export  - batting'!$M261,MAX('Export  - batting'!F261, VLOOKUP('Export  - batting'!$A261,'Season - bat'!$A:$K,6,FALSE)),'Export  - batting'!F261)</f>
        <v>17</v>
      </c>
      <c r="I261">
        <f>IF('Export  - batting'!$M261,'Export  - batting'!G261+VLOOKUP('Export  - batting'!$A261,'Season - bat'!$A:$K,7,FALSE),'Export  - batting'!G261)</f>
        <v>0</v>
      </c>
      <c r="J261">
        <f>IF('Export  - batting'!$M261,'Export  - batting'!H261+VLOOKUP('Export  - batting'!$A261,'Season - bat'!$A:$K,8,FALSE),'Export  - batting'!H261)</f>
        <v>0</v>
      </c>
      <c r="K261">
        <f>IF('Export  - batting'!$M261,'Export  - batting'!I261+VLOOKUP('Export  - batting'!$A261,'Season - bat'!$A:$K,9,FALSE),'Export  - batting'!I261)</f>
        <v>0</v>
      </c>
      <c r="L261">
        <f>IF('Export  - batting'!$M261,'Export  - batting'!J261+VLOOKUP('Export  - batting'!$A261,'Season - bat'!$A:$K,10,FALSE),'Export  - batting'!J261)</f>
        <v>1</v>
      </c>
      <c r="M261">
        <f>IF('Export  - batting'!$M261,'Export  - batting'!K261+VLOOKUP('Export  - batting'!$A261,'Season - bat'!$A:$K,11,FALSE),'Export  - batting'!K261)</f>
        <v>0</v>
      </c>
      <c r="N261" t="str">
        <f>IF('Export  - batting'!L261="", "-", IF('Export  - batting'!$M261,'Export  - batting'!L261+VLOOKUP('Export  - batting'!$A261,'Season - bat'!$A:$L,12,FALSE),'Export  - batting'!L261))</f>
        <v>-</v>
      </c>
    </row>
    <row r="262" spans="1:14" x14ac:dyDescent="0.25">
      <c r="A262" t="str">
        <f>'Export  - batting'!A262</f>
        <v>? Yadav</v>
      </c>
      <c r="B262">
        <f>IF('Export  - batting'!$M262,'Export  - batting'!B262+VLOOKUP('Export  - batting'!$A262,'Season - bat'!A:K,2,FALSE),'Export  - batting'!B262)</f>
        <v>1</v>
      </c>
      <c r="C262">
        <f>IF('Export  - batting'!$M262,'Export  - batting'!C262+VLOOKUP('Export  - batting'!$A262,'Season - bat'!$A:$K,3,FALSE),'Export  - batting'!C262)</f>
        <v>1</v>
      </c>
      <c r="D262">
        <f>IF('Export  - batting'!$M262,'Export  - batting'!D262+VLOOKUP('Export  - batting'!$A262,'Season - bat'!$A:$K,4,FALSE),'Export  - batting'!D262)</f>
        <v>0</v>
      </c>
      <c r="E262">
        <f>IF('Export  - batting'!$M262,'Export  - batting'!E262+VLOOKUP('Export  - batting'!$A262,'Season - bat'!$A:$K,5,FALSE),'Export  - batting'!E262)</f>
        <v>2</v>
      </c>
      <c r="F262" s="30">
        <f>IF((C262-D262)&gt;0,E262/(C262-D262),"-")</f>
        <v>2</v>
      </c>
      <c r="G262" s="30" t="str">
        <f t="shared" si="4"/>
        <v>-</v>
      </c>
      <c r="H262">
        <f>IF('Export  - batting'!$M262,MAX('Export  - batting'!F262, VLOOKUP('Export  - batting'!$A262,'Season - bat'!$A:$K,6,FALSE)),'Export  - batting'!F262)</f>
        <v>2</v>
      </c>
      <c r="I262">
        <f>IF('Export  - batting'!$M262,'Export  - batting'!G262+VLOOKUP('Export  - batting'!$A262,'Season - bat'!$A:$K,7,FALSE),'Export  - batting'!G262)</f>
        <v>0</v>
      </c>
      <c r="J262">
        <f>IF('Export  - batting'!$M262,'Export  - batting'!H262+VLOOKUP('Export  - batting'!$A262,'Season - bat'!$A:$K,8,FALSE),'Export  - batting'!H262)</f>
        <v>0</v>
      </c>
      <c r="K262">
        <f>IF('Export  - batting'!$M262,'Export  - batting'!I262+VLOOKUP('Export  - batting'!$A262,'Season - bat'!$A:$K,9,FALSE),'Export  - batting'!I262)</f>
        <v>0</v>
      </c>
      <c r="L262">
        <f>IF('Export  - batting'!$M262,'Export  - batting'!J262+VLOOKUP('Export  - batting'!$A262,'Season - bat'!$A:$K,10,FALSE),'Export  - batting'!J262)</f>
        <v>0</v>
      </c>
      <c r="M262">
        <f>IF('Export  - batting'!$M262,'Export  - batting'!K262+VLOOKUP('Export  - batting'!$A262,'Season - bat'!$A:$K,11,FALSE),'Export  - batting'!K262)</f>
        <v>0</v>
      </c>
      <c r="N262" t="str">
        <f>IF('Export  - batting'!L262="", "-", IF('Export  - batting'!$M262,'Export  - batting'!L262+VLOOKUP('Export  - batting'!$A262,'Season - bat'!$A:$L,12,FALSE),'Export  - batting'!L262))</f>
        <v>-</v>
      </c>
    </row>
    <row r="263" spans="1:14" x14ac:dyDescent="0.25">
      <c r="A263" t="str">
        <f>'Export  - batting'!A263</f>
        <v>Stu Campbell</v>
      </c>
      <c r="B263">
        <f>IF('Export  - batting'!$M263,'Export  - batting'!B263+VLOOKUP('Export  - batting'!$A263,'Season - bat'!A:K,2,FALSE),'Export  - batting'!B263)</f>
        <v>7</v>
      </c>
      <c r="C263">
        <f>IF('Export  - batting'!$M263,'Export  - batting'!C263+VLOOKUP('Export  - batting'!$A263,'Season - bat'!$A:$K,3,FALSE),'Export  - batting'!C263)</f>
        <v>6</v>
      </c>
      <c r="D263">
        <f>IF('Export  - batting'!$M263,'Export  - batting'!D263+VLOOKUP('Export  - batting'!$A263,'Season - bat'!$A:$K,4,FALSE),'Export  - batting'!D263)</f>
        <v>2</v>
      </c>
      <c r="E263">
        <f>IF('Export  - batting'!$M263,'Export  - batting'!E263+VLOOKUP('Export  - batting'!$A263,'Season - bat'!$A:$K,5,FALSE),'Export  - batting'!E263)</f>
        <v>197</v>
      </c>
      <c r="F263" s="30">
        <f>IF((C263-D263)&gt;0,E263/(C263-D263),"-")</f>
        <v>49.25</v>
      </c>
      <c r="G263" s="30">
        <f t="shared" si="4"/>
        <v>100</v>
      </c>
      <c r="H263" t="str">
        <f>VLOOKUP(A263,'Season - bat'!A:M,6,FALSE)</f>
        <v>65*</v>
      </c>
      <c r="I263">
        <f>IF('Export  - batting'!$M263,'Export  - batting'!G263+VLOOKUP('Export  - batting'!$A263,'Season - bat'!$A:$K,7,FALSE),'Export  - batting'!G263)</f>
        <v>2</v>
      </c>
      <c r="J263">
        <f>IF('Export  - batting'!$M263,'Export  - batting'!H263+VLOOKUP('Export  - batting'!$A263,'Season - bat'!$A:$K,8,FALSE),'Export  - batting'!H263)</f>
        <v>0</v>
      </c>
      <c r="K263">
        <f>IF('Export  - batting'!$M263,'Export  - batting'!I263+VLOOKUP('Export  - batting'!$A263,'Season - bat'!$A:$K,9,FALSE),'Export  - batting'!I263)</f>
        <v>0</v>
      </c>
      <c r="L263">
        <f>IF('Export  - batting'!$M263,'Export  - batting'!J263+VLOOKUP('Export  - batting'!$A263,'Season - bat'!$A:$K,10,FALSE),'Export  - batting'!J263)</f>
        <v>22</v>
      </c>
      <c r="M263">
        <f>IF('Export  - batting'!$M263,'Export  - batting'!K263+VLOOKUP('Export  - batting'!$A263,'Season - bat'!$A:$K,11,FALSE),'Export  - batting'!K263)</f>
        <v>6</v>
      </c>
      <c r="N263">
        <f>IF('Export  - batting'!L263="", "-", IF('Export  - batting'!$M263,'Export  - batting'!L263+VLOOKUP('Export  - batting'!$A263,'Season - bat'!$A:$L,12,FALSE),'Export  - batting'!L263))</f>
        <v>197</v>
      </c>
    </row>
    <row r="264" spans="1:14" x14ac:dyDescent="0.25">
      <c r="A264" t="str">
        <f>'Export  - batting'!A264</f>
        <v>Dan Thomas</v>
      </c>
      <c r="B264">
        <f>IF('Export  - batting'!$M264,'Export  - batting'!B264+VLOOKUP('Export  - batting'!$A264,'Season - bat'!A:K,2,FALSE),'Export  - batting'!B264)</f>
        <v>7</v>
      </c>
      <c r="C264">
        <f>IF('Export  - batting'!$M264,'Export  - batting'!C264+VLOOKUP('Export  - batting'!$A264,'Season - bat'!$A:$K,3,FALSE),'Export  - batting'!C264)</f>
        <v>4</v>
      </c>
      <c r="D264">
        <f>IF('Export  - batting'!$M264,'Export  - batting'!D264+VLOOKUP('Export  - batting'!$A264,'Season - bat'!$A:$K,4,FALSE),'Export  - batting'!D264)</f>
        <v>1</v>
      </c>
      <c r="E264">
        <f>IF('Export  - batting'!$M264,'Export  - batting'!E264+VLOOKUP('Export  - batting'!$A264,'Season - bat'!$A:$K,5,FALSE),'Export  - batting'!E264)</f>
        <v>134</v>
      </c>
      <c r="F264" s="30">
        <f>IF((C264-D264)&gt;0,E264/(C264-D264),"-")</f>
        <v>44.666666666666664</v>
      </c>
      <c r="G264" s="30">
        <f t="shared" si="4"/>
        <v>155.81395348837211</v>
      </c>
      <c r="H264">
        <f>VLOOKUP(A264,'Season - bat'!A:M,6,FALSE)</f>
        <v>84</v>
      </c>
      <c r="I264">
        <f>IF('Export  - batting'!$M264,'Export  - batting'!G264+VLOOKUP('Export  - batting'!$A264,'Season - bat'!$A:$K,7,FALSE),'Export  - batting'!G264)</f>
        <v>1</v>
      </c>
      <c r="J264">
        <f>IF('Export  - batting'!$M264,'Export  - batting'!H264+VLOOKUP('Export  - batting'!$A264,'Season - bat'!$A:$K,8,FALSE),'Export  - batting'!H264)</f>
        <v>0</v>
      </c>
      <c r="K264">
        <f>IF('Export  - batting'!$M264,'Export  - batting'!I264+VLOOKUP('Export  - batting'!$A264,'Season - bat'!$A:$K,9,FALSE),'Export  - batting'!I264)</f>
        <v>0</v>
      </c>
      <c r="L264">
        <f>IF('Export  - batting'!$M264,'Export  - batting'!J264+VLOOKUP('Export  - batting'!$A264,'Season - bat'!$A:$K,10,FALSE),'Export  - batting'!J264)</f>
        <v>14</v>
      </c>
      <c r="M264">
        <f>IF('Export  - batting'!$M264,'Export  - batting'!K264+VLOOKUP('Export  - batting'!$A264,'Season - bat'!$A:$K,11,FALSE),'Export  - batting'!K264)</f>
        <v>9</v>
      </c>
      <c r="N264">
        <f>IF('Export  - batting'!L264="", "-", IF('Export  - batting'!$M264,'Export  - batting'!L264+VLOOKUP('Export  - batting'!$A264,'Season - bat'!$A:$L,12,FALSE),'Export  - batting'!L264))</f>
        <v>86</v>
      </c>
    </row>
    <row r="265" spans="1:14" x14ac:dyDescent="0.25">
      <c r="A265" t="str">
        <f>'Export  - batting'!A265</f>
        <v>Niraj Tailor</v>
      </c>
      <c r="B265">
        <f>IF('Export  - batting'!$M265,'Export  - batting'!B265+VLOOKUP('Export  - batting'!$A265,'Season - bat'!A:K,2,FALSE),'Export  - batting'!B265)</f>
        <v>11</v>
      </c>
      <c r="C265">
        <f>IF('Export  - batting'!$M265,'Export  - batting'!C265+VLOOKUP('Export  - batting'!$A265,'Season - bat'!$A:$K,3,FALSE),'Export  - batting'!C265)</f>
        <v>10</v>
      </c>
      <c r="D265">
        <f>IF('Export  - batting'!$M265,'Export  - batting'!D265+VLOOKUP('Export  - batting'!$A265,'Season - bat'!$A:$K,4,FALSE),'Export  - batting'!D265)</f>
        <v>2</v>
      </c>
      <c r="E265">
        <f>IF('Export  - batting'!$M265,'Export  - batting'!E265+VLOOKUP('Export  - batting'!$A265,'Season - bat'!$A:$K,5,FALSE),'Export  - batting'!E265)</f>
        <v>128</v>
      </c>
      <c r="F265" s="30">
        <f>IF((C265-D265)&gt;0,E265/(C265-D265),"-")</f>
        <v>16</v>
      </c>
      <c r="G265" s="30">
        <f t="shared" si="4"/>
        <v>40.378548895899051</v>
      </c>
      <c r="H265" t="str">
        <f>VLOOKUP(A265,'Season - bat'!A:M,6,FALSE)</f>
        <v>36*</v>
      </c>
      <c r="I265">
        <f>IF('Export  - batting'!$M265,'Export  - batting'!G265+VLOOKUP('Export  - batting'!$A265,'Season - bat'!$A:$K,7,FALSE),'Export  - batting'!G265)</f>
        <v>0</v>
      </c>
      <c r="J265">
        <f>IF('Export  - batting'!$M265,'Export  - batting'!H265+VLOOKUP('Export  - batting'!$A265,'Season - bat'!$A:$K,8,FALSE),'Export  - batting'!H265)</f>
        <v>0</v>
      </c>
      <c r="K265">
        <f>IF('Export  - batting'!$M265,'Export  - batting'!I265+VLOOKUP('Export  - batting'!$A265,'Season - bat'!$A:$K,9,FALSE),'Export  - batting'!I265)</f>
        <v>0</v>
      </c>
      <c r="L265">
        <f>IF('Export  - batting'!$M265,'Export  - batting'!J265+VLOOKUP('Export  - batting'!$A265,'Season - bat'!$A:$K,10,FALSE),'Export  - batting'!J265)</f>
        <v>17</v>
      </c>
      <c r="M265">
        <f>IF('Export  - batting'!$M265,'Export  - batting'!K265+VLOOKUP('Export  - batting'!$A265,'Season - bat'!$A:$K,11,FALSE),'Export  - batting'!K265)</f>
        <v>1</v>
      </c>
      <c r="N265">
        <f>IF('Export  - batting'!L265="", "-", IF('Export  - batting'!$M265,'Export  - batting'!L265+VLOOKUP('Export  - batting'!$A265,'Season - bat'!$A:$L,12,FALSE),'Export  - batting'!L265))</f>
        <v>317</v>
      </c>
    </row>
    <row r="266" spans="1:14" x14ac:dyDescent="0.25">
      <c r="A266" t="str">
        <f>'Export  - batting'!A266</f>
        <v>Kurt McCarthy</v>
      </c>
      <c r="B266">
        <f>IF('Export  - batting'!$M266,'Export  - batting'!B266+VLOOKUP('Export  - batting'!$A266,'Season - bat'!A:K,2,FALSE),'Export  - batting'!B266)</f>
        <v>4</v>
      </c>
      <c r="C266">
        <f>IF('Export  - batting'!$M266,'Export  - batting'!C266+VLOOKUP('Export  - batting'!$A266,'Season - bat'!$A:$K,3,FALSE),'Export  - batting'!C266)</f>
        <v>3</v>
      </c>
      <c r="D266">
        <f>IF('Export  - batting'!$M266,'Export  - batting'!D266+VLOOKUP('Export  - batting'!$A266,'Season - bat'!$A:$K,4,FALSE),'Export  - batting'!D266)</f>
        <v>0</v>
      </c>
      <c r="E266">
        <f>IF('Export  - batting'!$M266,'Export  - batting'!E266+VLOOKUP('Export  - batting'!$A266,'Season - bat'!$A:$K,5,FALSE),'Export  - batting'!E266)</f>
        <v>95</v>
      </c>
      <c r="F266" s="30">
        <f>IF((C266-D266)&gt;0,E266/(C266-D266),"-")</f>
        <v>31.666666666666668</v>
      </c>
      <c r="G266" s="30">
        <f t="shared" si="4"/>
        <v>97.9381443298969</v>
      </c>
      <c r="H266">
        <f>VLOOKUP(A266,'Season - bat'!A:M,6,FALSE)</f>
        <v>83</v>
      </c>
      <c r="I266">
        <f>IF('Export  - batting'!$M266,'Export  - batting'!G266+VLOOKUP('Export  - batting'!$A266,'Season - bat'!$A:$K,7,FALSE),'Export  - batting'!G266)</f>
        <v>1</v>
      </c>
      <c r="J266">
        <f>IF('Export  - batting'!$M266,'Export  - batting'!H266+VLOOKUP('Export  - batting'!$A266,'Season - bat'!$A:$K,8,FALSE),'Export  - batting'!H266)</f>
        <v>0</v>
      </c>
      <c r="K266">
        <f>IF('Export  - batting'!$M266,'Export  - batting'!I266+VLOOKUP('Export  - batting'!$A266,'Season - bat'!$A:$K,9,FALSE),'Export  - batting'!I266)</f>
        <v>1</v>
      </c>
      <c r="L266">
        <f>IF('Export  - batting'!$M266,'Export  - batting'!J266+VLOOKUP('Export  - batting'!$A266,'Season - bat'!$A:$K,10,FALSE),'Export  - batting'!J266)</f>
        <v>9</v>
      </c>
      <c r="M266">
        <f>IF('Export  - batting'!$M266,'Export  - batting'!K266+VLOOKUP('Export  - batting'!$A266,'Season - bat'!$A:$K,11,FALSE),'Export  - batting'!K266)</f>
        <v>4</v>
      </c>
      <c r="N266">
        <f>IF('Export  - batting'!L266="", "-", IF('Export  - batting'!$M266,'Export  - batting'!L266+VLOOKUP('Export  - batting'!$A266,'Season - bat'!$A:$L,12,FALSE),'Export  - batting'!L266))</f>
        <v>97</v>
      </c>
    </row>
    <row r="267" spans="1:14" x14ac:dyDescent="0.25">
      <c r="A267" t="str">
        <f>'Export  - batting'!A267</f>
        <v>Chris Silvapulle</v>
      </c>
      <c r="B267">
        <f>IF('Export  - batting'!$M267,'Export  - batting'!B267+VLOOKUP('Export  - batting'!$A267,'Season - bat'!A:K,2,FALSE),'Export  - batting'!B267)</f>
        <v>16</v>
      </c>
      <c r="C267">
        <f>IF('Export  - batting'!$M267,'Export  - batting'!C267+VLOOKUP('Export  - batting'!$A267,'Season - bat'!$A:$K,3,FALSE),'Export  - batting'!C267)</f>
        <v>12</v>
      </c>
      <c r="D267">
        <f>IF('Export  - batting'!$M267,'Export  - batting'!D267+VLOOKUP('Export  - batting'!$A267,'Season - bat'!$A:$K,4,FALSE),'Export  - batting'!D267)</f>
        <v>3</v>
      </c>
      <c r="E267">
        <f>IF('Export  - batting'!$M267,'Export  - batting'!E267+VLOOKUP('Export  - batting'!$A267,'Season - bat'!$A:$K,5,FALSE),'Export  - batting'!E267)</f>
        <v>209</v>
      </c>
      <c r="F267" s="30">
        <f>IF((C267-D267)&gt;0,E267/(C267-D267),"-")</f>
        <v>23.222222222222221</v>
      </c>
      <c r="G267" s="30">
        <f t="shared" si="4"/>
        <v>58.87323943661972</v>
      </c>
      <c r="H267">
        <f>VLOOKUP(A267,'Season - bat'!A:M,6,FALSE)</f>
        <v>64</v>
      </c>
      <c r="I267">
        <f>IF('Export  - batting'!$M267,'Export  - batting'!G267+VLOOKUP('Export  - batting'!$A267,'Season - bat'!$A:$K,7,FALSE),'Export  - batting'!G267)</f>
        <v>2</v>
      </c>
      <c r="J267">
        <f>IF('Export  - batting'!$M267,'Export  - batting'!H267+VLOOKUP('Export  - batting'!$A267,'Season - bat'!$A:$K,8,FALSE),'Export  - batting'!H267)</f>
        <v>0</v>
      </c>
      <c r="K267">
        <f>IF('Export  - batting'!$M267,'Export  - batting'!I267+VLOOKUP('Export  - batting'!$A267,'Season - bat'!$A:$K,9,FALSE),'Export  - batting'!I267)</f>
        <v>1</v>
      </c>
      <c r="L267">
        <f>IF('Export  - batting'!$M267,'Export  - batting'!J267+VLOOKUP('Export  - batting'!$A267,'Season - bat'!$A:$K,10,FALSE),'Export  - batting'!J267)</f>
        <v>24</v>
      </c>
      <c r="M267">
        <f>IF('Export  - batting'!$M267,'Export  - batting'!K267+VLOOKUP('Export  - batting'!$A267,'Season - bat'!$A:$K,11,FALSE),'Export  - batting'!K267)</f>
        <v>1</v>
      </c>
      <c r="N267">
        <f>IF('Export  - batting'!L267="", "-", IF('Export  - batting'!$M267,'Export  - batting'!L267+VLOOKUP('Export  - batting'!$A267,'Season - bat'!$A:$L,12,FALSE),'Export  - batting'!L267))</f>
        <v>355</v>
      </c>
    </row>
    <row r="268" spans="1:14" x14ac:dyDescent="0.25">
      <c r="A268" t="str">
        <f>'Export  - batting'!A268</f>
        <v>Kesh Wanigasekara</v>
      </c>
      <c r="B268">
        <f>IF('Export  - batting'!$M268,'Export  - batting'!B268+VLOOKUP('Export  - batting'!$A268,'Season - bat'!A:K,2,FALSE),'Export  - batting'!B268)</f>
        <v>11</v>
      </c>
      <c r="C268">
        <f>IF('Export  - batting'!$M268,'Export  - batting'!C268+VLOOKUP('Export  - batting'!$A268,'Season - bat'!$A:$K,3,FALSE),'Export  - batting'!C268)</f>
        <v>10</v>
      </c>
      <c r="D268">
        <f>IF('Export  - batting'!$M268,'Export  - batting'!D268+VLOOKUP('Export  - batting'!$A268,'Season - bat'!$A:$K,4,FALSE),'Export  - batting'!D268)</f>
        <v>2</v>
      </c>
      <c r="E268">
        <f>IF('Export  - batting'!$M268,'Export  - batting'!E268+VLOOKUP('Export  - batting'!$A268,'Season - bat'!$A:$K,5,FALSE),'Export  - batting'!E268)</f>
        <v>75</v>
      </c>
      <c r="F268" s="30">
        <f>IF((C268-D268)&gt;0,E268/(C268-D268),"-")</f>
        <v>9.375</v>
      </c>
      <c r="G268" s="30">
        <f t="shared" si="4"/>
        <v>87.20930232558139</v>
      </c>
      <c r="H268" t="str">
        <f>VLOOKUP(A268,'Season - bat'!A:M,6,FALSE)</f>
        <v>44*</v>
      </c>
      <c r="I268">
        <f>IF('Export  - batting'!$M268,'Export  - batting'!G268+VLOOKUP('Export  - batting'!$A268,'Season - bat'!$A:$K,7,FALSE),'Export  - batting'!G268)</f>
        <v>0</v>
      </c>
      <c r="J268">
        <f>IF('Export  - batting'!$M268,'Export  - batting'!H268+VLOOKUP('Export  - batting'!$A268,'Season - bat'!$A:$K,8,FALSE),'Export  - batting'!H268)</f>
        <v>0</v>
      </c>
      <c r="K268">
        <f>IF('Export  - batting'!$M268,'Export  - batting'!I268+VLOOKUP('Export  - batting'!$A268,'Season - bat'!$A:$K,9,FALSE),'Export  - batting'!I268)</f>
        <v>2</v>
      </c>
      <c r="L268">
        <f>IF('Export  - batting'!$M268,'Export  - batting'!J268+VLOOKUP('Export  - batting'!$A268,'Season - bat'!$A:$K,10,FALSE),'Export  - batting'!J268)</f>
        <v>13</v>
      </c>
      <c r="M268">
        <f>IF('Export  - batting'!$M268,'Export  - batting'!K268+VLOOKUP('Export  - batting'!$A268,'Season - bat'!$A:$K,11,FALSE),'Export  - batting'!K268)</f>
        <v>1</v>
      </c>
      <c r="N268">
        <f>IF('Export  - batting'!L268="", "-", IF('Export  - batting'!$M268,'Export  - batting'!L268+VLOOKUP('Export  - batting'!$A268,'Season - bat'!$A:$L,12,FALSE),'Export  - batting'!L268))</f>
        <v>86</v>
      </c>
    </row>
    <row r="269" spans="1:14" x14ac:dyDescent="0.25">
      <c r="A269" t="str">
        <f>'Export  - batting'!A269</f>
        <v>Olli Lonsdale</v>
      </c>
      <c r="B269">
        <f>IF('Export  - batting'!$M269,'Export  - batting'!B269+VLOOKUP('Export  - batting'!$A269,'Season - bat'!A:K,2,FALSE),'Export  - batting'!B269)</f>
        <v>3</v>
      </c>
      <c r="C269">
        <f>IF('Export  - batting'!$M269,'Export  - batting'!C269+VLOOKUP('Export  - batting'!$A269,'Season - bat'!$A:$K,3,FALSE),'Export  - batting'!C269)</f>
        <v>3</v>
      </c>
      <c r="D269">
        <f>IF('Export  - batting'!$M269,'Export  - batting'!D269+VLOOKUP('Export  - batting'!$A269,'Season - bat'!$A:$K,4,FALSE),'Export  - batting'!D269)</f>
        <v>0</v>
      </c>
      <c r="E269">
        <f>IF('Export  - batting'!$M269,'Export  - batting'!E269+VLOOKUP('Export  - batting'!$A269,'Season - bat'!$A:$K,5,FALSE),'Export  - batting'!E269)</f>
        <v>61</v>
      </c>
      <c r="F269" s="30">
        <f>IF((C269-D269)&gt;0,E269/(C269-D269),"-")</f>
        <v>20.333333333333332</v>
      </c>
      <c r="G269" s="30">
        <f t="shared" si="4"/>
        <v>56.481481481481474</v>
      </c>
      <c r="H269">
        <f>VLOOKUP(A269,'Season - bat'!A:M,6,FALSE)</f>
        <v>44</v>
      </c>
      <c r="I269">
        <f>IF('Export  - batting'!$M269,'Export  - batting'!G269+VLOOKUP('Export  - batting'!$A269,'Season - bat'!$A:$K,7,FALSE),'Export  - batting'!G269)</f>
        <v>0</v>
      </c>
      <c r="J269">
        <f>IF('Export  - batting'!$M269,'Export  - batting'!H269+VLOOKUP('Export  - batting'!$A269,'Season - bat'!$A:$K,8,FALSE),'Export  - batting'!H269)</f>
        <v>0</v>
      </c>
      <c r="K269">
        <f>IF('Export  - batting'!$M269,'Export  - batting'!I269+VLOOKUP('Export  - batting'!$A269,'Season - bat'!$A:$K,9,FALSE),'Export  - batting'!I269)</f>
        <v>0</v>
      </c>
      <c r="L269">
        <f>IF('Export  - batting'!$M269,'Export  - batting'!J269+VLOOKUP('Export  - batting'!$A269,'Season - bat'!$A:$K,10,FALSE),'Export  - batting'!J269)</f>
        <v>7</v>
      </c>
      <c r="M269">
        <f>IF('Export  - batting'!$M269,'Export  - batting'!K269+VLOOKUP('Export  - batting'!$A269,'Season - bat'!$A:$K,11,FALSE),'Export  - batting'!K269)</f>
        <v>0</v>
      </c>
      <c r="N269">
        <f>IF('Export  - batting'!L269="", "-", IF('Export  - batting'!$M269,'Export  - batting'!L269+VLOOKUP('Export  - batting'!$A269,'Season - bat'!$A:$L,12,FALSE),'Export  - batting'!L269))</f>
        <v>108</v>
      </c>
    </row>
    <row r="270" spans="1:14" x14ac:dyDescent="0.25">
      <c r="A270" t="str">
        <f>'Export  - batting'!A271</f>
        <v>Gareth Shaw</v>
      </c>
      <c r="B270">
        <f>IF('Export  - batting'!$M271,'Export  - batting'!B271+VLOOKUP('Export  - batting'!$A271,'Season - bat'!A:K,2,FALSE),'Export  - batting'!B271)</f>
        <v>5</v>
      </c>
      <c r="C270">
        <f>IF('Export  - batting'!$M271,'Export  - batting'!C271+VLOOKUP('Export  - batting'!$A271,'Season - bat'!$A:$K,3,FALSE),'Export  - batting'!C271)</f>
        <v>5</v>
      </c>
      <c r="D270">
        <f>IF('Export  - batting'!$M271,'Export  - batting'!D271+VLOOKUP('Export  - batting'!$A271,'Season - bat'!$A:$K,4,FALSE),'Export  - batting'!D271)</f>
        <v>0</v>
      </c>
      <c r="E270">
        <f>IF('Export  - batting'!$M271,'Export  - batting'!E271+VLOOKUP('Export  - batting'!$A271,'Season - bat'!$A:$K,5,FALSE),'Export  - batting'!E271)</f>
        <v>43</v>
      </c>
      <c r="F270" s="30">
        <f>IF((C270-D270)&gt;0,E270/(C270-D270),"-")</f>
        <v>8.6</v>
      </c>
      <c r="G270" s="30">
        <f t="shared" si="4"/>
        <v>65.151515151515156</v>
      </c>
      <c r="H270">
        <f>VLOOKUP(A270,'Season - bat'!A:M,6,FALSE)</f>
        <v>18</v>
      </c>
      <c r="I270">
        <f>IF('Export  - batting'!$M271,'Export  - batting'!G271+VLOOKUP('Export  - batting'!$A271,'Season - bat'!$A:$K,7,FALSE),'Export  - batting'!G271)</f>
        <v>0</v>
      </c>
      <c r="J270">
        <f>IF('Export  - batting'!$M271,'Export  - batting'!H271+VLOOKUP('Export  - batting'!$A271,'Season - bat'!$A:$K,8,FALSE),'Export  - batting'!H271)</f>
        <v>0</v>
      </c>
      <c r="K270">
        <f>IF('Export  - batting'!$M271,'Export  - batting'!I271+VLOOKUP('Export  - batting'!$A271,'Season - bat'!$A:$K,9,FALSE),'Export  - batting'!I271)</f>
        <v>1</v>
      </c>
      <c r="L270">
        <f>IF('Export  - batting'!$M271,'Export  - batting'!J271+VLOOKUP('Export  - batting'!$A271,'Season - bat'!$A:$K,10,FALSE),'Export  - batting'!J271)</f>
        <v>6</v>
      </c>
      <c r="M270">
        <f>IF('Export  - batting'!$M271,'Export  - batting'!K271+VLOOKUP('Export  - batting'!$A271,'Season - bat'!$A:$K,11,FALSE),'Export  - batting'!K271)</f>
        <v>0</v>
      </c>
      <c r="N270">
        <f>IF('Export  - batting'!L271="", "-", IF('Export  - batting'!$M271,'Export  - batting'!L271+VLOOKUP('Export  - batting'!$A271,'Season - bat'!$A:$L,12,FALSE),'Export  - batting'!L271))</f>
        <v>66</v>
      </c>
    </row>
    <row r="271" spans="1:14" x14ac:dyDescent="0.25">
      <c r="A271" t="str">
        <f>'Export  - batting'!A272</f>
        <v>Glenn Meier</v>
      </c>
      <c r="B271">
        <f>IF('Export  - batting'!$M272,'Export  - batting'!B272+VLOOKUP('Export  - batting'!$A272,'Season - bat'!A:K,2,FALSE),'Export  - batting'!B272)</f>
        <v>2</v>
      </c>
      <c r="C271">
        <f>IF('Export  - batting'!$M272,'Export  - batting'!C272+VLOOKUP('Export  - batting'!$A272,'Season - bat'!$A:$K,3,FALSE),'Export  - batting'!C272)</f>
        <v>2</v>
      </c>
      <c r="D271">
        <f>IF('Export  - batting'!$M272,'Export  - batting'!D272+VLOOKUP('Export  - batting'!$A272,'Season - bat'!$A:$K,4,FALSE),'Export  - batting'!D272)</f>
        <v>0</v>
      </c>
      <c r="E271">
        <f>IF('Export  - batting'!$M272,'Export  - batting'!E272+VLOOKUP('Export  - batting'!$A272,'Season - bat'!$A:$K,5,FALSE),'Export  - batting'!E272)</f>
        <v>12</v>
      </c>
      <c r="F271" s="30">
        <f>IF((C271-D271)&gt;0,E271/(C271-D271),"-")</f>
        <v>6</v>
      </c>
      <c r="G271" s="30">
        <f t="shared" si="4"/>
        <v>36.363636363636367</v>
      </c>
      <c r="H271">
        <f>VLOOKUP(A271,'Season - bat'!A:M,6,FALSE)</f>
        <v>11</v>
      </c>
      <c r="I271">
        <f>IF('Export  - batting'!$M272,'Export  - batting'!G272+VLOOKUP('Export  - batting'!$A272,'Season - bat'!$A:$K,7,FALSE),'Export  - batting'!G272)</f>
        <v>0</v>
      </c>
      <c r="J271">
        <f>IF('Export  - batting'!$M272,'Export  - batting'!H272+VLOOKUP('Export  - batting'!$A272,'Season - bat'!$A:$K,8,FALSE),'Export  - batting'!H272)</f>
        <v>0</v>
      </c>
      <c r="K271">
        <f>IF('Export  - batting'!$M272,'Export  - batting'!I272+VLOOKUP('Export  - batting'!$A272,'Season - bat'!$A:$K,9,FALSE),'Export  - batting'!I272)</f>
        <v>0</v>
      </c>
      <c r="L271">
        <f>IF('Export  - batting'!$M272,'Export  - batting'!J272+VLOOKUP('Export  - batting'!$A272,'Season - bat'!$A:$K,10,FALSE),'Export  - batting'!J272)</f>
        <v>1</v>
      </c>
      <c r="M271">
        <f>IF('Export  - batting'!$M272,'Export  - batting'!K272+VLOOKUP('Export  - batting'!$A272,'Season - bat'!$A:$K,11,FALSE),'Export  - batting'!K272)</f>
        <v>0</v>
      </c>
      <c r="N271">
        <f>IF('Export  - batting'!L272="", "-", IF('Export  - batting'!$M272,'Export  - batting'!L272+VLOOKUP('Export  - batting'!$A272,'Season - bat'!$A:$L,12,FALSE),'Export  - batting'!L272))</f>
        <v>33</v>
      </c>
    </row>
    <row r="272" spans="1:14" x14ac:dyDescent="0.25">
      <c r="A272" t="str">
        <f>'Export  - batting'!A273</f>
        <v>Akash Rajput</v>
      </c>
      <c r="B272">
        <f>IF('Export  - batting'!$M273,'Export  - batting'!B273+VLOOKUP('Export  - batting'!$A273,'Season - bat'!A:K,2,FALSE),'Export  - batting'!B273)</f>
        <v>1</v>
      </c>
      <c r="C272">
        <f>IF('Export  - batting'!$M273,'Export  - batting'!C273+VLOOKUP('Export  - batting'!$A273,'Season - bat'!$A:$K,3,FALSE),'Export  - batting'!C273)</f>
        <v>1</v>
      </c>
      <c r="D272">
        <f>IF('Export  - batting'!$M273,'Export  - batting'!D273+VLOOKUP('Export  - batting'!$A273,'Season - bat'!$A:$K,4,FALSE),'Export  - batting'!D273)</f>
        <v>0</v>
      </c>
      <c r="E272">
        <f>IF('Export  - batting'!$M273,'Export  - batting'!E273+VLOOKUP('Export  - batting'!$A273,'Season - bat'!$A:$K,5,FALSE),'Export  - batting'!E273)</f>
        <v>4</v>
      </c>
      <c r="F272" s="30">
        <f>IF((C272-D272)&gt;0,E272/(C272-D272),"-")</f>
        <v>4</v>
      </c>
      <c r="G272" s="30">
        <f t="shared" si="4"/>
        <v>44.444444444444443</v>
      </c>
      <c r="H272">
        <f>VLOOKUP(A272,'Season - bat'!A:M,6,FALSE)</f>
        <v>4</v>
      </c>
      <c r="I272">
        <f>IF('Export  - batting'!$M273,'Export  - batting'!G273+VLOOKUP('Export  - batting'!$A273,'Season - bat'!$A:$K,7,FALSE),'Export  - batting'!G273)</f>
        <v>0</v>
      </c>
      <c r="J272">
        <f>IF('Export  - batting'!$M273,'Export  - batting'!H273+VLOOKUP('Export  - batting'!$A273,'Season - bat'!$A:$K,8,FALSE),'Export  - batting'!H273)</f>
        <v>0</v>
      </c>
      <c r="K272">
        <f>IF('Export  - batting'!$M273,'Export  - batting'!I273+VLOOKUP('Export  - batting'!$A273,'Season - bat'!$A:$K,9,FALSE),'Export  - batting'!I273)</f>
        <v>0</v>
      </c>
      <c r="L272">
        <f>IF('Export  - batting'!$M273,'Export  - batting'!J273+VLOOKUP('Export  - batting'!$A273,'Season - bat'!$A:$K,10,FALSE),'Export  - batting'!J273)</f>
        <v>1</v>
      </c>
      <c r="M272">
        <f>IF('Export  - batting'!$M273,'Export  - batting'!K273+VLOOKUP('Export  - batting'!$A273,'Season - bat'!$A:$K,11,FALSE),'Export  - batting'!K273)</f>
        <v>0</v>
      </c>
      <c r="N272">
        <f>IF('Export  - batting'!L273="", "-", IF('Export  - batting'!$M273,'Export  - batting'!L273+VLOOKUP('Export  - batting'!$A273,'Season - bat'!$A:$L,12,FALSE),'Export  - batting'!L273))</f>
        <v>9</v>
      </c>
    </row>
    <row r="273" spans="1:14" x14ac:dyDescent="0.25">
      <c r="A273" t="str">
        <f>'Export  - batting'!A274</f>
        <v>Callum Binyon</v>
      </c>
      <c r="B273">
        <f>IF('Export  - batting'!$M274,'Export  - batting'!B274+VLOOKUP('Export  - batting'!$A274,'Season - bat'!A:K,2,FALSE),'Export  - batting'!B274)</f>
        <v>1</v>
      </c>
      <c r="C273">
        <f>IF('Export  - batting'!$M274,'Export  - batting'!C274+VLOOKUP('Export  - batting'!$A274,'Season - bat'!$A:$K,3,FALSE),'Export  - batting'!C274)</f>
        <v>1</v>
      </c>
      <c r="D273">
        <f>IF('Export  - batting'!$M274,'Export  - batting'!D274+VLOOKUP('Export  - batting'!$A274,'Season - bat'!$A:$K,4,FALSE),'Export  - batting'!D274)</f>
        <v>1</v>
      </c>
      <c r="E273">
        <f>IF('Export  - batting'!$M274,'Export  - batting'!E274+VLOOKUP('Export  - batting'!$A274,'Season - bat'!$A:$K,5,FALSE),'Export  - batting'!E274)</f>
        <v>3</v>
      </c>
      <c r="F273" s="30" t="str">
        <f>IF((C273-D273)&gt;0,E273/(C273-D273),"-")</f>
        <v>-</v>
      </c>
      <c r="G273" s="30">
        <f t="shared" si="4"/>
        <v>50</v>
      </c>
      <c r="H273" t="str">
        <f>VLOOKUP(A273,'Season - bat'!A:M,6,FALSE)</f>
        <v>3*</v>
      </c>
      <c r="I273">
        <f>IF('Export  - batting'!$M274,'Export  - batting'!G274+VLOOKUP('Export  - batting'!$A274,'Season - bat'!$A:$K,7,FALSE),'Export  - batting'!G274)</f>
        <v>0</v>
      </c>
      <c r="J273">
        <f>IF('Export  - batting'!$M274,'Export  - batting'!H274+VLOOKUP('Export  - batting'!$A274,'Season - bat'!$A:$K,8,FALSE),'Export  - batting'!H274)</f>
        <v>0</v>
      </c>
      <c r="K273">
        <f>IF('Export  - batting'!$M274,'Export  - batting'!I274+VLOOKUP('Export  - batting'!$A274,'Season - bat'!$A:$K,9,FALSE),'Export  - batting'!I274)</f>
        <v>0</v>
      </c>
      <c r="L273">
        <f>IF('Export  - batting'!$M274,'Export  - batting'!J274+VLOOKUP('Export  - batting'!$A274,'Season - bat'!$A:$K,10,FALSE),'Export  - batting'!J274)</f>
        <v>0</v>
      </c>
      <c r="M273">
        <f>IF('Export  - batting'!$M274,'Export  - batting'!K274+VLOOKUP('Export  - batting'!$A274,'Season - bat'!$A:$K,11,FALSE),'Export  - batting'!K274)</f>
        <v>0</v>
      </c>
      <c r="N273">
        <f>IF('Export  - batting'!L274="", "-", IF('Export  - batting'!$M274,'Export  - batting'!L274+VLOOKUP('Export  - batting'!$A274,'Season - bat'!$A:$L,12,FALSE),'Export  - batting'!L274))</f>
        <v>6</v>
      </c>
    </row>
    <row r="274" spans="1:14" x14ac:dyDescent="0.25">
      <c r="A274" t="str">
        <f>'Export  - batting'!A275</f>
        <v>Ajit Prasaad</v>
      </c>
      <c r="B274">
        <f>IF('Export  - batting'!$M275,'Export  - batting'!B275+VLOOKUP('Export  - batting'!$A275,'Season - bat'!A:K,2,FALSE),'Export  - batting'!B275)</f>
        <v>8</v>
      </c>
      <c r="C274">
        <f>IF('Export  - batting'!$M275,'Export  - batting'!C275+VLOOKUP('Export  - batting'!$A275,'Season - bat'!$A:$K,3,FALSE),'Export  - batting'!C275)</f>
        <v>4</v>
      </c>
      <c r="D274">
        <f>IF('Export  - batting'!$M275,'Export  - batting'!D275+VLOOKUP('Export  - batting'!$A275,'Season - bat'!$A:$K,4,FALSE),'Export  - batting'!D275)</f>
        <v>1</v>
      </c>
      <c r="E274">
        <f>IF('Export  - batting'!$M275,'Export  - batting'!E275+VLOOKUP('Export  - batting'!$A275,'Season - bat'!$A:$K,5,FALSE),'Export  - batting'!E275)</f>
        <v>6</v>
      </c>
      <c r="F274" s="30">
        <f>IF((C274-D274)&gt;0,E274/(C274-D274),"-")</f>
        <v>2</v>
      </c>
      <c r="G274" s="30">
        <f t="shared" si="4"/>
        <v>60</v>
      </c>
      <c r="H274" t="str">
        <f>VLOOKUP(A274,'Season - bat'!A:M,6,FALSE)</f>
        <v>6*</v>
      </c>
      <c r="I274">
        <f>IF('Export  - batting'!$M275,'Export  - batting'!G275+VLOOKUP('Export  - batting'!$A275,'Season - bat'!$A:$K,7,FALSE),'Export  - batting'!G275)</f>
        <v>0</v>
      </c>
      <c r="J274">
        <f>IF('Export  - batting'!$M275,'Export  - batting'!H275+VLOOKUP('Export  - batting'!$A275,'Season - bat'!$A:$K,8,FALSE),'Export  - batting'!H275)</f>
        <v>0</v>
      </c>
      <c r="K274">
        <f>IF('Export  - batting'!$M275,'Export  - batting'!I275+VLOOKUP('Export  - batting'!$A275,'Season - bat'!$A:$K,9,FALSE),'Export  - batting'!I275)</f>
        <v>3</v>
      </c>
      <c r="L274">
        <f>IF('Export  - batting'!$M275,'Export  - batting'!J275+VLOOKUP('Export  - batting'!$A275,'Season - bat'!$A:$K,10,FALSE),'Export  - batting'!J275)</f>
        <v>0</v>
      </c>
      <c r="M274">
        <f>IF('Export  - batting'!$M275,'Export  - batting'!K275+VLOOKUP('Export  - batting'!$A275,'Season - bat'!$A:$K,11,FALSE),'Export  - batting'!K275)</f>
        <v>0</v>
      </c>
      <c r="N274">
        <f>IF('Export  - batting'!L275="", "-", IF('Export  - batting'!$M275,'Export  - batting'!L275+VLOOKUP('Export  - batting'!$A275,'Season - bat'!$A:$L,12,FALSE),'Export  - batting'!L275))</f>
        <v>10</v>
      </c>
    </row>
    <row r="275" spans="1:14" x14ac:dyDescent="0.25">
      <c r="A275" t="str">
        <f>'Export  - batting'!A276</f>
        <v>Sam Russell</v>
      </c>
      <c r="B275">
        <f>IF('Export  - batting'!$M276,'Export  - batting'!B276+VLOOKUP('Export  - batting'!$A276,'Season - bat'!A:K,2,FALSE),'Export  - batting'!B276)</f>
        <v>1</v>
      </c>
      <c r="C275">
        <f>IF('Export  - batting'!$M276,'Export  - batting'!C276+VLOOKUP('Export  - batting'!$A276,'Season - bat'!$A:$K,3,FALSE),'Export  - batting'!C276)</f>
        <v>1</v>
      </c>
      <c r="D275">
        <f>IF('Export  - batting'!$M276,'Export  - batting'!D276+VLOOKUP('Export  - batting'!$A276,'Season - bat'!$A:$K,4,FALSE),'Export  - batting'!D276)</f>
        <v>0</v>
      </c>
      <c r="E275">
        <f>IF('Export  - batting'!$M276,'Export  - batting'!E276+VLOOKUP('Export  - batting'!$A276,'Season - bat'!$A:$K,5,FALSE),'Export  - batting'!E276)</f>
        <v>0</v>
      </c>
      <c r="F275" s="30">
        <f>IF((C275-D275)&gt;0,E275/(C275-D275),"-")</f>
        <v>0</v>
      </c>
      <c r="G275" s="30">
        <f t="shared" si="4"/>
        <v>0</v>
      </c>
      <c r="H275">
        <f>VLOOKUP(A275,'Season - bat'!A:M,6,FALSE)</f>
        <v>0</v>
      </c>
      <c r="I275">
        <f>IF('Export  - batting'!$M276,'Export  - batting'!G276+VLOOKUP('Export  - batting'!$A276,'Season - bat'!$A:$K,7,FALSE),'Export  - batting'!G276)</f>
        <v>0</v>
      </c>
      <c r="J275">
        <f>IF('Export  - batting'!$M276,'Export  - batting'!H276+VLOOKUP('Export  - batting'!$A276,'Season - bat'!$A:$K,8,FALSE),'Export  - batting'!H276)</f>
        <v>0</v>
      </c>
      <c r="K275">
        <f>IF('Export  - batting'!$M276,'Export  - batting'!I276+VLOOKUP('Export  - batting'!$A276,'Season - bat'!$A:$K,9,FALSE),'Export  - batting'!I276)</f>
        <v>1</v>
      </c>
      <c r="L275">
        <f>IF('Export  - batting'!$M276,'Export  - batting'!J276+VLOOKUP('Export  - batting'!$A276,'Season - bat'!$A:$K,10,FALSE),'Export  - batting'!J276)</f>
        <v>0</v>
      </c>
      <c r="M275">
        <f>IF('Export  - batting'!$M276,'Export  - batting'!K276+VLOOKUP('Export  - batting'!$A276,'Season - bat'!$A:$K,11,FALSE),'Export  - batting'!K276)</f>
        <v>0</v>
      </c>
      <c r="N275">
        <f>IF('Export  - batting'!L276="", "-", IF('Export  - batting'!$M276,'Export  - batting'!L276+VLOOKUP('Export  - batting'!$A276,'Season - bat'!$A:$L,12,FALSE),'Export  - batting'!L276))</f>
        <v>6</v>
      </c>
    </row>
    <row r="276" spans="1:14" x14ac:dyDescent="0.25">
      <c r="A276" t="str">
        <f>'Export  - batting'!A277</f>
        <v>Andrew McEwen</v>
      </c>
      <c r="B276">
        <f>IF('Export  - batting'!$M277,'Export  - batting'!B277+VLOOKUP('Export  - batting'!$A277,'Season - bat'!A:K,2,FALSE),'Export  - batting'!B277)</f>
        <v>12</v>
      </c>
      <c r="C276">
        <f>IF('Export  - batting'!$M277,'Export  - batting'!C277+VLOOKUP('Export  - batting'!$A277,'Season - bat'!$A:$K,3,FALSE),'Export  - batting'!C277)</f>
        <v>6</v>
      </c>
      <c r="D276">
        <f>IF('Export  - batting'!$M277,'Export  - batting'!D277+VLOOKUP('Export  - batting'!$A277,'Season - bat'!$A:$K,4,FALSE),'Export  - batting'!D277)</f>
        <v>2</v>
      </c>
      <c r="E276">
        <f>IF('Export  - batting'!$M277,'Export  - batting'!E277+VLOOKUP('Export  - batting'!$A277,'Season - bat'!$A:$K,5,FALSE),'Export  - batting'!E277)</f>
        <v>37</v>
      </c>
      <c r="F276" s="30">
        <f t="shared" ref="F276:F278" si="5">IF((C276-D276)&gt;0,E276/(C276-D276),"-")</f>
        <v>9.25</v>
      </c>
      <c r="G276" s="30">
        <f t="shared" ref="G276:G278" si="6">IF(AND(N276&lt;&gt;"-",N276&gt;0),(E276/N276)*100, "-")</f>
        <v>74</v>
      </c>
      <c r="H276" t="str">
        <f>VLOOKUP(A276,'Season - bat'!A:M,6,FALSE)</f>
        <v>16*</v>
      </c>
      <c r="I276">
        <f>IF('Export  - batting'!$M277,'Export  - batting'!G277+VLOOKUP('Export  - batting'!$A277,'Season - bat'!$A:$K,7,FALSE),'Export  - batting'!G277)</f>
        <v>0</v>
      </c>
      <c r="J276">
        <f>IF('Export  - batting'!$M277,'Export  - batting'!H277+VLOOKUP('Export  - batting'!$A277,'Season - bat'!$A:$K,8,FALSE),'Export  - batting'!H277)</f>
        <v>0</v>
      </c>
      <c r="K276">
        <f>IF('Export  - batting'!$M277,'Export  - batting'!I277+VLOOKUP('Export  - batting'!$A277,'Season - bat'!$A:$K,9,FALSE),'Export  - batting'!I277)</f>
        <v>1</v>
      </c>
      <c r="L276">
        <f>IF('Export  - batting'!$M277,'Export  - batting'!J277+VLOOKUP('Export  - batting'!$A277,'Season - bat'!$A:$K,10,FALSE),'Export  - batting'!J277)</f>
        <v>5</v>
      </c>
      <c r="M276">
        <f>IF('Export  - batting'!$M277,'Export  - batting'!K277+VLOOKUP('Export  - batting'!$A277,'Season - bat'!$A:$K,11,FALSE),'Export  - batting'!K277)</f>
        <v>0</v>
      </c>
      <c r="N276">
        <f>IF('Export  - batting'!L277="", "-", IF('Export  - batting'!$M277,'Export  - batting'!L277+VLOOKUP('Export  - batting'!$A277,'Season - bat'!$A:$L,12,FALSE),'Export  - batting'!L277))</f>
        <v>50</v>
      </c>
    </row>
    <row r="277" spans="1:14" x14ac:dyDescent="0.25">
      <c r="A277" t="str">
        <f>'Export  - batting'!A278</f>
        <v>Jo Milne</v>
      </c>
      <c r="B277">
        <f>IF('Export  - batting'!$M278,'Export  - batting'!B278+VLOOKUP('Export  - batting'!$A278,'Season - bat'!A:K,2,FALSE),'Export  - batting'!B278)</f>
        <v>2</v>
      </c>
      <c r="C277">
        <f>IF('Export  - batting'!$M278,'Export  - batting'!C278+VLOOKUP('Export  - batting'!$A278,'Season - bat'!$A:$K,3,FALSE),'Export  - batting'!C278)</f>
        <v>2</v>
      </c>
      <c r="D277">
        <f>IF('Export  - batting'!$M278,'Export  - batting'!D278+VLOOKUP('Export  - batting'!$A278,'Season - bat'!$A:$K,4,FALSE),'Export  - batting'!D278)</f>
        <v>1</v>
      </c>
      <c r="E277">
        <f>IF('Export  - batting'!$M278,'Export  - batting'!E278+VLOOKUP('Export  - batting'!$A278,'Season - bat'!$A:$K,5,FALSE),'Export  - batting'!E278)</f>
        <v>6</v>
      </c>
      <c r="F277" s="30">
        <f t="shared" si="5"/>
        <v>6</v>
      </c>
      <c r="G277" s="30">
        <f t="shared" si="6"/>
        <v>75</v>
      </c>
      <c r="H277" t="str">
        <f>VLOOKUP(A277,'Season - bat'!A:M,6,FALSE)</f>
        <v>6*</v>
      </c>
      <c r="I277">
        <f>IF('Export  - batting'!$M278,'Export  - batting'!G278+VLOOKUP('Export  - batting'!$A278,'Season - bat'!$A:$K,7,FALSE),'Export  - batting'!G278)</f>
        <v>0</v>
      </c>
      <c r="J277">
        <f>IF('Export  - batting'!$M278,'Export  - batting'!H278+VLOOKUP('Export  - batting'!$A278,'Season - bat'!$A:$K,8,FALSE),'Export  - batting'!H278)</f>
        <v>0</v>
      </c>
      <c r="K277">
        <f>IF('Export  - batting'!$M278,'Export  - batting'!I278+VLOOKUP('Export  - batting'!$A278,'Season - bat'!$A:$K,9,FALSE),'Export  - batting'!I278)</f>
        <v>1</v>
      </c>
      <c r="L277">
        <f>IF('Export  - batting'!$M278,'Export  - batting'!J278+VLOOKUP('Export  - batting'!$A278,'Season - bat'!$A:$K,10,FALSE),'Export  - batting'!J278)</f>
        <v>1</v>
      </c>
      <c r="M277">
        <f>IF('Export  - batting'!$M278,'Export  - batting'!K278+VLOOKUP('Export  - batting'!$A278,'Season - bat'!$A:$K,11,FALSE),'Export  - batting'!K278)</f>
        <v>0</v>
      </c>
      <c r="N277">
        <f>IF('Export  - batting'!L278="", "-", IF('Export  - batting'!$M278,'Export  - batting'!L278+VLOOKUP('Export  - batting'!$A278,'Season - bat'!$A:$L,12,FALSE),'Export  - batting'!L278))</f>
        <v>8</v>
      </c>
    </row>
    <row r="278" spans="1:14" x14ac:dyDescent="0.25">
      <c r="A278" t="str">
        <f>'Export  - batting'!A279</f>
        <v>Suri S</v>
      </c>
      <c r="B278">
        <f>IF('Export  - batting'!$M279,'Export  - batting'!B279+VLOOKUP('Export  - batting'!$A279,'Season - bat'!A:K,2,FALSE),'Export  - batting'!B279)</f>
        <v>1</v>
      </c>
      <c r="C278">
        <f>IF('Export  - batting'!$M279,'Export  - batting'!C279+VLOOKUP('Export  - batting'!$A279,'Season - bat'!$A:$K,3,FALSE),'Export  - batting'!C279)</f>
        <v>1</v>
      </c>
      <c r="D278">
        <f>IF('Export  - batting'!$M279,'Export  - batting'!D279+VLOOKUP('Export  - batting'!$A279,'Season - bat'!$A:$K,4,FALSE),'Export  - batting'!D279)</f>
        <v>0</v>
      </c>
      <c r="E278">
        <f>IF('Export  - batting'!$M279,'Export  - batting'!E279+VLOOKUP('Export  - batting'!$A279,'Season - bat'!$A:$K,5,FALSE),'Export  - batting'!E279)</f>
        <v>2</v>
      </c>
      <c r="F278" s="30">
        <f t="shared" si="5"/>
        <v>2</v>
      </c>
      <c r="G278" s="30">
        <f t="shared" si="6"/>
        <v>100</v>
      </c>
      <c r="H278">
        <f>VLOOKUP(A278,'Season - bat'!A:M,6,FALSE)</f>
        <v>2</v>
      </c>
      <c r="I278">
        <f>IF('Export  - batting'!$M279,'Export  - batting'!G279+VLOOKUP('Export  - batting'!$A279,'Season - bat'!$A:$K,7,FALSE),'Export  - batting'!G279)</f>
        <v>0</v>
      </c>
      <c r="J278">
        <f>IF('Export  - batting'!$M279,'Export  - batting'!H279+VLOOKUP('Export  - batting'!$A279,'Season - bat'!$A:$K,8,FALSE),'Export  - batting'!H279)</f>
        <v>0</v>
      </c>
      <c r="K278">
        <f>IF('Export  - batting'!$M279,'Export  - batting'!I279+VLOOKUP('Export  - batting'!$A279,'Season - bat'!$A:$K,9,FALSE),'Export  - batting'!I279)</f>
        <v>0</v>
      </c>
      <c r="L278">
        <f>IF('Export  - batting'!$M279,'Export  - batting'!J279+VLOOKUP('Export  - batting'!$A279,'Season - bat'!$A:$K,10,FALSE),'Export  - batting'!J279)</f>
        <v>0</v>
      </c>
      <c r="M278">
        <f>IF('Export  - batting'!$M279,'Export  - batting'!K279+VLOOKUP('Export  - batting'!$A279,'Season - bat'!$A:$K,11,FALSE),'Export  - batting'!K279)</f>
        <v>0</v>
      </c>
      <c r="N278">
        <f>IF('Export  - batting'!L279="", "-", IF('Export  - batting'!$M279,'Export  - batting'!L279+VLOOKUP('Export  - batting'!$A279,'Season - bat'!$A:$L,12,FALSE),'Export  - batting'!L279))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AFB8-AA04-4858-A883-9A6C2EF689B8}">
  <dimension ref="A1:N278"/>
  <sheetViews>
    <sheetView topLeftCell="A61" workbookViewId="0">
      <selection activeCell="O138" sqref="O138"/>
    </sheetView>
  </sheetViews>
  <sheetFormatPr defaultRowHeight="15" x14ac:dyDescent="0.25"/>
  <cols>
    <col min="1" max="1" width="18.28515625" bestFit="1" customWidth="1"/>
    <col min="6" max="7" width="9.140625" style="30"/>
  </cols>
  <sheetData>
    <row r="1" spans="1:14" x14ac:dyDescent="0.25">
      <c r="A1" t="str">
        <f>'Career - bat'!A1</f>
        <v>Player</v>
      </c>
      <c r="B1" t="str">
        <f>'Career - bat'!B1</f>
        <v>Mat</v>
      </c>
      <c r="C1" t="str">
        <f>'Career - bat'!C1</f>
        <v>Inns</v>
      </c>
      <c r="D1" t="str">
        <f>'Career - bat'!D1</f>
        <v>NO</v>
      </c>
      <c r="E1" t="str">
        <f>'Career - bat'!E1</f>
        <v>Runs</v>
      </c>
      <c r="F1" s="30" t="str">
        <f>'Career - bat'!F1</f>
        <v>Ave</v>
      </c>
      <c r="G1" s="30" t="str">
        <f>'Career - bat'!G1</f>
        <v>SR</v>
      </c>
      <c r="H1" t="str">
        <f>'Career - bat'!H1</f>
        <v>HS</v>
      </c>
      <c r="I1" t="str">
        <f>'Career - bat'!I1</f>
        <v>50s</v>
      </c>
      <c r="J1" t="str">
        <f>'Career - bat'!J1</f>
        <v>100s</v>
      </c>
      <c r="K1" t="str">
        <f>'Career - bat'!K1</f>
        <v>0s</v>
      </c>
      <c r="L1" t="str">
        <f>'Career - bat'!L1</f>
        <v>4s</v>
      </c>
      <c r="M1" t="str">
        <f>'Career - bat'!M1</f>
        <v>6s</v>
      </c>
      <c r="N1" t="str">
        <f>'Career - bat'!N1</f>
        <v>Balls</v>
      </c>
    </row>
    <row r="2" spans="1:14" x14ac:dyDescent="0.25">
      <c r="A2" t="str">
        <f>'Career - bat'!A2</f>
        <v>Forhad Ahmed</v>
      </c>
      <c r="B2">
        <f>'Career - bat'!B2</f>
        <v>2</v>
      </c>
      <c r="C2">
        <f>'Career - bat'!C2</f>
        <v>2</v>
      </c>
      <c r="D2">
        <f>'Career - bat'!D2</f>
        <v>0</v>
      </c>
      <c r="E2">
        <f>'Career - bat'!E2</f>
        <v>35</v>
      </c>
      <c r="F2" s="30">
        <f>'Career - bat'!F2</f>
        <v>17.5</v>
      </c>
      <c r="G2" s="30">
        <f>'Career - bat'!G2</f>
        <v>76.08695652173914</v>
      </c>
      <c r="H2">
        <f>'Career - bat'!H2</f>
        <v>23</v>
      </c>
      <c r="I2">
        <f>'Career - bat'!I2</f>
        <v>0</v>
      </c>
      <c r="J2">
        <f>'Career - bat'!J2</f>
        <v>0</v>
      </c>
      <c r="K2">
        <f>'Career - bat'!K2</f>
        <v>0</v>
      </c>
      <c r="L2">
        <f>'Career - bat'!L2</f>
        <v>4</v>
      </c>
      <c r="M2">
        <f>'Career - bat'!M2</f>
        <v>0</v>
      </c>
      <c r="N2">
        <f>'Career - bat'!N2</f>
        <v>46</v>
      </c>
    </row>
    <row r="3" spans="1:14" x14ac:dyDescent="0.25">
      <c r="A3" t="str">
        <f>'Career - bat'!A3</f>
        <v>A Akash</v>
      </c>
      <c r="B3">
        <f>'Career - bat'!B3</f>
        <v>1</v>
      </c>
      <c r="C3">
        <f>'Career - bat'!C3</f>
        <v>0</v>
      </c>
      <c r="D3">
        <f>'Career - bat'!D3</f>
        <v>0</v>
      </c>
      <c r="E3">
        <f>'Career - bat'!E3</f>
        <v>0</v>
      </c>
      <c r="F3" s="30" t="str">
        <f>'Career - bat'!F3</f>
        <v>-</v>
      </c>
      <c r="G3" s="30" t="str">
        <f>'Career - bat'!G3</f>
        <v>-</v>
      </c>
      <c r="H3" t="str">
        <f>'Career - bat'!H3</f>
        <v>0*</v>
      </c>
      <c r="I3">
        <f>'Career - bat'!I3</f>
        <v>0</v>
      </c>
      <c r="J3">
        <f>'Career - bat'!J3</f>
        <v>0</v>
      </c>
      <c r="K3">
        <f>'Career - bat'!K3</f>
        <v>0</v>
      </c>
      <c r="L3">
        <f>'Career - bat'!L3</f>
        <v>0</v>
      </c>
      <c r="M3">
        <f>'Career - bat'!M3</f>
        <v>0</v>
      </c>
      <c r="N3" t="str">
        <f>'Career - bat'!N3</f>
        <v>-</v>
      </c>
    </row>
    <row r="4" spans="1:14" x14ac:dyDescent="0.25">
      <c r="A4" t="str">
        <f>'Career - bat'!A4</f>
        <v>B Ali</v>
      </c>
      <c r="B4">
        <f>'Career - bat'!B4</f>
        <v>1</v>
      </c>
      <c r="C4">
        <f>'Career - bat'!C4</f>
        <v>1</v>
      </c>
      <c r="D4">
        <f>'Career - bat'!D4</f>
        <v>0</v>
      </c>
      <c r="E4">
        <f>'Career - bat'!E4</f>
        <v>7</v>
      </c>
      <c r="F4" s="30">
        <f>'Career - bat'!F4</f>
        <v>7</v>
      </c>
      <c r="G4" s="30" t="str">
        <f>'Career - bat'!G4</f>
        <v>-</v>
      </c>
      <c r="H4">
        <f>'Career - bat'!H4</f>
        <v>7</v>
      </c>
      <c r="I4">
        <f>'Career - bat'!I4</f>
        <v>0</v>
      </c>
      <c r="J4">
        <f>'Career - bat'!J4</f>
        <v>0</v>
      </c>
      <c r="K4">
        <f>'Career - bat'!K4</f>
        <v>0</v>
      </c>
      <c r="L4">
        <f>'Career - bat'!L4</f>
        <v>1</v>
      </c>
      <c r="M4">
        <f>'Career - bat'!M4</f>
        <v>0</v>
      </c>
      <c r="N4" t="str">
        <f>'Career - bat'!N4</f>
        <v>-</v>
      </c>
    </row>
    <row r="5" spans="1:14" x14ac:dyDescent="0.25">
      <c r="A5" t="str">
        <f>'Career - bat'!A5</f>
        <v>S Ali</v>
      </c>
      <c r="B5">
        <f>'Career - bat'!B5</f>
        <v>1</v>
      </c>
      <c r="C5">
        <f>'Career - bat'!C5</f>
        <v>0</v>
      </c>
      <c r="D5">
        <f>'Career - bat'!D5</f>
        <v>0</v>
      </c>
      <c r="E5">
        <f>'Career - bat'!E5</f>
        <v>0</v>
      </c>
      <c r="F5" s="30" t="str">
        <f>'Career - bat'!F5</f>
        <v>-</v>
      </c>
      <c r="G5" s="30" t="str">
        <f>'Career - bat'!G5</f>
        <v>-</v>
      </c>
      <c r="H5">
        <f>'Career - bat'!H5</f>
        <v>0</v>
      </c>
      <c r="I5">
        <f>'Career - bat'!I5</f>
        <v>0</v>
      </c>
      <c r="J5">
        <f>'Career - bat'!J5</f>
        <v>0</v>
      </c>
      <c r="K5">
        <f>'Career - bat'!K5</f>
        <v>0</v>
      </c>
      <c r="L5">
        <f>'Career - bat'!L5</f>
        <v>0</v>
      </c>
      <c r="M5">
        <f>'Career - bat'!M5</f>
        <v>0</v>
      </c>
      <c r="N5" t="str">
        <f>'Career - bat'!N5</f>
        <v>-</v>
      </c>
    </row>
    <row r="6" spans="1:14" x14ac:dyDescent="0.25">
      <c r="A6" t="str">
        <f>'Career - bat'!A6</f>
        <v>S Anaokar</v>
      </c>
      <c r="B6">
        <f>'Career - bat'!B6</f>
        <v>129</v>
      </c>
      <c r="C6">
        <f>'Career - bat'!C6</f>
        <v>119</v>
      </c>
      <c r="D6">
        <f>'Career - bat'!D6</f>
        <v>13</v>
      </c>
      <c r="E6">
        <f>'Career - bat'!E6</f>
        <v>2600</v>
      </c>
      <c r="F6" s="30">
        <f>'Career - bat'!F6</f>
        <v>24.528301886792452</v>
      </c>
      <c r="G6" s="30" t="str">
        <f>'Career - bat'!G6</f>
        <v>-</v>
      </c>
      <c r="H6">
        <f>'Career - bat'!H6</f>
        <v>111</v>
      </c>
      <c r="I6">
        <f>'Career - bat'!I6</f>
        <v>13</v>
      </c>
      <c r="J6">
        <f>'Career - bat'!J6</f>
        <v>3</v>
      </c>
      <c r="K6">
        <f>'Career - bat'!K6</f>
        <v>16</v>
      </c>
      <c r="L6">
        <f>'Career - bat'!L6</f>
        <v>183</v>
      </c>
      <c r="M6">
        <f>'Career - bat'!M6</f>
        <v>21</v>
      </c>
      <c r="N6" t="str">
        <f>'Career - bat'!N6</f>
        <v>-</v>
      </c>
    </row>
    <row r="7" spans="1:14" x14ac:dyDescent="0.25">
      <c r="A7" t="str">
        <f>'Career - bat'!A7</f>
        <v>Matthew Ashton</v>
      </c>
      <c r="B7">
        <f>'Career - bat'!B7</f>
        <v>121</v>
      </c>
      <c r="C7">
        <f>'Career - bat'!C7</f>
        <v>93</v>
      </c>
      <c r="D7">
        <f>'Career - bat'!D7</f>
        <v>20</v>
      </c>
      <c r="E7">
        <f>'Career - bat'!E7</f>
        <v>973</v>
      </c>
      <c r="F7" s="30">
        <f>'Career - bat'!F7</f>
        <v>13.328767123287671</v>
      </c>
      <c r="G7" s="30" t="str">
        <f>'Career - bat'!G7</f>
        <v>-</v>
      </c>
      <c r="H7">
        <f>'Career - bat'!H7</f>
        <v>101</v>
      </c>
      <c r="I7">
        <f>'Career - bat'!I7</f>
        <v>0</v>
      </c>
      <c r="J7">
        <f>'Career - bat'!J7</f>
        <v>1</v>
      </c>
      <c r="K7">
        <f>'Career - bat'!K7</f>
        <v>15</v>
      </c>
      <c r="L7">
        <f>'Career - bat'!L7</f>
        <v>85</v>
      </c>
      <c r="M7">
        <f>'Career - bat'!M7</f>
        <v>4</v>
      </c>
      <c r="N7" t="str">
        <f>'Career - bat'!N7</f>
        <v>-</v>
      </c>
    </row>
    <row r="8" spans="1:14" x14ac:dyDescent="0.25">
      <c r="A8" t="str">
        <f>'Career - bat'!A8</f>
        <v>J Baird-Murray</v>
      </c>
      <c r="B8">
        <f>'Career - bat'!B8</f>
        <v>4</v>
      </c>
      <c r="C8">
        <f>'Career - bat'!C8</f>
        <v>3</v>
      </c>
      <c r="D8">
        <f>'Career - bat'!D8</f>
        <v>0</v>
      </c>
      <c r="E8">
        <f>'Career - bat'!E8</f>
        <v>46</v>
      </c>
      <c r="F8" s="30">
        <f>'Career - bat'!F8</f>
        <v>15.333333333333334</v>
      </c>
      <c r="G8" s="30" t="str">
        <f>'Career - bat'!G8</f>
        <v>-</v>
      </c>
      <c r="H8">
        <f>'Career - bat'!H8</f>
        <v>26</v>
      </c>
      <c r="I8">
        <f>'Career - bat'!I8</f>
        <v>0</v>
      </c>
      <c r="J8">
        <f>'Career - bat'!J8</f>
        <v>0</v>
      </c>
      <c r="K8">
        <f>'Career - bat'!K8</f>
        <v>0</v>
      </c>
      <c r="L8">
        <f>'Career - bat'!L8</f>
        <v>5</v>
      </c>
      <c r="M8">
        <f>'Career - bat'!M8</f>
        <v>0</v>
      </c>
      <c r="N8" t="str">
        <f>'Career - bat'!N8</f>
        <v>-</v>
      </c>
    </row>
    <row r="9" spans="1:14" x14ac:dyDescent="0.25">
      <c r="A9" t="str">
        <f>'Career - bat'!A9</f>
        <v>P Baker</v>
      </c>
      <c r="B9">
        <f>'Career - bat'!B9</f>
        <v>1</v>
      </c>
      <c r="C9">
        <f>'Career - bat'!C9</f>
        <v>0</v>
      </c>
      <c r="D9">
        <f>'Career - bat'!D9</f>
        <v>0</v>
      </c>
      <c r="E9">
        <f>'Career - bat'!E9</f>
        <v>0</v>
      </c>
      <c r="F9" s="30" t="str">
        <f>'Career - bat'!F9</f>
        <v>-</v>
      </c>
      <c r="G9" s="30" t="str">
        <f>'Career - bat'!G9</f>
        <v>-</v>
      </c>
      <c r="H9">
        <f>'Career - bat'!H9</f>
        <v>0</v>
      </c>
      <c r="I9">
        <f>'Career - bat'!I9</f>
        <v>0</v>
      </c>
      <c r="J9">
        <f>'Career - bat'!J9</f>
        <v>0</v>
      </c>
      <c r="K9">
        <f>'Career - bat'!K9</f>
        <v>0</v>
      </c>
      <c r="L9">
        <f>'Career - bat'!L9</f>
        <v>0</v>
      </c>
      <c r="M9">
        <f>'Career - bat'!M9</f>
        <v>0</v>
      </c>
      <c r="N9" t="str">
        <f>'Career - bat'!N9</f>
        <v>-</v>
      </c>
    </row>
    <row r="10" spans="1:14" x14ac:dyDescent="0.25">
      <c r="A10" t="str">
        <f>'Career - bat'!A10</f>
        <v>D Banger</v>
      </c>
      <c r="B10">
        <f>'Career - bat'!B10</f>
        <v>14</v>
      </c>
      <c r="C10">
        <f>'Career - bat'!C10</f>
        <v>14</v>
      </c>
      <c r="D10">
        <f>'Career - bat'!D10</f>
        <v>3</v>
      </c>
      <c r="E10">
        <f>'Career - bat'!E10</f>
        <v>147</v>
      </c>
      <c r="F10" s="30">
        <f>'Career - bat'!F10</f>
        <v>13.363636363636363</v>
      </c>
      <c r="G10" s="30" t="str">
        <f>'Career - bat'!G10</f>
        <v>-</v>
      </c>
      <c r="H10">
        <f>'Career - bat'!H10</f>
        <v>45</v>
      </c>
      <c r="I10">
        <f>'Career - bat'!I10</f>
        <v>0</v>
      </c>
      <c r="J10">
        <f>'Career - bat'!J10</f>
        <v>0</v>
      </c>
      <c r="K10">
        <f>'Career - bat'!K10</f>
        <v>3</v>
      </c>
      <c r="L10">
        <f>'Career - bat'!L10</f>
        <v>18</v>
      </c>
      <c r="M10">
        <f>'Career - bat'!M10</f>
        <v>2</v>
      </c>
      <c r="N10" t="str">
        <f>'Career - bat'!N10</f>
        <v>-</v>
      </c>
    </row>
    <row r="11" spans="1:14" x14ac:dyDescent="0.25">
      <c r="A11" t="str">
        <f>'Career - bat'!A11</f>
        <v>A Bangotra</v>
      </c>
      <c r="B11">
        <f>'Career - bat'!B11</f>
        <v>22</v>
      </c>
      <c r="C11">
        <f>'Career - bat'!C11</f>
        <v>22</v>
      </c>
      <c r="D11">
        <f>'Career - bat'!D11</f>
        <v>0</v>
      </c>
      <c r="E11">
        <f>'Career - bat'!E11</f>
        <v>527</v>
      </c>
      <c r="F11" s="30">
        <f>'Career - bat'!F11</f>
        <v>23.954545454545453</v>
      </c>
      <c r="G11" s="30" t="str">
        <f>'Career - bat'!G11</f>
        <v>-</v>
      </c>
      <c r="H11">
        <f>'Career - bat'!H11</f>
        <v>82</v>
      </c>
      <c r="I11">
        <f>'Career - bat'!I11</f>
        <v>4</v>
      </c>
      <c r="J11">
        <f>'Career - bat'!J11</f>
        <v>0</v>
      </c>
      <c r="K11">
        <f>'Career - bat'!K11</f>
        <v>0</v>
      </c>
      <c r="L11">
        <f>'Career - bat'!L11</f>
        <v>52</v>
      </c>
      <c r="M11">
        <f>'Career - bat'!M11</f>
        <v>1</v>
      </c>
      <c r="N11" t="str">
        <f>'Career - bat'!N11</f>
        <v>-</v>
      </c>
    </row>
    <row r="12" spans="1:14" x14ac:dyDescent="0.25">
      <c r="A12" t="str">
        <f>'Career - bat'!A12</f>
        <v>B Barker</v>
      </c>
      <c r="B12">
        <f>'Career - bat'!B12</f>
        <v>1</v>
      </c>
      <c r="C12">
        <f>'Career - bat'!C12</f>
        <v>1</v>
      </c>
      <c r="D12">
        <f>'Career - bat'!D12</f>
        <v>0</v>
      </c>
      <c r="E12">
        <f>'Career - bat'!E12</f>
        <v>6</v>
      </c>
      <c r="F12" s="30">
        <f>'Career - bat'!F12</f>
        <v>6</v>
      </c>
      <c r="G12" s="30" t="str">
        <f>'Career - bat'!G12</f>
        <v>-</v>
      </c>
      <c r="H12">
        <f>'Career - bat'!H12</f>
        <v>6</v>
      </c>
      <c r="I12">
        <f>'Career - bat'!I12</f>
        <v>0</v>
      </c>
      <c r="J12">
        <f>'Career - bat'!J12</f>
        <v>0</v>
      </c>
      <c r="K12">
        <f>'Career - bat'!K12</f>
        <v>0</v>
      </c>
      <c r="L12">
        <f>'Career - bat'!L12</f>
        <v>1</v>
      </c>
      <c r="M12">
        <f>'Career - bat'!M12</f>
        <v>0</v>
      </c>
      <c r="N12" t="str">
        <f>'Career - bat'!N12</f>
        <v>-</v>
      </c>
    </row>
    <row r="13" spans="1:14" x14ac:dyDescent="0.25">
      <c r="A13" t="str">
        <f>'Career - bat'!A13</f>
        <v>S Barnes</v>
      </c>
      <c r="B13">
        <f>'Career - bat'!B13</f>
        <v>1</v>
      </c>
      <c r="C13">
        <f>'Career - bat'!C13</f>
        <v>0</v>
      </c>
      <c r="D13">
        <f>'Career - bat'!D13</f>
        <v>0</v>
      </c>
      <c r="E13">
        <f>'Career - bat'!E13</f>
        <v>0</v>
      </c>
      <c r="F13" s="30" t="str">
        <f>'Career - bat'!F13</f>
        <v>-</v>
      </c>
      <c r="G13" s="30" t="str">
        <f>'Career - bat'!G13</f>
        <v>-</v>
      </c>
      <c r="H13">
        <f>'Career - bat'!H13</f>
        <v>0</v>
      </c>
      <c r="I13">
        <f>'Career - bat'!I13</f>
        <v>0</v>
      </c>
      <c r="J13">
        <f>'Career - bat'!J13</f>
        <v>0</v>
      </c>
      <c r="K13">
        <f>'Career - bat'!K13</f>
        <v>0</v>
      </c>
      <c r="L13">
        <f>'Career - bat'!L13</f>
        <v>0</v>
      </c>
      <c r="M13">
        <f>'Career - bat'!M13</f>
        <v>0</v>
      </c>
      <c r="N13" t="str">
        <f>'Career - bat'!N13</f>
        <v>-</v>
      </c>
    </row>
    <row r="14" spans="1:14" x14ac:dyDescent="0.25">
      <c r="A14" t="str">
        <f>'Career - bat'!A14</f>
        <v>Adam Barraclough</v>
      </c>
      <c r="B14">
        <f>'Career - bat'!B14</f>
        <v>65</v>
      </c>
      <c r="C14">
        <f>'Career - bat'!C14</f>
        <v>64</v>
      </c>
      <c r="D14">
        <f>'Career - bat'!D14</f>
        <v>5</v>
      </c>
      <c r="E14">
        <f>'Career - bat'!E14</f>
        <v>1620</v>
      </c>
      <c r="F14" s="30">
        <f>'Career - bat'!F14</f>
        <v>27.457627118644069</v>
      </c>
      <c r="G14" s="30">
        <f>'Career - bat'!G14</f>
        <v>102.72669625871909</v>
      </c>
      <c r="H14">
        <f>'Career - bat'!H14</f>
        <v>99</v>
      </c>
      <c r="I14">
        <f>'Career - bat'!I14</f>
        <v>11</v>
      </c>
      <c r="J14">
        <f>'Career - bat'!J14</f>
        <v>0</v>
      </c>
      <c r="K14">
        <f>'Career - bat'!K14</f>
        <v>4</v>
      </c>
      <c r="L14">
        <f>'Career - bat'!L14</f>
        <v>159</v>
      </c>
      <c r="M14">
        <f>'Career - bat'!M14</f>
        <v>19</v>
      </c>
      <c r="N14">
        <f>'Career - bat'!N14</f>
        <v>1577</v>
      </c>
    </row>
    <row r="15" spans="1:14" x14ac:dyDescent="0.25">
      <c r="A15" t="str">
        <f>'Career - bat'!A15</f>
        <v>Rory Barraclough</v>
      </c>
      <c r="B15">
        <f>'Career - bat'!B15</f>
        <v>3</v>
      </c>
      <c r="C15">
        <f>'Career - bat'!C15</f>
        <v>3</v>
      </c>
      <c r="D15">
        <f>'Career - bat'!D15</f>
        <v>2</v>
      </c>
      <c r="E15">
        <f>'Career - bat'!E15</f>
        <v>20</v>
      </c>
      <c r="F15" s="30">
        <f>'Career - bat'!F15</f>
        <v>20</v>
      </c>
      <c r="G15" s="30" t="str">
        <f>'Career - bat'!G15</f>
        <v>-</v>
      </c>
      <c r="H15">
        <f>'Career - bat'!H15</f>
        <v>13</v>
      </c>
      <c r="I15">
        <f>'Career - bat'!I15</f>
        <v>0</v>
      </c>
      <c r="J15">
        <f>'Career - bat'!J15</f>
        <v>0</v>
      </c>
      <c r="K15">
        <f>'Career - bat'!K15</f>
        <v>0</v>
      </c>
      <c r="L15">
        <f>'Career - bat'!L15</f>
        <v>1</v>
      </c>
      <c r="M15">
        <f>'Career - bat'!M15</f>
        <v>0</v>
      </c>
      <c r="N15" t="str">
        <f>'Career - bat'!N15</f>
        <v>-</v>
      </c>
    </row>
    <row r="16" spans="1:14" x14ac:dyDescent="0.25">
      <c r="A16" t="str">
        <f>'Career - bat'!A16</f>
        <v>William Barras</v>
      </c>
      <c r="B16">
        <f>'Career - bat'!B16</f>
        <v>52</v>
      </c>
      <c r="C16">
        <f>'Career - bat'!C16</f>
        <v>43</v>
      </c>
      <c r="D16">
        <f>'Career - bat'!D16</f>
        <v>9</v>
      </c>
      <c r="E16">
        <f>'Career - bat'!E16</f>
        <v>621</v>
      </c>
      <c r="F16" s="30">
        <f>'Career - bat'!F16</f>
        <v>18.264705882352942</v>
      </c>
      <c r="G16" s="30" t="str">
        <f>'Career - bat'!G16</f>
        <v>-</v>
      </c>
      <c r="H16">
        <f>'Career - bat'!H16</f>
        <v>44</v>
      </c>
      <c r="I16">
        <f>'Career - bat'!I16</f>
        <v>0</v>
      </c>
      <c r="J16">
        <f>'Career - bat'!J16</f>
        <v>0</v>
      </c>
      <c r="K16">
        <f>'Career - bat'!K16</f>
        <v>4</v>
      </c>
      <c r="L16">
        <f>'Career - bat'!L16</f>
        <v>81</v>
      </c>
      <c r="M16">
        <f>'Career - bat'!M16</f>
        <v>4</v>
      </c>
      <c r="N16" t="str">
        <f>'Career - bat'!N16</f>
        <v>-</v>
      </c>
    </row>
    <row r="17" spans="1:14" x14ac:dyDescent="0.25">
      <c r="A17" t="str">
        <f>'Career - bat'!A17</f>
        <v>A Barrass</v>
      </c>
      <c r="B17">
        <f>'Career - bat'!B17</f>
        <v>1</v>
      </c>
      <c r="C17">
        <f>'Career - bat'!C17</f>
        <v>1</v>
      </c>
      <c r="D17">
        <f>'Career - bat'!D17</f>
        <v>0</v>
      </c>
      <c r="E17">
        <f>'Career - bat'!E17</f>
        <v>25</v>
      </c>
      <c r="F17" s="30">
        <f>'Career - bat'!F17</f>
        <v>25</v>
      </c>
      <c r="G17" s="30" t="str">
        <f>'Career - bat'!G17</f>
        <v>-</v>
      </c>
      <c r="H17">
        <f>'Career - bat'!H17</f>
        <v>25</v>
      </c>
      <c r="I17">
        <f>'Career - bat'!I17</f>
        <v>0</v>
      </c>
      <c r="J17">
        <f>'Career - bat'!J17</f>
        <v>0</v>
      </c>
      <c r="K17">
        <f>'Career - bat'!K17</f>
        <v>0</v>
      </c>
      <c r="L17">
        <f>'Career - bat'!L17</f>
        <v>0</v>
      </c>
      <c r="M17">
        <f>'Career - bat'!M17</f>
        <v>0</v>
      </c>
      <c r="N17" t="str">
        <f>'Career - bat'!N17</f>
        <v>-</v>
      </c>
    </row>
    <row r="18" spans="1:14" x14ac:dyDescent="0.25">
      <c r="A18" t="str">
        <f>'Career - bat'!A18</f>
        <v>J Barron</v>
      </c>
      <c r="B18">
        <f>'Career - bat'!B18</f>
        <v>16</v>
      </c>
      <c r="C18">
        <f>'Career - bat'!C18</f>
        <v>14</v>
      </c>
      <c r="D18">
        <f>'Career - bat'!D18</f>
        <v>5</v>
      </c>
      <c r="E18">
        <f>'Career - bat'!E18</f>
        <v>34</v>
      </c>
      <c r="F18" s="30">
        <f>'Career - bat'!F18</f>
        <v>3.7777777777777777</v>
      </c>
      <c r="G18" s="30" t="str">
        <f>'Career - bat'!G18</f>
        <v>-</v>
      </c>
      <c r="H18">
        <f>'Career - bat'!H18</f>
        <v>18</v>
      </c>
      <c r="I18">
        <f>'Career - bat'!I18</f>
        <v>0</v>
      </c>
      <c r="J18">
        <f>'Career - bat'!J18</f>
        <v>0</v>
      </c>
      <c r="K18">
        <f>'Career - bat'!K18</f>
        <v>6</v>
      </c>
      <c r="L18">
        <f>'Career - bat'!L18</f>
        <v>4</v>
      </c>
      <c r="M18">
        <f>'Career - bat'!M18</f>
        <v>0</v>
      </c>
      <c r="N18" t="str">
        <f>'Career - bat'!N18</f>
        <v>-</v>
      </c>
    </row>
    <row r="19" spans="1:14" x14ac:dyDescent="0.25">
      <c r="A19" t="str">
        <f>'Career - bat'!A19</f>
        <v>H Barry</v>
      </c>
      <c r="B19">
        <f>'Career - bat'!B19</f>
        <v>1</v>
      </c>
      <c r="C19">
        <f>'Career - bat'!C19</f>
        <v>0</v>
      </c>
      <c r="D19">
        <f>'Career - bat'!D19</f>
        <v>0</v>
      </c>
      <c r="E19">
        <f>'Career - bat'!E19</f>
        <v>0</v>
      </c>
      <c r="F19" s="30" t="str">
        <f>'Career - bat'!F19</f>
        <v>-</v>
      </c>
      <c r="G19" s="30" t="str">
        <f>'Career - bat'!G19</f>
        <v>-</v>
      </c>
      <c r="H19">
        <f>'Career - bat'!H19</f>
        <v>0</v>
      </c>
      <c r="I19">
        <f>'Career - bat'!I19</f>
        <v>0</v>
      </c>
      <c r="J19">
        <f>'Career - bat'!J19</f>
        <v>0</v>
      </c>
      <c r="K19">
        <f>'Career - bat'!K19</f>
        <v>0</v>
      </c>
      <c r="L19">
        <f>'Career - bat'!L19</f>
        <v>0</v>
      </c>
      <c r="M19">
        <f>'Career - bat'!M19</f>
        <v>0</v>
      </c>
      <c r="N19" t="str">
        <f>'Career - bat'!N19</f>
        <v>-</v>
      </c>
    </row>
    <row r="20" spans="1:14" x14ac:dyDescent="0.25">
      <c r="A20" t="str">
        <f>'Career - bat'!A20</f>
        <v>T Barry</v>
      </c>
      <c r="B20">
        <f>'Career - bat'!B20</f>
        <v>2</v>
      </c>
      <c r="C20">
        <f>'Career - bat'!C20</f>
        <v>1</v>
      </c>
      <c r="D20">
        <f>'Career - bat'!D20</f>
        <v>0</v>
      </c>
      <c r="E20">
        <f>'Career - bat'!E20</f>
        <v>0</v>
      </c>
      <c r="F20" s="30">
        <f>'Career - bat'!F20</f>
        <v>0</v>
      </c>
      <c r="G20" s="30" t="str">
        <f>'Career - bat'!G20</f>
        <v>-</v>
      </c>
      <c r="H20">
        <f>'Career - bat'!H20</f>
        <v>0</v>
      </c>
      <c r="I20">
        <f>'Career - bat'!I20</f>
        <v>0</v>
      </c>
      <c r="J20">
        <f>'Career - bat'!J20</f>
        <v>0</v>
      </c>
      <c r="K20">
        <f>'Career - bat'!K20</f>
        <v>1</v>
      </c>
      <c r="L20">
        <f>'Career - bat'!L20</f>
        <v>0</v>
      </c>
      <c r="M20">
        <f>'Career - bat'!M20</f>
        <v>0</v>
      </c>
      <c r="N20" t="str">
        <f>'Career - bat'!N20</f>
        <v>-</v>
      </c>
    </row>
    <row r="21" spans="1:14" x14ac:dyDescent="0.25">
      <c r="A21" t="str">
        <f>'Career - bat'!A21</f>
        <v>P Basic</v>
      </c>
      <c r="B21">
        <f>'Career - bat'!B21</f>
        <v>12</v>
      </c>
      <c r="C21">
        <f>'Career - bat'!C21</f>
        <v>10</v>
      </c>
      <c r="D21">
        <f>'Career - bat'!D21</f>
        <v>1</v>
      </c>
      <c r="E21">
        <f>'Career - bat'!E21</f>
        <v>350</v>
      </c>
      <c r="F21" s="30">
        <f>'Career - bat'!F21</f>
        <v>38.888888888888886</v>
      </c>
      <c r="G21" s="30" t="str">
        <f>'Career - bat'!G21</f>
        <v>-</v>
      </c>
      <c r="H21">
        <f>'Career - bat'!H21</f>
        <v>78</v>
      </c>
      <c r="I21">
        <f>'Career - bat'!I21</f>
        <v>3</v>
      </c>
      <c r="J21">
        <f>'Career - bat'!J21</f>
        <v>0</v>
      </c>
      <c r="K21">
        <f>'Career - bat'!K21</f>
        <v>0</v>
      </c>
      <c r="L21">
        <f>'Career - bat'!L21</f>
        <v>51</v>
      </c>
      <c r="M21">
        <f>'Career - bat'!M21</f>
        <v>3</v>
      </c>
      <c r="N21" t="str">
        <f>'Career - bat'!N21</f>
        <v>-</v>
      </c>
    </row>
    <row r="22" spans="1:14" x14ac:dyDescent="0.25">
      <c r="A22" t="str">
        <f>'Career - bat'!A22</f>
        <v>Ed Beesley</v>
      </c>
      <c r="B22">
        <f>'Career - bat'!B22</f>
        <v>43</v>
      </c>
      <c r="C22">
        <f>'Career - bat'!C22</f>
        <v>20</v>
      </c>
      <c r="D22">
        <f>'Career - bat'!D22</f>
        <v>9</v>
      </c>
      <c r="E22">
        <f>'Career - bat'!E22</f>
        <v>122</v>
      </c>
      <c r="F22" s="30">
        <f>'Career - bat'!F22</f>
        <v>11.090909090909092</v>
      </c>
      <c r="G22" s="30" t="str">
        <f>'Career - bat'!G22</f>
        <v>-</v>
      </c>
      <c r="H22">
        <f>'Career - bat'!H22</f>
        <v>49</v>
      </c>
      <c r="I22">
        <f>'Career - bat'!I22</f>
        <v>0</v>
      </c>
      <c r="J22">
        <f>'Career - bat'!J22</f>
        <v>0</v>
      </c>
      <c r="K22">
        <f>'Career - bat'!K22</f>
        <v>4</v>
      </c>
      <c r="L22">
        <f>'Career - bat'!L22</f>
        <v>5</v>
      </c>
      <c r="M22">
        <f>'Career - bat'!M22</f>
        <v>2</v>
      </c>
      <c r="N22" t="str">
        <f>'Career - bat'!N22</f>
        <v>-</v>
      </c>
    </row>
    <row r="23" spans="1:14" x14ac:dyDescent="0.25">
      <c r="A23" t="str">
        <f>'Career - bat'!A23</f>
        <v>Julian Bell</v>
      </c>
      <c r="B23">
        <f>'Career - bat'!B23</f>
        <v>72</v>
      </c>
      <c r="C23">
        <f>'Career - bat'!C23</f>
        <v>66</v>
      </c>
      <c r="D23">
        <f>'Career - bat'!D23</f>
        <v>7</v>
      </c>
      <c r="E23">
        <f>'Career - bat'!E23</f>
        <v>635</v>
      </c>
      <c r="F23" s="30">
        <f>'Career - bat'!F23</f>
        <v>10.76271186440678</v>
      </c>
      <c r="G23" s="30" t="str">
        <f>'Career - bat'!G23</f>
        <v>-</v>
      </c>
      <c r="H23">
        <f>'Career - bat'!H23</f>
        <v>45</v>
      </c>
      <c r="I23">
        <f>'Career - bat'!I23</f>
        <v>0</v>
      </c>
      <c r="J23">
        <f>'Career - bat'!J23</f>
        <v>0</v>
      </c>
      <c r="K23">
        <f>'Career - bat'!K23</f>
        <v>13</v>
      </c>
      <c r="L23">
        <f>'Career - bat'!L23</f>
        <v>52</v>
      </c>
      <c r="M23">
        <f>'Career - bat'!M23</f>
        <v>1</v>
      </c>
      <c r="N23" t="str">
        <f>'Career - bat'!N23</f>
        <v>-</v>
      </c>
    </row>
    <row r="24" spans="1:14" x14ac:dyDescent="0.25">
      <c r="A24" t="str">
        <f>'Career - bat'!A24</f>
        <v>? Bennet</v>
      </c>
      <c r="B24">
        <f>'Career - bat'!B24</f>
        <v>1</v>
      </c>
      <c r="C24">
        <f>'Career - bat'!C24</f>
        <v>1</v>
      </c>
      <c r="D24">
        <f>'Career - bat'!D24</f>
        <v>0</v>
      </c>
      <c r="E24">
        <f>'Career - bat'!E24</f>
        <v>0</v>
      </c>
      <c r="F24" s="30">
        <f>'Career - bat'!F24</f>
        <v>0</v>
      </c>
      <c r="G24" s="30" t="str">
        <f>'Career - bat'!G24</f>
        <v>-</v>
      </c>
      <c r="H24">
        <f>'Career - bat'!H24</f>
        <v>0</v>
      </c>
      <c r="I24">
        <f>'Career - bat'!I24</f>
        <v>0</v>
      </c>
      <c r="J24">
        <f>'Career - bat'!J24</f>
        <v>0</v>
      </c>
      <c r="K24">
        <f>'Career - bat'!K24</f>
        <v>1</v>
      </c>
      <c r="L24">
        <f>'Career - bat'!L24</f>
        <v>0</v>
      </c>
      <c r="M24">
        <f>'Career - bat'!M24</f>
        <v>0</v>
      </c>
      <c r="N24" t="str">
        <f>'Career - bat'!N24</f>
        <v>-</v>
      </c>
    </row>
    <row r="25" spans="1:14" x14ac:dyDescent="0.25">
      <c r="A25" t="str">
        <f>'Career - bat'!A25</f>
        <v>Ian Berry</v>
      </c>
      <c r="B25">
        <f>'Career - bat'!B25</f>
        <v>158</v>
      </c>
      <c r="C25">
        <f>'Career - bat'!C25</f>
        <v>149</v>
      </c>
      <c r="D25">
        <f>'Career - bat'!D25</f>
        <v>25</v>
      </c>
      <c r="E25">
        <f>'Career - bat'!E25</f>
        <v>2465</v>
      </c>
      <c r="F25" s="30">
        <f>'Career - bat'!F25</f>
        <v>19.879032258064516</v>
      </c>
      <c r="G25" s="30" t="str">
        <f>'Career - bat'!G25</f>
        <v>-</v>
      </c>
      <c r="H25">
        <f>'Career - bat'!H25</f>
        <v>78</v>
      </c>
      <c r="I25">
        <f>'Career - bat'!I25</f>
        <v>12</v>
      </c>
      <c r="J25">
        <f>'Career - bat'!J25</f>
        <v>0</v>
      </c>
      <c r="K25">
        <f>'Career - bat'!K25</f>
        <v>16</v>
      </c>
      <c r="L25">
        <f>'Career - bat'!L25</f>
        <v>0</v>
      </c>
      <c r="M25">
        <f>'Career - bat'!M25</f>
        <v>0</v>
      </c>
      <c r="N25" t="str">
        <f>'Career - bat'!N25</f>
        <v>-</v>
      </c>
    </row>
    <row r="26" spans="1:14" x14ac:dyDescent="0.25">
      <c r="A26" t="str">
        <f>'Career - bat'!A26</f>
        <v>A Bhattacharryya</v>
      </c>
      <c r="B26">
        <f>'Career - bat'!B26</f>
        <v>2</v>
      </c>
      <c r="C26">
        <f>'Career - bat'!C26</f>
        <v>1</v>
      </c>
      <c r="D26">
        <f>'Career - bat'!D26</f>
        <v>0</v>
      </c>
      <c r="E26">
        <f>'Career - bat'!E26</f>
        <v>1</v>
      </c>
      <c r="F26" s="30">
        <f>'Career - bat'!F26</f>
        <v>1</v>
      </c>
      <c r="G26" s="30" t="str">
        <f>'Career - bat'!G26</f>
        <v>-</v>
      </c>
      <c r="H26">
        <f>'Career - bat'!H26</f>
        <v>1</v>
      </c>
      <c r="I26">
        <f>'Career - bat'!I26</f>
        <v>0</v>
      </c>
      <c r="J26">
        <f>'Career - bat'!J26</f>
        <v>0</v>
      </c>
      <c r="K26">
        <f>'Career - bat'!K26</f>
        <v>0</v>
      </c>
      <c r="L26">
        <f>'Career - bat'!L26</f>
        <v>0</v>
      </c>
      <c r="M26">
        <f>'Career - bat'!M26</f>
        <v>0</v>
      </c>
      <c r="N26" t="str">
        <f>'Career - bat'!N26</f>
        <v>-</v>
      </c>
    </row>
    <row r="27" spans="1:14" x14ac:dyDescent="0.25">
      <c r="A27" t="str">
        <f>'Career - bat'!A27</f>
        <v>Raiffe Bidder</v>
      </c>
      <c r="B27">
        <f>'Career - bat'!B27</f>
        <v>4</v>
      </c>
      <c r="C27">
        <f>'Career - bat'!C27</f>
        <v>3</v>
      </c>
      <c r="D27">
        <f>'Career - bat'!D27</f>
        <v>1</v>
      </c>
      <c r="E27">
        <f>'Career - bat'!E27</f>
        <v>11</v>
      </c>
      <c r="F27" s="30">
        <f>'Career - bat'!F27</f>
        <v>5.5</v>
      </c>
      <c r="G27" s="30">
        <f>'Career - bat'!G27</f>
        <v>39.285714285714285</v>
      </c>
      <c r="H27">
        <f>'Career - bat'!H27</f>
        <v>5</v>
      </c>
      <c r="I27">
        <f>'Career - bat'!I27</f>
        <v>0</v>
      </c>
      <c r="J27">
        <f>'Career - bat'!J27</f>
        <v>0</v>
      </c>
      <c r="K27">
        <f>'Career - bat'!K27</f>
        <v>0</v>
      </c>
      <c r="L27">
        <f>'Career - bat'!L27</f>
        <v>1</v>
      </c>
      <c r="M27">
        <f>'Career - bat'!M27</f>
        <v>0</v>
      </c>
      <c r="N27">
        <f>'Career - bat'!N27</f>
        <v>28</v>
      </c>
    </row>
    <row r="28" spans="1:14" x14ac:dyDescent="0.25">
      <c r="A28" t="str">
        <f>'Career - bat'!A28</f>
        <v>E Bird</v>
      </c>
      <c r="B28">
        <f>'Career - bat'!B28</f>
        <v>50</v>
      </c>
      <c r="C28">
        <f>'Career - bat'!C28</f>
        <v>46</v>
      </c>
      <c r="D28">
        <f>'Career - bat'!D28</f>
        <v>4</v>
      </c>
      <c r="E28">
        <f>'Career - bat'!E28</f>
        <v>1263</v>
      </c>
      <c r="F28" s="30">
        <f>'Career - bat'!F28</f>
        <v>30.071428571428573</v>
      </c>
      <c r="G28" s="30" t="str">
        <f>'Career - bat'!G28</f>
        <v>-</v>
      </c>
      <c r="H28">
        <f>'Career - bat'!H28</f>
        <v>87</v>
      </c>
      <c r="I28">
        <f>'Career - bat'!I28</f>
        <v>7</v>
      </c>
      <c r="J28">
        <f>'Career - bat'!J28</f>
        <v>0</v>
      </c>
      <c r="K28">
        <f>'Career - bat'!K28</f>
        <v>5</v>
      </c>
      <c r="L28">
        <f>'Career - bat'!L28</f>
        <v>4</v>
      </c>
      <c r="M28">
        <f>'Career - bat'!M28</f>
        <v>0</v>
      </c>
      <c r="N28" t="str">
        <f>'Career - bat'!N28</f>
        <v>-</v>
      </c>
    </row>
    <row r="29" spans="1:14" x14ac:dyDescent="0.25">
      <c r="A29" t="str">
        <f>'Career - bat'!A29</f>
        <v>Matt Bolshaw</v>
      </c>
      <c r="B29">
        <f>'Career - bat'!B29</f>
        <v>35</v>
      </c>
      <c r="C29">
        <f>'Career - bat'!C29</f>
        <v>25</v>
      </c>
      <c r="D29">
        <f>'Career - bat'!D29</f>
        <v>6</v>
      </c>
      <c r="E29">
        <f>'Career - bat'!E29</f>
        <v>388</v>
      </c>
      <c r="F29" s="30">
        <f>'Career - bat'!F29</f>
        <v>20.421052631578949</v>
      </c>
      <c r="G29" s="30">
        <f>'Career - bat'!G29</f>
        <v>112.13872832369943</v>
      </c>
      <c r="H29">
        <f>'Career - bat'!H29</f>
        <v>44</v>
      </c>
      <c r="I29">
        <f>'Career - bat'!I29</f>
        <v>0</v>
      </c>
      <c r="J29">
        <f>'Career - bat'!J29</f>
        <v>0</v>
      </c>
      <c r="K29">
        <f>'Career - bat'!K29</f>
        <v>4</v>
      </c>
      <c r="L29">
        <f>'Career - bat'!L29</f>
        <v>46</v>
      </c>
      <c r="M29">
        <f>'Career - bat'!M29</f>
        <v>7</v>
      </c>
      <c r="N29">
        <f>'Career - bat'!N29</f>
        <v>346</v>
      </c>
    </row>
    <row r="30" spans="1:14" x14ac:dyDescent="0.25">
      <c r="A30" t="str">
        <f>'Career - bat'!A30</f>
        <v>Andrew Boyd</v>
      </c>
      <c r="B30">
        <f>'Career - bat'!B30</f>
        <v>102</v>
      </c>
      <c r="C30">
        <f>'Career - bat'!C30</f>
        <v>62</v>
      </c>
      <c r="D30">
        <f>'Career - bat'!D30</f>
        <v>21</v>
      </c>
      <c r="E30">
        <f>'Career - bat'!E30</f>
        <v>84</v>
      </c>
      <c r="F30" s="30">
        <f>'Career - bat'!F30</f>
        <v>2.0487804878048781</v>
      </c>
      <c r="G30" s="30" t="str">
        <f>'Career - bat'!G30</f>
        <v>-</v>
      </c>
      <c r="H30">
        <f>'Career - bat'!H30</f>
        <v>9</v>
      </c>
      <c r="I30">
        <f>'Career - bat'!I30</f>
        <v>0</v>
      </c>
      <c r="J30">
        <f>'Career - bat'!J30</f>
        <v>0</v>
      </c>
      <c r="K30">
        <f>'Career - bat'!K30</f>
        <v>23</v>
      </c>
      <c r="L30">
        <f>'Career - bat'!L30</f>
        <v>5</v>
      </c>
      <c r="M30">
        <f>'Career - bat'!M30</f>
        <v>0</v>
      </c>
      <c r="N30" t="str">
        <f>'Career - bat'!N30</f>
        <v>-</v>
      </c>
    </row>
    <row r="31" spans="1:14" x14ac:dyDescent="0.25">
      <c r="A31" t="str">
        <f>'Career - bat'!A31</f>
        <v>C Bradley</v>
      </c>
      <c r="B31">
        <f>'Career - bat'!B31</f>
        <v>4</v>
      </c>
      <c r="C31">
        <f>'Career - bat'!C31</f>
        <v>2</v>
      </c>
      <c r="D31">
        <f>'Career - bat'!D31</f>
        <v>1</v>
      </c>
      <c r="E31">
        <f>'Career - bat'!E31</f>
        <v>14</v>
      </c>
      <c r="F31" s="30">
        <f>'Career - bat'!F31</f>
        <v>14</v>
      </c>
      <c r="G31" s="30" t="str">
        <f>'Career - bat'!G31</f>
        <v>-</v>
      </c>
      <c r="H31">
        <f>'Career - bat'!H31</f>
        <v>10</v>
      </c>
      <c r="I31">
        <f>'Career - bat'!I31</f>
        <v>0</v>
      </c>
      <c r="J31">
        <f>'Career - bat'!J31</f>
        <v>0</v>
      </c>
      <c r="K31">
        <f>'Career - bat'!K31</f>
        <v>0</v>
      </c>
      <c r="L31">
        <f>'Career - bat'!L31</f>
        <v>0</v>
      </c>
      <c r="M31">
        <f>'Career - bat'!M31</f>
        <v>0</v>
      </c>
      <c r="N31" t="str">
        <f>'Career - bat'!N31</f>
        <v>-</v>
      </c>
    </row>
    <row r="32" spans="1:14" x14ac:dyDescent="0.25">
      <c r="A32" t="str">
        <f>'Career - bat'!A32</f>
        <v>B Breen</v>
      </c>
      <c r="B32">
        <f>'Career - bat'!B32</f>
        <v>1</v>
      </c>
      <c r="C32">
        <f>'Career - bat'!C32</f>
        <v>1</v>
      </c>
      <c r="D32">
        <f>'Career - bat'!D32</f>
        <v>0</v>
      </c>
      <c r="E32">
        <f>'Career - bat'!E32</f>
        <v>22</v>
      </c>
      <c r="F32" s="30">
        <f>'Career - bat'!F32</f>
        <v>22</v>
      </c>
      <c r="G32" s="30" t="str">
        <f>'Career - bat'!G32</f>
        <v>-</v>
      </c>
      <c r="H32">
        <f>'Career - bat'!H32</f>
        <v>22</v>
      </c>
      <c r="I32">
        <f>'Career - bat'!I32</f>
        <v>0</v>
      </c>
      <c r="J32">
        <f>'Career - bat'!J32</f>
        <v>0</v>
      </c>
      <c r="K32">
        <f>'Career - bat'!K32</f>
        <v>0</v>
      </c>
      <c r="L32">
        <f>'Career - bat'!L32</f>
        <v>5</v>
      </c>
      <c r="M32">
        <f>'Career - bat'!M32</f>
        <v>0</v>
      </c>
      <c r="N32" t="str">
        <f>'Career - bat'!N32</f>
        <v>-</v>
      </c>
    </row>
    <row r="33" spans="1:14" x14ac:dyDescent="0.25">
      <c r="A33" t="str">
        <f>'Career - bat'!A33</f>
        <v>Doug Brennan</v>
      </c>
      <c r="B33">
        <f>'Career - bat'!B33</f>
        <v>11</v>
      </c>
      <c r="C33">
        <f>'Career - bat'!C33</f>
        <v>9</v>
      </c>
      <c r="D33">
        <f>'Career - bat'!D33</f>
        <v>2</v>
      </c>
      <c r="E33">
        <f>'Career - bat'!E33</f>
        <v>42</v>
      </c>
      <c r="F33" s="30">
        <f>'Career - bat'!F33</f>
        <v>6</v>
      </c>
      <c r="G33" s="30" t="str">
        <f>'Career - bat'!G33</f>
        <v>-</v>
      </c>
      <c r="H33">
        <f>'Career - bat'!H33</f>
        <v>11</v>
      </c>
      <c r="I33">
        <f>'Career - bat'!I33</f>
        <v>0</v>
      </c>
      <c r="J33">
        <f>'Career - bat'!J33</f>
        <v>0</v>
      </c>
      <c r="K33">
        <f>'Career - bat'!K33</f>
        <v>3</v>
      </c>
      <c r="L33">
        <f>'Career - bat'!L33</f>
        <v>4</v>
      </c>
      <c r="M33">
        <f>'Career - bat'!M33</f>
        <v>0</v>
      </c>
      <c r="N33" t="str">
        <f>'Career - bat'!N33</f>
        <v>-</v>
      </c>
    </row>
    <row r="34" spans="1:14" x14ac:dyDescent="0.25">
      <c r="A34" t="str">
        <f>'Career - bat'!A34</f>
        <v>W Brett</v>
      </c>
      <c r="B34">
        <f>'Career - bat'!B34</f>
        <v>4</v>
      </c>
      <c r="C34">
        <f>'Career - bat'!C34</f>
        <v>2</v>
      </c>
      <c r="D34">
        <f>'Career - bat'!D34</f>
        <v>1</v>
      </c>
      <c r="E34">
        <f>'Career - bat'!E34</f>
        <v>45</v>
      </c>
      <c r="F34" s="30">
        <f>'Career - bat'!F34</f>
        <v>45</v>
      </c>
      <c r="G34" s="30" t="str">
        <f>'Career - bat'!G34</f>
        <v>-</v>
      </c>
      <c r="H34">
        <f>'Career - bat'!H34</f>
        <v>41</v>
      </c>
      <c r="I34">
        <f>'Career - bat'!I34</f>
        <v>0</v>
      </c>
      <c r="J34">
        <f>'Career - bat'!J34</f>
        <v>0</v>
      </c>
      <c r="K34">
        <f>'Career - bat'!K34</f>
        <v>0</v>
      </c>
      <c r="L34">
        <f>'Career - bat'!L34</f>
        <v>6</v>
      </c>
      <c r="M34">
        <f>'Career - bat'!M34</f>
        <v>0</v>
      </c>
      <c r="N34" t="str">
        <f>'Career - bat'!N34</f>
        <v>-</v>
      </c>
    </row>
    <row r="35" spans="1:14" x14ac:dyDescent="0.25">
      <c r="A35" t="str">
        <f>'Career - bat'!A35</f>
        <v>Steve Britto</v>
      </c>
      <c r="B35">
        <f>'Career - bat'!B35</f>
        <v>375</v>
      </c>
      <c r="C35">
        <f>'Career - bat'!C35</f>
        <v>366</v>
      </c>
      <c r="D35">
        <f>'Career - bat'!D35</f>
        <v>47</v>
      </c>
      <c r="E35">
        <f>'Career - bat'!E35</f>
        <v>9139</v>
      </c>
      <c r="F35" s="30">
        <f>'Career - bat'!F35</f>
        <v>28.648902821316614</v>
      </c>
      <c r="G35" s="30" t="str">
        <f>'Career - bat'!G35</f>
        <v>-</v>
      </c>
      <c r="H35">
        <f>'Career - bat'!H35</f>
        <v>135</v>
      </c>
      <c r="I35">
        <f>'Career - bat'!I35</f>
        <v>48</v>
      </c>
      <c r="J35">
        <f>'Career - bat'!J35</f>
        <v>6</v>
      </c>
      <c r="K35">
        <f>'Career - bat'!K35</f>
        <v>30</v>
      </c>
      <c r="L35">
        <f>'Career - bat'!L35</f>
        <v>934</v>
      </c>
      <c r="M35">
        <f>'Career - bat'!M35</f>
        <v>101</v>
      </c>
      <c r="N35" t="str">
        <f>'Career - bat'!N35</f>
        <v>-</v>
      </c>
    </row>
    <row r="36" spans="1:14" x14ac:dyDescent="0.25">
      <c r="A36" t="str">
        <f>'Career - bat'!A36</f>
        <v>B Brown</v>
      </c>
      <c r="B36">
        <f>'Career - bat'!B36</f>
        <v>17</v>
      </c>
      <c r="C36">
        <f>'Career - bat'!C36</f>
        <v>15</v>
      </c>
      <c r="D36">
        <f>'Career - bat'!D36</f>
        <v>2</v>
      </c>
      <c r="E36">
        <f>'Career - bat'!E36</f>
        <v>192</v>
      </c>
      <c r="F36" s="30">
        <f>'Career - bat'!F36</f>
        <v>14.76923076923077</v>
      </c>
      <c r="G36" s="30" t="str">
        <f>'Career - bat'!G36</f>
        <v>-</v>
      </c>
      <c r="H36">
        <f>'Career - bat'!H36</f>
        <v>35</v>
      </c>
      <c r="I36">
        <f>'Career - bat'!I36</f>
        <v>0</v>
      </c>
      <c r="J36">
        <f>'Career - bat'!J36</f>
        <v>0</v>
      </c>
      <c r="K36">
        <f>'Career - bat'!K36</f>
        <v>1</v>
      </c>
      <c r="L36">
        <f>'Career - bat'!L36</f>
        <v>6</v>
      </c>
      <c r="M36">
        <f>'Career - bat'!M36</f>
        <v>3</v>
      </c>
      <c r="N36" t="str">
        <f>'Career - bat'!N36</f>
        <v>-</v>
      </c>
    </row>
    <row r="37" spans="1:14" x14ac:dyDescent="0.25">
      <c r="A37" t="str">
        <f>'Career - bat'!A37</f>
        <v>M Brown</v>
      </c>
      <c r="B37">
        <f>'Career - bat'!B37</f>
        <v>1</v>
      </c>
      <c r="C37">
        <f>'Career - bat'!C37</f>
        <v>1</v>
      </c>
      <c r="D37">
        <f>'Career - bat'!D37</f>
        <v>0</v>
      </c>
      <c r="E37">
        <f>'Career - bat'!E37</f>
        <v>2</v>
      </c>
      <c r="F37" s="30">
        <f>'Career - bat'!F37</f>
        <v>2</v>
      </c>
      <c r="G37" s="30" t="str">
        <f>'Career - bat'!G37</f>
        <v>-</v>
      </c>
      <c r="H37">
        <f>'Career - bat'!H37</f>
        <v>2</v>
      </c>
      <c r="I37">
        <f>'Career - bat'!I37</f>
        <v>0</v>
      </c>
      <c r="J37">
        <f>'Career - bat'!J37</f>
        <v>0</v>
      </c>
      <c r="K37">
        <f>'Career - bat'!K37</f>
        <v>0</v>
      </c>
      <c r="L37">
        <f>'Career - bat'!L37</f>
        <v>0</v>
      </c>
      <c r="M37">
        <f>'Career - bat'!M37</f>
        <v>0</v>
      </c>
      <c r="N37" t="str">
        <f>'Career - bat'!N37</f>
        <v>-</v>
      </c>
    </row>
    <row r="38" spans="1:14" x14ac:dyDescent="0.25">
      <c r="A38" t="str">
        <f>'Career - bat'!A38</f>
        <v>P Brown</v>
      </c>
      <c r="B38">
        <f>'Career - bat'!B38</f>
        <v>22</v>
      </c>
      <c r="C38">
        <f>'Career - bat'!C38</f>
        <v>21</v>
      </c>
      <c r="D38">
        <f>'Career - bat'!D38</f>
        <v>1</v>
      </c>
      <c r="E38">
        <f>'Career - bat'!E38</f>
        <v>52</v>
      </c>
      <c r="F38" s="30">
        <f>'Career - bat'!F38</f>
        <v>2.6</v>
      </c>
      <c r="G38" s="30" t="str">
        <f>'Career - bat'!G38</f>
        <v>-</v>
      </c>
      <c r="H38">
        <f>'Career - bat'!H38</f>
        <v>22</v>
      </c>
      <c r="I38">
        <f>'Career - bat'!I38</f>
        <v>0</v>
      </c>
      <c r="J38">
        <f>'Career - bat'!J38</f>
        <v>0</v>
      </c>
      <c r="K38">
        <f>'Career - bat'!K38</f>
        <v>8</v>
      </c>
      <c r="L38">
        <f>'Career - bat'!L38</f>
        <v>4</v>
      </c>
      <c r="M38">
        <f>'Career - bat'!M38</f>
        <v>0</v>
      </c>
      <c r="N38" t="str">
        <f>'Career - bat'!N38</f>
        <v>-</v>
      </c>
    </row>
    <row r="39" spans="1:14" x14ac:dyDescent="0.25">
      <c r="A39" t="str">
        <f>'Career - bat'!A39</f>
        <v>D Bruce</v>
      </c>
      <c r="B39">
        <f>'Career - bat'!B39</f>
        <v>1</v>
      </c>
      <c r="C39">
        <f>'Career - bat'!C39</f>
        <v>1</v>
      </c>
      <c r="D39">
        <f>'Career - bat'!D39</f>
        <v>0</v>
      </c>
      <c r="E39">
        <f>'Career - bat'!E39</f>
        <v>0</v>
      </c>
      <c r="F39" s="30">
        <f>'Career - bat'!F39</f>
        <v>0</v>
      </c>
      <c r="G39" s="30" t="str">
        <f>'Career - bat'!G39</f>
        <v>-</v>
      </c>
      <c r="H39">
        <f>'Career - bat'!H39</f>
        <v>0</v>
      </c>
      <c r="I39">
        <f>'Career - bat'!I39</f>
        <v>0</v>
      </c>
      <c r="J39">
        <f>'Career - bat'!J39</f>
        <v>0</v>
      </c>
      <c r="K39">
        <f>'Career - bat'!K39</f>
        <v>1</v>
      </c>
      <c r="L39">
        <f>'Career - bat'!L39</f>
        <v>0</v>
      </c>
      <c r="M39">
        <f>'Career - bat'!M39</f>
        <v>0</v>
      </c>
      <c r="N39" t="str">
        <f>'Career - bat'!N39</f>
        <v>-</v>
      </c>
    </row>
    <row r="40" spans="1:14" x14ac:dyDescent="0.25">
      <c r="A40" t="str">
        <f>'Career - bat'!A40</f>
        <v>G Buckley</v>
      </c>
      <c r="B40">
        <f>'Career - bat'!B40</f>
        <v>1</v>
      </c>
      <c r="C40">
        <f>'Career - bat'!C40</f>
        <v>1</v>
      </c>
      <c r="D40">
        <f>'Career - bat'!D40</f>
        <v>0</v>
      </c>
      <c r="E40">
        <f>'Career - bat'!E40</f>
        <v>0</v>
      </c>
      <c r="F40" s="30">
        <f>'Career - bat'!F40</f>
        <v>0</v>
      </c>
      <c r="G40" s="30" t="str">
        <f>'Career - bat'!G40</f>
        <v>-</v>
      </c>
      <c r="H40">
        <f>'Career - bat'!H40</f>
        <v>0</v>
      </c>
      <c r="I40">
        <f>'Career - bat'!I40</f>
        <v>0</v>
      </c>
      <c r="J40">
        <f>'Career - bat'!J40</f>
        <v>0</v>
      </c>
      <c r="K40">
        <f>'Career - bat'!K40</f>
        <v>1</v>
      </c>
      <c r="L40">
        <f>'Career - bat'!L40</f>
        <v>0</v>
      </c>
      <c r="M40">
        <f>'Career - bat'!M40</f>
        <v>0</v>
      </c>
      <c r="N40" t="str">
        <f>'Career - bat'!N40</f>
        <v>-</v>
      </c>
    </row>
    <row r="41" spans="1:14" x14ac:dyDescent="0.25">
      <c r="A41" t="str">
        <f>'Career - bat'!A41</f>
        <v>Richard Buckley</v>
      </c>
      <c r="B41">
        <f>'Career - bat'!B41</f>
        <v>202</v>
      </c>
      <c r="C41">
        <f>'Career - bat'!C41</f>
        <v>176</v>
      </c>
      <c r="D41">
        <f>'Career - bat'!D41</f>
        <v>20</v>
      </c>
      <c r="E41">
        <f>'Career - bat'!E41</f>
        <v>2005</v>
      </c>
      <c r="F41" s="30">
        <f>'Career - bat'!F41</f>
        <v>12.852564102564102</v>
      </c>
      <c r="G41" s="30" t="str">
        <f>'Career - bat'!G41</f>
        <v>-</v>
      </c>
      <c r="H41">
        <f>'Career - bat'!H41</f>
        <v>73</v>
      </c>
      <c r="I41">
        <f>'Career - bat'!I41</f>
        <v>6</v>
      </c>
      <c r="J41">
        <f>'Career - bat'!J41</f>
        <v>0</v>
      </c>
      <c r="K41">
        <f>'Career - bat'!K41</f>
        <v>30</v>
      </c>
      <c r="L41">
        <f>'Career - bat'!L41</f>
        <v>160</v>
      </c>
      <c r="M41">
        <f>'Career - bat'!M41</f>
        <v>2</v>
      </c>
      <c r="N41" t="str">
        <f>'Career - bat'!N41</f>
        <v>-</v>
      </c>
    </row>
    <row r="42" spans="1:14" x14ac:dyDescent="0.25">
      <c r="A42" t="str">
        <f>'Career - bat'!A42</f>
        <v>G Buckner</v>
      </c>
      <c r="B42">
        <f>'Career - bat'!B42</f>
        <v>117</v>
      </c>
      <c r="C42">
        <f>'Career - bat'!C42</f>
        <v>107</v>
      </c>
      <c r="D42">
        <f>'Career - bat'!D42</f>
        <v>12</v>
      </c>
      <c r="E42">
        <f>'Career - bat'!E42</f>
        <v>1712</v>
      </c>
      <c r="F42" s="30">
        <f>'Career - bat'!F42</f>
        <v>18.021052631578947</v>
      </c>
      <c r="G42" s="30" t="str">
        <f>'Career - bat'!G42</f>
        <v>-</v>
      </c>
      <c r="H42">
        <f>'Career - bat'!H42</f>
        <v>84</v>
      </c>
      <c r="I42">
        <f>'Career - bat'!I42</f>
        <v>6</v>
      </c>
      <c r="J42">
        <f>'Career - bat'!J42</f>
        <v>0</v>
      </c>
      <c r="K42">
        <f>'Career - bat'!K42</f>
        <v>11</v>
      </c>
      <c r="L42">
        <f>'Career - bat'!L42</f>
        <v>32</v>
      </c>
      <c r="M42">
        <f>'Career - bat'!M42</f>
        <v>3</v>
      </c>
      <c r="N42" t="str">
        <f>'Career - bat'!N42</f>
        <v>-</v>
      </c>
    </row>
    <row r="43" spans="1:14" x14ac:dyDescent="0.25">
      <c r="A43" t="str">
        <f>'Career - bat'!A43</f>
        <v>Alex Burriel</v>
      </c>
      <c r="B43">
        <f>'Career - bat'!B43</f>
        <v>11</v>
      </c>
      <c r="C43">
        <f>'Career - bat'!C43</f>
        <v>8</v>
      </c>
      <c r="D43">
        <f>'Career - bat'!D43</f>
        <v>2</v>
      </c>
      <c r="E43">
        <f>'Career - bat'!E43</f>
        <v>121</v>
      </c>
      <c r="F43" s="30">
        <f>'Career - bat'!F43</f>
        <v>20.166666666666668</v>
      </c>
      <c r="G43" s="30" t="str">
        <f>'Career - bat'!G43</f>
        <v>-</v>
      </c>
      <c r="H43">
        <f>'Career - bat'!H43</f>
        <v>46</v>
      </c>
      <c r="I43">
        <f>'Career - bat'!I43</f>
        <v>0</v>
      </c>
      <c r="J43">
        <f>'Career - bat'!J43</f>
        <v>0</v>
      </c>
      <c r="K43">
        <f>'Career - bat'!K43</f>
        <v>1</v>
      </c>
      <c r="L43">
        <f>'Career - bat'!L43</f>
        <v>14</v>
      </c>
      <c r="M43">
        <f>'Career - bat'!M43</f>
        <v>4</v>
      </c>
      <c r="N43" t="str">
        <f>'Career - bat'!N43</f>
        <v>-</v>
      </c>
    </row>
    <row r="44" spans="1:14" x14ac:dyDescent="0.25">
      <c r="A44" t="str">
        <f>'Career - bat'!A44</f>
        <v>Rhys Byrne</v>
      </c>
      <c r="B44">
        <f>'Career - bat'!B44</f>
        <v>11</v>
      </c>
      <c r="C44">
        <f>'Career - bat'!C44</f>
        <v>8</v>
      </c>
      <c r="D44">
        <f>'Career - bat'!D44</f>
        <v>0</v>
      </c>
      <c r="E44">
        <f>'Career - bat'!E44</f>
        <v>22</v>
      </c>
      <c r="F44" s="30">
        <f>'Career - bat'!F44</f>
        <v>2.75</v>
      </c>
      <c r="G44" s="30" t="str">
        <f>'Career - bat'!G44</f>
        <v>-</v>
      </c>
      <c r="H44">
        <f>'Career - bat'!H44</f>
        <v>5</v>
      </c>
      <c r="I44">
        <f>'Career - bat'!I44</f>
        <v>0</v>
      </c>
      <c r="J44">
        <f>'Career - bat'!J44</f>
        <v>0</v>
      </c>
      <c r="K44">
        <f>'Career - bat'!K44</f>
        <v>1</v>
      </c>
      <c r="L44">
        <f>'Career - bat'!L44</f>
        <v>2</v>
      </c>
      <c r="M44">
        <f>'Career - bat'!M44</f>
        <v>0</v>
      </c>
      <c r="N44" t="str">
        <f>'Career - bat'!N44</f>
        <v>-</v>
      </c>
    </row>
    <row r="45" spans="1:14" x14ac:dyDescent="0.25">
      <c r="A45" t="str">
        <f>'Career - bat'!A45</f>
        <v>M Callanan</v>
      </c>
      <c r="B45">
        <f>'Career - bat'!B45</f>
        <v>24</v>
      </c>
      <c r="C45">
        <f>'Career - bat'!C45</f>
        <v>21</v>
      </c>
      <c r="D45">
        <f>'Career - bat'!D45</f>
        <v>5</v>
      </c>
      <c r="E45">
        <f>'Career - bat'!E45</f>
        <v>363</v>
      </c>
      <c r="F45" s="30">
        <f>'Career - bat'!F45</f>
        <v>22.6875</v>
      </c>
      <c r="G45" s="30" t="str">
        <f>'Career - bat'!G45</f>
        <v>-</v>
      </c>
      <c r="H45">
        <f>'Career - bat'!H45</f>
        <v>90</v>
      </c>
      <c r="I45">
        <f>'Career - bat'!I45</f>
        <v>2</v>
      </c>
      <c r="J45">
        <f>'Career - bat'!J45</f>
        <v>0</v>
      </c>
      <c r="K45">
        <f>'Career - bat'!K45</f>
        <v>0</v>
      </c>
      <c r="L45">
        <f>'Career - bat'!L45</f>
        <v>26</v>
      </c>
      <c r="M45">
        <f>'Career - bat'!M45</f>
        <v>7</v>
      </c>
      <c r="N45" t="str">
        <f>'Career - bat'!N45</f>
        <v>-</v>
      </c>
    </row>
    <row r="46" spans="1:14" x14ac:dyDescent="0.25">
      <c r="A46" t="str">
        <f>'Career - bat'!A46</f>
        <v>Anthony Campbell</v>
      </c>
      <c r="B46">
        <f>'Career - bat'!B46</f>
        <v>89</v>
      </c>
      <c r="C46">
        <f>'Career - bat'!C46</f>
        <v>72</v>
      </c>
      <c r="D46">
        <f>'Career - bat'!D46</f>
        <v>16</v>
      </c>
      <c r="E46">
        <f>'Career - bat'!E46</f>
        <v>1014</v>
      </c>
      <c r="F46" s="30">
        <f>'Career - bat'!F46</f>
        <v>18.107142857142858</v>
      </c>
      <c r="G46" s="30" t="str">
        <f>'Career - bat'!G46</f>
        <v>-</v>
      </c>
      <c r="H46">
        <f>'Career - bat'!H46</f>
        <v>71</v>
      </c>
      <c r="I46">
        <f>'Career - bat'!I46</f>
        <v>3</v>
      </c>
      <c r="J46">
        <f>'Career - bat'!J46</f>
        <v>0</v>
      </c>
      <c r="K46">
        <f>'Career - bat'!K46</f>
        <v>6</v>
      </c>
      <c r="L46">
        <f>'Career - bat'!L46</f>
        <v>128</v>
      </c>
      <c r="M46">
        <f>'Career - bat'!M46</f>
        <v>4</v>
      </c>
      <c r="N46" t="str">
        <f>'Career - bat'!N46</f>
        <v>-</v>
      </c>
    </row>
    <row r="47" spans="1:14" x14ac:dyDescent="0.25">
      <c r="A47" t="str">
        <f>'Career - bat'!A47</f>
        <v>J Capel</v>
      </c>
      <c r="B47">
        <f>'Career - bat'!B47</f>
        <v>1</v>
      </c>
      <c r="C47">
        <f>'Career - bat'!C47</f>
        <v>0</v>
      </c>
      <c r="D47">
        <f>'Career - bat'!D47</f>
        <v>0</v>
      </c>
      <c r="E47">
        <f>'Career - bat'!E47</f>
        <v>0</v>
      </c>
      <c r="F47" s="30" t="str">
        <f>'Career - bat'!F47</f>
        <v>-</v>
      </c>
      <c r="G47" s="30" t="str">
        <f>'Career - bat'!G47</f>
        <v>-</v>
      </c>
      <c r="H47">
        <f>'Career - bat'!H47</f>
        <v>0</v>
      </c>
      <c r="I47">
        <f>'Career - bat'!I47</f>
        <v>0</v>
      </c>
      <c r="J47">
        <f>'Career - bat'!J47</f>
        <v>0</v>
      </c>
      <c r="K47">
        <f>'Career - bat'!K47</f>
        <v>0</v>
      </c>
      <c r="L47">
        <f>'Career - bat'!L47</f>
        <v>0</v>
      </c>
      <c r="M47">
        <f>'Career - bat'!M47</f>
        <v>0</v>
      </c>
      <c r="N47" t="str">
        <f>'Career - bat'!N47</f>
        <v>-</v>
      </c>
    </row>
    <row r="48" spans="1:14" x14ac:dyDescent="0.25">
      <c r="A48" t="str">
        <f>'Career - bat'!A48</f>
        <v>C Carline</v>
      </c>
      <c r="B48">
        <f>'Career - bat'!B48</f>
        <v>1</v>
      </c>
      <c r="C48">
        <f>'Career - bat'!C48</f>
        <v>1</v>
      </c>
      <c r="D48">
        <f>'Career - bat'!D48</f>
        <v>0</v>
      </c>
      <c r="E48">
        <f>'Career - bat'!E48</f>
        <v>19</v>
      </c>
      <c r="F48" s="30">
        <f>'Career - bat'!F48</f>
        <v>19</v>
      </c>
      <c r="G48" s="30" t="str">
        <f>'Career - bat'!G48</f>
        <v>-</v>
      </c>
      <c r="H48">
        <f>'Career - bat'!H48</f>
        <v>19</v>
      </c>
      <c r="I48">
        <f>'Career - bat'!I48</f>
        <v>0</v>
      </c>
      <c r="J48">
        <f>'Career - bat'!J48</f>
        <v>0</v>
      </c>
      <c r="K48">
        <f>'Career - bat'!K48</f>
        <v>0</v>
      </c>
      <c r="L48">
        <f>'Career - bat'!L48</f>
        <v>2</v>
      </c>
      <c r="M48">
        <f>'Career - bat'!M48</f>
        <v>1</v>
      </c>
      <c r="N48" t="str">
        <f>'Career - bat'!N48</f>
        <v>-</v>
      </c>
    </row>
    <row r="49" spans="1:14" x14ac:dyDescent="0.25">
      <c r="A49" t="str">
        <f>'Career - bat'!A49</f>
        <v>Conor Carson</v>
      </c>
      <c r="B49">
        <f>'Career - bat'!B49</f>
        <v>3</v>
      </c>
      <c r="C49">
        <f>'Career - bat'!C49</f>
        <v>2</v>
      </c>
      <c r="D49">
        <f>'Career - bat'!D49</f>
        <v>1</v>
      </c>
      <c r="E49">
        <f>'Career - bat'!E49</f>
        <v>13</v>
      </c>
      <c r="F49" s="30">
        <f>'Career - bat'!F49</f>
        <v>13</v>
      </c>
      <c r="G49" s="30" t="str">
        <f>'Career - bat'!G49</f>
        <v>-</v>
      </c>
      <c r="H49">
        <f>'Career - bat'!H49</f>
        <v>10</v>
      </c>
      <c r="I49">
        <f>'Career - bat'!I49</f>
        <v>0</v>
      </c>
      <c r="J49">
        <f>'Career - bat'!J49</f>
        <v>0</v>
      </c>
      <c r="K49">
        <f>'Career - bat'!K49</f>
        <v>0</v>
      </c>
      <c r="L49">
        <f>'Career - bat'!L49</f>
        <v>0</v>
      </c>
      <c r="M49">
        <f>'Career - bat'!M49</f>
        <v>0</v>
      </c>
      <c r="N49" t="str">
        <f>'Career - bat'!N49</f>
        <v>-</v>
      </c>
    </row>
    <row r="50" spans="1:14" x14ac:dyDescent="0.25">
      <c r="A50" t="str">
        <f>'Career - bat'!A50</f>
        <v>Simon Carson</v>
      </c>
      <c r="B50">
        <f>'Career - bat'!B50</f>
        <v>164</v>
      </c>
      <c r="C50">
        <f>'Career - bat'!C50</f>
        <v>113</v>
      </c>
      <c r="D50">
        <f>'Career - bat'!D50</f>
        <v>29</v>
      </c>
      <c r="E50">
        <f>'Career - bat'!E50</f>
        <v>900</v>
      </c>
      <c r="F50" s="30">
        <f>'Career - bat'!F50</f>
        <v>10.714285714285714</v>
      </c>
      <c r="G50" s="30" t="str">
        <f>'Career - bat'!G50</f>
        <v>-</v>
      </c>
      <c r="H50">
        <f>'Career - bat'!H50</f>
        <v>51</v>
      </c>
      <c r="I50">
        <f>'Career - bat'!I50</f>
        <v>1</v>
      </c>
      <c r="J50">
        <f>'Career - bat'!J50</f>
        <v>0</v>
      </c>
      <c r="K50">
        <f>'Career - bat'!K50</f>
        <v>16</v>
      </c>
      <c r="L50">
        <f>'Career - bat'!L50</f>
        <v>116</v>
      </c>
      <c r="M50">
        <f>'Career - bat'!M50</f>
        <v>4</v>
      </c>
      <c r="N50" t="str">
        <f>'Career - bat'!N50</f>
        <v>-</v>
      </c>
    </row>
    <row r="51" spans="1:14" x14ac:dyDescent="0.25">
      <c r="A51" t="str">
        <f>'Career - bat'!A51</f>
        <v>T Cawkwell</v>
      </c>
      <c r="B51">
        <f>'Career - bat'!B51</f>
        <v>6</v>
      </c>
      <c r="C51">
        <f>'Career - bat'!C51</f>
        <v>5</v>
      </c>
      <c r="D51">
        <f>'Career - bat'!D51</f>
        <v>2</v>
      </c>
      <c r="E51">
        <f>'Career - bat'!E51</f>
        <v>14</v>
      </c>
      <c r="F51" s="30">
        <f>'Career - bat'!F51</f>
        <v>4.666666666666667</v>
      </c>
      <c r="G51" s="30" t="str">
        <f>'Career - bat'!G51</f>
        <v>-</v>
      </c>
      <c r="H51">
        <f>'Career - bat'!H51</f>
        <v>5</v>
      </c>
      <c r="I51">
        <f>'Career - bat'!I51</f>
        <v>0</v>
      </c>
      <c r="J51">
        <f>'Career - bat'!J51</f>
        <v>0</v>
      </c>
      <c r="K51">
        <f>'Career - bat'!K51</f>
        <v>1</v>
      </c>
      <c r="L51">
        <f>'Career - bat'!L51</f>
        <v>1</v>
      </c>
      <c r="M51">
        <f>'Career - bat'!M51</f>
        <v>0</v>
      </c>
      <c r="N51" t="str">
        <f>'Career - bat'!N51</f>
        <v>-</v>
      </c>
    </row>
    <row r="52" spans="1:14" x14ac:dyDescent="0.25">
      <c r="A52" t="str">
        <f>'Career - bat'!A52</f>
        <v>Kevin Chau</v>
      </c>
      <c r="B52">
        <f>'Career - bat'!B52</f>
        <v>37</v>
      </c>
      <c r="C52">
        <f>'Career - bat'!C52</f>
        <v>30</v>
      </c>
      <c r="D52">
        <f>'Career - bat'!D52</f>
        <v>4</v>
      </c>
      <c r="E52">
        <f>'Career - bat'!E52</f>
        <v>79</v>
      </c>
      <c r="F52" s="30">
        <f>'Career - bat'!F52</f>
        <v>3.0384615384615383</v>
      </c>
      <c r="G52" s="30">
        <f>'Career - bat'!G52</f>
        <v>42.702702702702702</v>
      </c>
      <c r="H52">
        <f>'Career - bat'!H52</f>
        <v>12</v>
      </c>
      <c r="I52">
        <f>'Career - bat'!I52</f>
        <v>0</v>
      </c>
      <c r="J52">
        <f>'Career - bat'!J52</f>
        <v>0</v>
      </c>
      <c r="K52">
        <f>'Career - bat'!K52</f>
        <v>12</v>
      </c>
      <c r="L52">
        <f>'Career - bat'!L52</f>
        <v>5</v>
      </c>
      <c r="M52">
        <f>'Career - bat'!M52</f>
        <v>0</v>
      </c>
      <c r="N52">
        <f>'Career - bat'!N52</f>
        <v>185</v>
      </c>
    </row>
    <row r="53" spans="1:14" x14ac:dyDescent="0.25">
      <c r="A53" t="str">
        <f>'Career - bat'!A53</f>
        <v>A Chowdhary</v>
      </c>
      <c r="B53">
        <f>'Career - bat'!B53</f>
        <v>1</v>
      </c>
      <c r="C53">
        <f>'Career - bat'!C53</f>
        <v>1</v>
      </c>
      <c r="D53">
        <f>'Career - bat'!D53</f>
        <v>0</v>
      </c>
      <c r="E53">
        <f>'Career - bat'!E53</f>
        <v>6</v>
      </c>
      <c r="F53" s="30">
        <f>'Career - bat'!F53</f>
        <v>6</v>
      </c>
      <c r="G53" s="30" t="str">
        <f>'Career - bat'!G53</f>
        <v>-</v>
      </c>
      <c r="H53">
        <f>'Career - bat'!H53</f>
        <v>6</v>
      </c>
      <c r="I53">
        <f>'Career - bat'!I53</f>
        <v>0</v>
      </c>
      <c r="J53">
        <f>'Career - bat'!J53</f>
        <v>0</v>
      </c>
      <c r="K53">
        <f>'Career - bat'!K53</f>
        <v>0</v>
      </c>
      <c r="L53">
        <f>'Career - bat'!L53</f>
        <v>1</v>
      </c>
      <c r="M53">
        <f>'Career - bat'!M53</f>
        <v>0</v>
      </c>
      <c r="N53" t="str">
        <f>'Career - bat'!N53</f>
        <v>-</v>
      </c>
    </row>
    <row r="54" spans="1:14" x14ac:dyDescent="0.25">
      <c r="A54" t="str">
        <f>'Career - bat'!A54</f>
        <v>C Chowdry</v>
      </c>
      <c r="B54">
        <f>'Career - bat'!B54</f>
        <v>1</v>
      </c>
      <c r="C54">
        <f>'Career - bat'!C54</f>
        <v>1</v>
      </c>
      <c r="D54">
        <f>'Career - bat'!D54</f>
        <v>0</v>
      </c>
      <c r="E54">
        <f>'Career - bat'!E54</f>
        <v>0</v>
      </c>
      <c r="F54" s="30">
        <f>'Career - bat'!F54</f>
        <v>0</v>
      </c>
      <c r="G54" s="30" t="str">
        <f>'Career - bat'!G54</f>
        <v>-</v>
      </c>
      <c r="H54">
        <f>'Career - bat'!H54</f>
        <v>0</v>
      </c>
      <c r="I54">
        <f>'Career - bat'!I54</f>
        <v>0</v>
      </c>
      <c r="J54">
        <f>'Career - bat'!J54</f>
        <v>0</v>
      </c>
      <c r="K54">
        <f>'Career - bat'!K54</f>
        <v>1</v>
      </c>
      <c r="L54">
        <f>'Career - bat'!L54</f>
        <v>0</v>
      </c>
      <c r="M54">
        <f>'Career - bat'!M54</f>
        <v>0</v>
      </c>
      <c r="N54" t="str">
        <f>'Career - bat'!N54</f>
        <v>-</v>
      </c>
    </row>
    <row r="55" spans="1:14" x14ac:dyDescent="0.25">
      <c r="A55" t="str">
        <f>'Career - bat'!A55</f>
        <v>B Clark</v>
      </c>
      <c r="B55">
        <f>'Career - bat'!B55</f>
        <v>25</v>
      </c>
      <c r="C55">
        <f>'Career - bat'!C55</f>
        <v>22</v>
      </c>
      <c r="D55">
        <f>'Career - bat'!D55</f>
        <v>4</v>
      </c>
      <c r="E55">
        <f>'Career - bat'!E55</f>
        <v>339</v>
      </c>
      <c r="F55" s="30">
        <f>'Career - bat'!F55</f>
        <v>18.833333333333332</v>
      </c>
      <c r="G55" s="30" t="str">
        <f>'Career - bat'!G55</f>
        <v>-</v>
      </c>
      <c r="H55">
        <f>'Career - bat'!H55</f>
        <v>78</v>
      </c>
      <c r="I55">
        <f>'Career - bat'!I55</f>
        <v>2</v>
      </c>
      <c r="J55">
        <f>'Career - bat'!J55</f>
        <v>0</v>
      </c>
      <c r="K55">
        <f>'Career - bat'!K55</f>
        <v>6</v>
      </c>
      <c r="L55">
        <f>'Career - bat'!L55</f>
        <v>13</v>
      </c>
      <c r="M55">
        <f>'Career - bat'!M55</f>
        <v>0</v>
      </c>
      <c r="N55" t="str">
        <f>'Career - bat'!N55</f>
        <v>-</v>
      </c>
    </row>
    <row r="56" spans="1:14" x14ac:dyDescent="0.25">
      <c r="A56" t="str">
        <f>'Career - bat'!A56</f>
        <v>Dave Conway</v>
      </c>
      <c r="B56">
        <f>'Career - bat'!B56</f>
        <v>30</v>
      </c>
      <c r="C56">
        <f>'Career - bat'!C56</f>
        <v>22</v>
      </c>
      <c r="D56">
        <f>'Career - bat'!D56</f>
        <v>1</v>
      </c>
      <c r="E56">
        <f>'Career - bat'!E56</f>
        <v>362</v>
      </c>
      <c r="F56" s="30">
        <f>'Career - bat'!F56</f>
        <v>17.238095238095237</v>
      </c>
      <c r="G56" s="30" t="str">
        <f>'Career - bat'!G56</f>
        <v>-</v>
      </c>
      <c r="H56">
        <f>'Career - bat'!H56</f>
        <v>46</v>
      </c>
      <c r="I56">
        <f>'Career - bat'!I56</f>
        <v>0</v>
      </c>
      <c r="J56">
        <f>'Career - bat'!J56</f>
        <v>0</v>
      </c>
      <c r="K56">
        <f>'Career - bat'!K56</f>
        <v>0</v>
      </c>
      <c r="L56">
        <f>'Career - bat'!L56</f>
        <v>22</v>
      </c>
      <c r="M56">
        <f>'Career - bat'!M56</f>
        <v>0</v>
      </c>
      <c r="N56" t="str">
        <f>'Career - bat'!N56</f>
        <v>-</v>
      </c>
    </row>
    <row r="57" spans="1:14" x14ac:dyDescent="0.25">
      <c r="A57" t="str">
        <f>'Career - bat'!A57</f>
        <v>J Cooper</v>
      </c>
      <c r="B57">
        <f>'Career - bat'!B57</f>
        <v>12</v>
      </c>
      <c r="C57">
        <f>'Career - bat'!C57</f>
        <v>7</v>
      </c>
      <c r="D57">
        <f>'Career - bat'!D57</f>
        <v>1</v>
      </c>
      <c r="E57">
        <f>'Career - bat'!E57</f>
        <v>22</v>
      </c>
      <c r="F57" s="30">
        <f>'Career - bat'!F57</f>
        <v>3.6666666666666665</v>
      </c>
      <c r="G57" s="30" t="str">
        <f>'Career - bat'!G57</f>
        <v>-</v>
      </c>
      <c r="H57">
        <f>'Career - bat'!H57</f>
        <v>15</v>
      </c>
      <c r="I57">
        <f>'Career - bat'!I57</f>
        <v>0</v>
      </c>
      <c r="J57">
        <f>'Career - bat'!J57</f>
        <v>0</v>
      </c>
      <c r="K57">
        <f>'Career - bat'!K57</f>
        <v>3</v>
      </c>
      <c r="L57">
        <f>'Career - bat'!L57</f>
        <v>0</v>
      </c>
      <c r="M57">
        <f>'Career - bat'!M57</f>
        <v>0</v>
      </c>
      <c r="N57" t="str">
        <f>'Career - bat'!N57</f>
        <v>-</v>
      </c>
    </row>
    <row r="58" spans="1:14" x14ac:dyDescent="0.25">
      <c r="A58" t="str">
        <f>'Career - bat'!A58</f>
        <v>Robert Cox</v>
      </c>
      <c r="B58">
        <f>'Career - bat'!B58</f>
        <v>319</v>
      </c>
      <c r="C58">
        <f>'Career - bat'!C58</f>
        <v>211</v>
      </c>
      <c r="D58">
        <f>'Career - bat'!D58</f>
        <v>50</v>
      </c>
      <c r="E58">
        <f>'Career - bat'!E58</f>
        <v>1575</v>
      </c>
      <c r="F58" s="30">
        <f>'Career - bat'!F58</f>
        <v>9.7826086956521738</v>
      </c>
      <c r="G58" s="30" t="str">
        <f>'Career - bat'!G58</f>
        <v>-</v>
      </c>
      <c r="H58">
        <f>'Career - bat'!H58</f>
        <v>87</v>
      </c>
      <c r="I58">
        <f>'Career - bat'!I58</f>
        <v>2</v>
      </c>
      <c r="J58">
        <f>'Career - bat'!J58</f>
        <v>0</v>
      </c>
      <c r="K58">
        <f>'Career - bat'!K58</f>
        <v>35</v>
      </c>
      <c r="L58">
        <f>'Career - bat'!L58</f>
        <v>55</v>
      </c>
      <c r="M58">
        <f>'Career - bat'!M58</f>
        <v>0</v>
      </c>
      <c r="N58" t="str">
        <f>'Career - bat'!N58</f>
        <v>-</v>
      </c>
    </row>
    <row r="59" spans="1:14" x14ac:dyDescent="0.25">
      <c r="A59" t="str">
        <f>'Career - bat'!A59</f>
        <v>N Creek</v>
      </c>
      <c r="B59">
        <f>'Career - bat'!B59</f>
        <v>16</v>
      </c>
      <c r="C59">
        <f>'Career - bat'!C59</f>
        <v>16</v>
      </c>
      <c r="D59">
        <f>'Career - bat'!D59</f>
        <v>3</v>
      </c>
      <c r="E59">
        <f>'Career - bat'!E59</f>
        <v>95</v>
      </c>
      <c r="F59" s="30">
        <f>'Career - bat'!F59</f>
        <v>7.3076923076923075</v>
      </c>
      <c r="G59" s="30" t="str">
        <f>'Career - bat'!G59</f>
        <v>-</v>
      </c>
      <c r="H59">
        <f>'Career - bat'!H59</f>
        <v>28</v>
      </c>
      <c r="I59">
        <f>'Career - bat'!I59</f>
        <v>0</v>
      </c>
      <c r="J59">
        <f>'Career - bat'!J59</f>
        <v>0</v>
      </c>
      <c r="K59">
        <f>'Career - bat'!K59</f>
        <v>4</v>
      </c>
      <c r="L59">
        <f>'Career - bat'!L59</f>
        <v>8</v>
      </c>
      <c r="M59">
        <f>'Career - bat'!M59</f>
        <v>0</v>
      </c>
      <c r="N59" t="str">
        <f>'Career - bat'!N59</f>
        <v>-</v>
      </c>
    </row>
    <row r="60" spans="1:14" x14ac:dyDescent="0.25">
      <c r="A60" t="str">
        <f>'Career - bat'!A60</f>
        <v>M Crew</v>
      </c>
      <c r="B60">
        <f>'Career - bat'!B60</f>
        <v>1</v>
      </c>
      <c r="C60">
        <f>'Career - bat'!C60</f>
        <v>1</v>
      </c>
      <c r="D60">
        <f>'Career - bat'!D60</f>
        <v>0</v>
      </c>
      <c r="E60">
        <f>'Career - bat'!E60</f>
        <v>0</v>
      </c>
      <c r="F60" s="30">
        <f>'Career - bat'!F60</f>
        <v>0</v>
      </c>
      <c r="G60" s="30" t="str">
        <f>'Career - bat'!G60</f>
        <v>-</v>
      </c>
      <c r="H60">
        <f>'Career - bat'!H60</f>
        <v>0</v>
      </c>
      <c r="I60">
        <f>'Career - bat'!I60</f>
        <v>0</v>
      </c>
      <c r="J60">
        <f>'Career - bat'!J60</f>
        <v>0</v>
      </c>
      <c r="K60">
        <f>'Career - bat'!K60</f>
        <v>1</v>
      </c>
      <c r="L60">
        <f>'Career - bat'!L60</f>
        <v>0</v>
      </c>
      <c r="M60">
        <f>'Career - bat'!M60</f>
        <v>0</v>
      </c>
      <c r="N60" t="str">
        <f>'Career - bat'!N60</f>
        <v>-</v>
      </c>
    </row>
    <row r="61" spans="1:14" x14ac:dyDescent="0.25">
      <c r="A61" t="str">
        <f>'Career - bat'!A61</f>
        <v>V Cruickshank</v>
      </c>
      <c r="B61">
        <f>'Career - bat'!B61</f>
        <v>2</v>
      </c>
      <c r="C61">
        <f>'Career - bat'!C61</f>
        <v>1</v>
      </c>
      <c r="D61">
        <f>'Career - bat'!D61</f>
        <v>0</v>
      </c>
      <c r="E61">
        <f>'Career - bat'!E61</f>
        <v>3</v>
      </c>
      <c r="F61" s="30">
        <f>'Career - bat'!F61</f>
        <v>3</v>
      </c>
      <c r="G61" s="30" t="str">
        <f>'Career - bat'!G61</f>
        <v>-</v>
      </c>
      <c r="H61">
        <f>'Career - bat'!H61</f>
        <v>3</v>
      </c>
      <c r="I61">
        <f>'Career - bat'!I61</f>
        <v>0</v>
      </c>
      <c r="J61">
        <f>'Career - bat'!J61</f>
        <v>0</v>
      </c>
      <c r="K61">
        <f>'Career - bat'!K61</f>
        <v>0</v>
      </c>
      <c r="L61">
        <f>'Career - bat'!L61</f>
        <v>0</v>
      </c>
      <c r="M61">
        <f>'Career - bat'!M61</f>
        <v>0</v>
      </c>
      <c r="N61" t="str">
        <f>'Career - bat'!N61</f>
        <v>-</v>
      </c>
    </row>
    <row r="62" spans="1:14" x14ac:dyDescent="0.25">
      <c r="A62" t="str">
        <f>'Career - bat'!A62</f>
        <v>S Dalton</v>
      </c>
      <c r="B62">
        <f>'Career - bat'!B62</f>
        <v>4</v>
      </c>
      <c r="C62">
        <f>'Career - bat'!C62</f>
        <v>4</v>
      </c>
      <c r="D62">
        <f>'Career - bat'!D62</f>
        <v>0</v>
      </c>
      <c r="E62">
        <f>'Career - bat'!E62</f>
        <v>57</v>
      </c>
      <c r="F62" s="30">
        <f>'Career - bat'!F62</f>
        <v>14.25</v>
      </c>
      <c r="G62" s="30" t="str">
        <f>'Career - bat'!G62</f>
        <v>-</v>
      </c>
      <c r="H62">
        <f>'Career - bat'!H62</f>
        <v>28</v>
      </c>
      <c r="I62">
        <f>'Career - bat'!I62</f>
        <v>0</v>
      </c>
      <c r="J62">
        <f>'Career - bat'!J62</f>
        <v>0</v>
      </c>
      <c r="K62">
        <f>'Career - bat'!K62</f>
        <v>0</v>
      </c>
      <c r="L62">
        <f>'Career - bat'!L62</f>
        <v>5</v>
      </c>
      <c r="M62">
        <f>'Career - bat'!M62</f>
        <v>0</v>
      </c>
      <c r="N62" t="str">
        <f>'Career - bat'!N62</f>
        <v>-</v>
      </c>
    </row>
    <row r="63" spans="1:14" x14ac:dyDescent="0.25">
      <c r="A63" t="str">
        <f>'Career - bat'!A63</f>
        <v>Dyll Davies</v>
      </c>
      <c r="B63">
        <f>'Career - bat'!B63</f>
        <v>261</v>
      </c>
      <c r="C63">
        <f>'Career - bat'!C63</f>
        <v>241</v>
      </c>
      <c r="D63">
        <f>'Career - bat'!D63</f>
        <v>39</v>
      </c>
      <c r="E63">
        <f>'Career - bat'!E63</f>
        <v>5752</v>
      </c>
      <c r="F63" s="30">
        <f>'Career - bat'!F63</f>
        <v>28.475247524752476</v>
      </c>
      <c r="G63" s="30" t="str">
        <f>'Career - bat'!G63</f>
        <v>-</v>
      </c>
      <c r="H63">
        <f>'Career - bat'!H63</f>
        <v>123</v>
      </c>
      <c r="I63">
        <f>'Career - bat'!I63</f>
        <v>35</v>
      </c>
      <c r="J63">
        <f>'Career - bat'!J63</f>
        <v>3</v>
      </c>
      <c r="K63">
        <f>'Career - bat'!K63</f>
        <v>19</v>
      </c>
      <c r="L63">
        <f>'Career - bat'!L63</f>
        <v>123</v>
      </c>
      <c r="M63">
        <f>'Career - bat'!M63</f>
        <v>2</v>
      </c>
      <c r="N63" t="str">
        <f>'Career - bat'!N63</f>
        <v>-</v>
      </c>
    </row>
    <row r="64" spans="1:14" x14ac:dyDescent="0.25">
      <c r="A64" t="str">
        <f>'Career - bat'!A64</f>
        <v>Harry Davies</v>
      </c>
      <c r="B64">
        <f>'Career - bat'!B64</f>
        <v>60</v>
      </c>
      <c r="C64">
        <f>'Career - bat'!C64</f>
        <v>34</v>
      </c>
      <c r="D64">
        <f>'Career - bat'!D64</f>
        <v>8</v>
      </c>
      <c r="E64">
        <f>'Career - bat'!E64</f>
        <v>127</v>
      </c>
      <c r="F64" s="30">
        <f>'Career - bat'!F64</f>
        <v>4.884615384615385</v>
      </c>
      <c r="G64" s="30" t="str">
        <f>'Career - bat'!G64</f>
        <v>-</v>
      </c>
      <c r="H64">
        <f>'Career - bat'!H64</f>
        <v>22</v>
      </c>
      <c r="I64">
        <f>'Career - bat'!I64</f>
        <v>0</v>
      </c>
      <c r="J64">
        <f>'Career - bat'!J64</f>
        <v>0</v>
      </c>
      <c r="K64">
        <f>'Career - bat'!K64</f>
        <v>9</v>
      </c>
      <c r="L64">
        <f>'Career - bat'!L64</f>
        <v>7</v>
      </c>
      <c r="M64">
        <f>'Career - bat'!M64</f>
        <v>0</v>
      </c>
      <c r="N64" t="str">
        <f>'Career - bat'!N64</f>
        <v>-</v>
      </c>
    </row>
    <row r="65" spans="1:14" x14ac:dyDescent="0.25">
      <c r="A65" t="str">
        <f>'Career - bat'!A65</f>
        <v>J Davies</v>
      </c>
      <c r="B65">
        <f>'Career - bat'!B65</f>
        <v>1</v>
      </c>
      <c r="C65">
        <f>'Career - bat'!C65</f>
        <v>0</v>
      </c>
      <c r="D65">
        <f>'Career - bat'!D65</f>
        <v>0</v>
      </c>
      <c r="E65">
        <f>'Career - bat'!E65</f>
        <v>0</v>
      </c>
      <c r="F65" s="30" t="str">
        <f>'Career - bat'!F65</f>
        <v>-</v>
      </c>
      <c r="G65" s="30" t="str">
        <f>'Career - bat'!G65</f>
        <v>-</v>
      </c>
      <c r="H65">
        <f>'Career - bat'!H65</f>
        <v>0</v>
      </c>
      <c r="I65">
        <f>'Career - bat'!I65</f>
        <v>0</v>
      </c>
      <c r="J65">
        <f>'Career - bat'!J65</f>
        <v>0</v>
      </c>
      <c r="K65">
        <f>'Career - bat'!K65</f>
        <v>0</v>
      </c>
      <c r="L65">
        <f>'Career - bat'!L65</f>
        <v>0</v>
      </c>
      <c r="M65">
        <f>'Career - bat'!M65</f>
        <v>0</v>
      </c>
      <c r="N65" t="str">
        <f>'Career - bat'!N65</f>
        <v>-</v>
      </c>
    </row>
    <row r="66" spans="1:14" x14ac:dyDescent="0.25">
      <c r="A66" t="str">
        <f>'Career - bat'!A66</f>
        <v>L Derbyshire</v>
      </c>
      <c r="B66">
        <f>'Career - bat'!B66</f>
        <v>5</v>
      </c>
      <c r="C66">
        <f>'Career - bat'!C66</f>
        <v>5</v>
      </c>
      <c r="D66">
        <f>'Career - bat'!D66</f>
        <v>0</v>
      </c>
      <c r="E66">
        <f>'Career - bat'!E66</f>
        <v>197</v>
      </c>
      <c r="F66" s="30">
        <f>'Career - bat'!F66</f>
        <v>39.4</v>
      </c>
      <c r="G66" s="30" t="str">
        <f>'Career - bat'!G66</f>
        <v>-</v>
      </c>
      <c r="H66">
        <f>'Career - bat'!H66</f>
        <v>67</v>
      </c>
      <c r="I66">
        <f>'Career - bat'!I66</f>
        <v>3</v>
      </c>
      <c r="J66">
        <f>'Career - bat'!J66</f>
        <v>0</v>
      </c>
      <c r="K66">
        <f>'Career - bat'!K66</f>
        <v>0</v>
      </c>
      <c r="L66">
        <f>'Career - bat'!L66</f>
        <v>17</v>
      </c>
      <c r="M66">
        <f>'Career - bat'!M66</f>
        <v>7</v>
      </c>
      <c r="N66" t="str">
        <f>'Career - bat'!N66</f>
        <v>-</v>
      </c>
    </row>
    <row r="67" spans="1:14" x14ac:dyDescent="0.25">
      <c r="A67" t="str">
        <f>'Career - bat'!A67</f>
        <v>P Derbyshire</v>
      </c>
      <c r="B67">
        <f>'Career - bat'!B67</f>
        <v>2</v>
      </c>
      <c r="C67">
        <f>'Career - bat'!C67</f>
        <v>1</v>
      </c>
      <c r="D67">
        <f>'Career - bat'!D67</f>
        <v>0</v>
      </c>
      <c r="E67">
        <f>'Career - bat'!E67</f>
        <v>0</v>
      </c>
      <c r="F67" s="30">
        <f>'Career - bat'!F67</f>
        <v>0</v>
      </c>
      <c r="G67" s="30" t="str">
        <f>'Career - bat'!G67</f>
        <v>-</v>
      </c>
      <c r="H67">
        <f>'Career - bat'!H67</f>
        <v>0</v>
      </c>
      <c r="I67">
        <f>'Career - bat'!I67</f>
        <v>0</v>
      </c>
      <c r="J67">
        <f>'Career - bat'!J67</f>
        <v>0</v>
      </c>
      <c r="K67">
        <f>'Career - bat'!K67</f>
        <v>1</v>
      </c>
      <c r="L67">
        <f>'Career - bat'!L67</f>
        <v>0</v>
      </c>
      <c r="M67">
        <f>'Career - bat'!M67</f>
        <v>0</v>
      </c>
      <c r="N67" t="str">
        <f>'Career - bat'!N67</f>
        <v>-</v>
      </c>
    </row>
    <row r="68" spans="1:14" x14ac:dyDescent="0.25">
      <c r="A68" t="str">
        <f>'Career - bat'!A68</f>
        <v>D Diamond</v>
      </c>
      <c r="B68">
        <f>'Career - bat'!B68</f>
        <v>2</v>
      </c>
      <c r="C68">
        <f>'Career - bat'!C68</f>
        <v>2</v>
      </c>
      <c r="D68">
        <f>'Career - bat'!D68</f>
        <v>0</v>
      </c>
      <c r="E68">
        <f>'Career - bat'!E68</f>
        <v>3</v>
      </c>
      <c r="F68" s="30">
        <f>'Career - bat'!F68</f>
        <v>1.5</v>
      </c>
      <c r="G68" s="30" t="str">
        <f>'Career - bat'!G68</f>
        <v>-</v>
      </c>
      <c r="H68">
        <f>'Career - bat'!H68</f>
        <v>3</v>
      </c>
      <c r="I68">
        <f>'Career - bat'!I68</f>
        <v>0</v>
      </c>
      <c r="J68">
        <f>'Career - bat'!J68</f>
        <v>0</v>
      </c>
      <c r="K68">
        <f>'Career - bat'!K68</f>
        <v>1</v>
      </c>
      <c r="L68">
        <f>'Career - bat'!L68</f>
        <v>0</v>
      </c>
      <c r="M68">
        <f>'Career - bat'!M68</f>
        <v>0</v>
      </c>
      <c r="N68" t="str">
        <f>'Career - bat'!N68</f>
        <v>-</v>
      </c>
    </row>
    <row r="69" spans="1:14" x14ac:dyDescent="0.25">
      <c r="A69" t="str">
        <f>'Career - bat'!A69</f>
        <v>Hamish Dowell</v>
      </c>
      <c r="B69">
        <f>'Career - bat'!B69</f>
        <v>21</v>
      </c>
      <c r="C69">
        <f>'Career - bat'!C69</f>
        <v>19</v>
      </c>
      <c r="D69">
        <f>'Career - bat'!D69</f>
        <v>2</v>
      </c>
      <c r="E69">
        <f>'Career - bat'!E69</f>
        <v>414</v>
      </c>
      <c r="F69" s="30">
        <f>'Career - bat'!F69</f>
        <v>24.352941176470587</v>
      </c>
      <c r="G69" s="30" t="str">
        <f>'Career - bat'!G69</f>
        <v>-</v>
      </c>
      <c r="H69">
        <f>'Career - bat'!H69</f>
        <v>51</v>
      </c>
      <c r="I69">
        <f>'Career - bat'!I69</f>
        <v>1</v>
      </c>
      <c r="J69">
        <f>'Career - bat'!J69</f>
        <v>0</v>
      </c>
      <c r="K69">
        <f>'Career - bat'!K69</f>
        <v>1</v>
      </c>
      <c r="L69">
        <f>'Career - bat'!L69</f>
        <v>24</v>
      </c>
      <c r="M69">
        <f>'Career - bat'!M69</f>
        <v>4</v>
      </c>
      <c r="N69" t="str">
        <f>'Career - bat'!N69</f>
        <v>-</v>
      </c>
    </row>
    <row r="70" spans="1:14" x14ac:dyDescent="0.25">
      <c r="A70" t="str">
        <f>'Career - bat'!A70</f>
        <v>Nicko Dowell</v>
      </c>
      <c r="B70">
        <f>'Career - bat'!B70</f>
        <v>76</v>
      </c>
      <c r="C70">
        <f>'Career - bat'!C70</f>
        <v>69</v>
      </c>
      <c r="D70">
        <f>'Career - bat'!D70</f>
        <v>10</v>
      </c>
      <c r="E70">
        <f>'Career - bat'!E70</f>
        <v>2494</v>
      </c>
      <c r="F70" s="30">
        <f>'Career - bat'!F70</f>
        <v>42.271186440677965</v>
      </c>
      <c r="G70" s="30" t="str">
        <f>'Career - bat'!G70</f>
        <v>-</v>
      </c>
      <c r="H70">
        <f>'Career - bat'!H70</f>
        <v>213</v>
      </c>
      <c r="I70">
        <f>'Career - bat'!I70</f>
        <v>14</v>
      </c>
      <c r="J70">
        <f>'Career - bat'!J70</f>
        <v>5</v>
      </c>
      <c r="K70">
        <f>'Career - bat'!K70</f>
        <v>1</v>
      </c>
      <c r="L70">
        <f>'Career - bat'!L70</f>
        <v>241</v>
      </c>
      <c r="M70">
        <f>'Career - bat'!M70</f>
        <v>11</v>
      </c>
      <c r="N70" t="str">
        <f>'Career - bat'!N70</f>
        <v>-</v>
      </c>
    </row>
    <row r="71" spans="1:14" x14ac:dyDescent="0.25">
      <c r="A71" t="str">
        <f>'Career - bat'!A71</f>
        <v>M Dudley</v>
      </c>
      <c r="B71">
        <f>'Career - bat'!B71</f>
        <v>3</v>
      </c>
      <c r="C71">
        <f>'Career - bat'!C71</f>
        <v>3</v>
      </c>
      <c r="D71">
        <f>'Career - bat'!D71</f>
        <v>0</v>
      </c>
      <c r="E71">
        <f>'Career - bat'!E71</f>
        <v>22</v>
      </c>
      <c r="F71" s="30">
        <f>'Career - bat'!F71</f>
        <v>7.333333333333333</v>
      </c>
      <c r="G71" s="30" t="str">
        <f>'Career - bat'!G71</f>
        <v>-</v>
      </c>
      <c r="H71">
        <f>'Career - bat'!H71</f>
        <v>12</v>
      </c>
      <c r="I71">
        <f>'Career - bat'!I71</f>
        <v>0</v>
      </c>
      <c r="J71">
        <f>'Career - bat'!J71</f>
        <v>0</v>
      </c>
      <c r="K71">
        <f>'Career - bat'!K71</f>
        <v>1</v>
      </c>
      <c r="L71">
        <f>'Career - bat'!L71</f>
        <v>0</v>
      </c>
      <c r="M71">
        <f>'Career - bat'!M71</f>
        <v>0</v>
      </c>
      <c r="N71" t="str">
        <f>'Career - bat'!N71</f>
        <v>-</v>
      </c>
    </row>
    <row r="72" spans="1:14" x14ac:dyDescent="0.25">
      <c r="A72" t="str">
        <f>'Career - bat'!A72</f>
        <v>Gordon Dunne</v>
      </c>
      <c r="B72">
        <f>'Career - bat'!B72</f>
        <v>1</v>
      </c>
      <c r="C72">
        <f>'Career - bat'!C72</f>
        <v>1</v>
      </c>
      <c r="D72">
        <f>'Career - bat'!D72</f>
        <v>1</v>
      </c>
      <c r="E72">
        <f>'Career - bat'!E72</f>
        <v>1</v>
      </c>
      <c r="F72" s="30" t="str">
        <f>'Career - bat'!F72</f>
        <v>-</v>
      </c>
      <c r="G72" s="30">
        <f>'Career - bat'!G72</f>
        <v>16.666666666666664</v>
      </c>
      <c r="H72" t="str">
        <f>'Career - bat'!H72</f>
        <v>1*</v>
      </c>
      <c r="I72">
        <f>'Career - bat'!I72</f>
        <v>0</v>
      </c>
      <c r="J72">
        <f>'Career - bat'!J72</f>
        <v>0</v>
      </c>
      <c r="K72">
        <f>'Career - bat'!K72</f>
        <v>0</v>
      </c>
      <c r="L72">
        <f>'Career - bat'!L72</f>
        <v>0</v>
      </c>
      <c r="M72">
        <f>'Career - bat'!M72</f>
        <v>0</v>
      </c>
      <c r="N72">
        <f>'Career - bat'!N72</f>
        <v>6</v>
      </c>
    </row>
    <row r="73" spans="1:14" x14ac:dyDescent="0.25">
      <c r="A73" t="str">
        <f>'Career - bat'!A73</f>
        <v>H Ewinger</v>
      </c>
      <c r="B73">
        <f>'Career - bat'!B73</f>
        <v>20</v>
      </c>
      <c r="C73">
        <f>'Career - bat'!C73</f>
        <v>20</v>
      </c>
      <c r="D73">
        <f>'Career - bat'!D73</f>
        <v>1</v>
      </c>
      <c r="E73">
        <f>'Career - bat'!E73</f>
        <v>360</v>
      </c>
      <c r="F73" s="30">
        <f>'Career - bat'!F73</f>
        <v>18.94736842105263</v>
      </c>
      <c r="G73" s="30" t="str">
        <f>'Career - bat'!G73</f>
        <v>-</v>
      </c>
      <c r="H73">
        <f>'Career - bat'!H73</f>
        <v>100</v>
      </c>
      <c r="I73">
        <f>'Career - bat'!I73</f>
        <v>1</v>
      </c>
      <c r="J73">
        <f>'Career - bat'!J73</f>
        <v>1</v>
      </c>
      <c r="K73">
        <f>'Career - bat'!K73</f>
        <v>1</v>
      </c>
      <c r="L73">
        <f>'Career - bat'!L73</f>
        <v>39</v>
      </c>
      <c r="M73">
        <f>'Career - bat'!M73</f>
        <v>1</v>
      </c>
      <c r="N73" t="str">
        <f>'Career - bat'!N73</f>
        <v>-</v>
      </c>
    </row>
    <row r="74" spans="1:14" x14ac:dyDescent="0.25">
      <c r="A74" t="str">
        <f>'Career - bat'!A74</f>
        <v>E Feast</v>
      </c>
      <c r="B74">
        <f>'Career - bat'!B74</f>
        <v>9</v>
      </c>
      <c r="C74">
        <f>'Career - bat'!C74</f>
        <v>8</v>
      </c>
      <c r="D74">
        <f>'Career - bat'!D74</f>
        <v>3</v>
      </c>
      <c r="E74">
        <f>'Career - bat'!E74</f>
        <v>7</v>
      </c>
      <c r="F74" s="30">
        <f>'Career - bat'!F74</f>
        <v>1.4</v>
      </c>
      <c r="G74" s="30" t="str">
        <f>'Career - bat'!G74</f>
        <v>-</v>
      </c>
      <c r="H74">
        <f>'Career - bat'!H74</f>
        <v>4</v>
      </c>
      <c r="I74">
        <f>'Career - bat'!I74</f>
        <v>0</v>
      </c>
      <c r="J74">
        <f>'Career - bat'!J74</f>
        <v>0</v>
      </c>
      <c r="K74">
        <f>'Career - bat'!K74</f>
        <v>3</v>
      </c>
      <c r="L74">
        <f>'Career - bat'!L74</f>
        <v>0</v>
      </c>
      <c r="M74">
        <f>'Career - bat'!M74</f>
        <v>0</v>
      </c>
      <c r="N74" t="str">
        <f>'Career - bat'!N74</f>
        <v>-</v>
      </c>
    </row>
    <row r="75" spans="1:14" x14ac:dyDescent="0.25">
      <c r="A75" t="str">
        <f>'Career - bat'!A75</f>
        <v>Chris Feeney</v>
      </c>
      <c r="B75">
        <f>'Career - bat'!B75</f>
        <v>163</v>
      </c>
      <c r="C75">
        <f>'Career - bat'!C75</f>
        <v>141</v>
      </c>
      <c r="D75">
        <f>'Career - bat'!D75</f>
        <v>20</v>
      </c>
      <c r="E75">
        <f>'Career - bat'!E75</f>
        <v>1721</v>
      </c>
      <c r="F75" s="30">
        <f>'Career - bat'!F75</f>
        <v>14.223140495867769</v>
      </c>
      <c r="G75" s="30" t="str">
        <f>'Career - bat'!G75</f>
        <v>-</v>
      </c>
      <c r="H75">
        <f>'Career - bat'!H75</f>
        <v>63</v>
      </c>
      <c r="I75">
        <f>'Career - bat'!I75</f>
        <v>1</v>
      </c>
      <c r="J75">
        <f>'Career - bat'!J75</f>
        <v>0</v>
      </c>
      <c r="K75">
        <f>'Career - bat'!K75</f>
        <v>17</v>
      </c>
      <c r="L75">
        <f>'Career - bat'!L75</f>
        <v>118</v>
      </c>
      <c r="M75">
        <f>'Career - bat'!M75</f>
        <v>1</v>
      </c>
      <c r="N75" t="str">
        <f>'Career - bat'!N75</f>
        <v>-</v>
      </c>
    </row>
    <row r="76" spans="1:14" x14ac:dyDescent="0.25">
      <c r="A76" t="str">
        <f>'Career - bat'!A76</f>
        <v>P Fenech</v>
      </c>
      <c r="B76">
        <f>'Career - bat'!B76</f>
        <v>13</v>
      </c>
      <c r="C76">
        <f>'Career - bat'!C76</f>
        <v>12</v>
      </c>
      <c r="D76">
        <f>'Career - bat'!D76</f>
        <v>0</v>
      </c>
      <c r="E76">
        <f>'Career - bat'!E76</f>
        <v>88</v>
      </c>
      <c r="F76" s="30">
        <f>'Career - bat'!F76</f>
        <v>7.333333333333333</v>
      </c>
      <c r="G76" s="30" t="str">
        <f>'Career - bat'!G76</f>
        <v>-</v>
      </c>
      <c r="H76">
        <f>'Career - bat'!H76</f>
        <v>48</v>
      </c>
      <c r="I76">
        <f>'Career - bat'!I76</f>
        <v>0</v>
      </c>
      <c r="J76">
        <f>'Career - bat'!J76</f>
        <v>0</v>
      </c>
      <c r="K76">
        <f>'Career - bat'!K76</f>
        <v>7</v>
      </c>
      <c r="L76">
        <f>'Career - bat'!L76</f>
        <v>11</v>
      </c>
      <c r="M76">
        <f>'Career - bat'!M76</f>
        <v>2</v>
      </c>
      <c r="N76" t="str">
        <f>'Career - bat'!N76</f>
        <v>-</v>
      </c>
    </row>
    <row r="77" spans="1:14" x14ac:dyDescent="0.25">
      <c r="A77" t="str">
        <f>'Career - bat'!A77</f>
        <v>T Flavin</v>
      </c>
      <c r="B77">
        <f>'Career - bat'!B77</f>
        <v>1</v>
      </c>
      <c r="C77">
        <f>'Career - bat'!C77</f>
        <v>1</v>
      </c>
      <c r="D77">
        <f>'Career - bat'!D77</f>
        <v>0</v>
      </c>
      <c r="E77">
        <f>'Career - bat'!E77</f>
        <v>16</v>
      </c>
      <c r="F77" s="30">
        <f>'Career - bat'!F77</f>
        <v>16</v>
      </c>
      <c r="G77" s="30" t="str">
        <f>'Career - bat'!G77</f>
        <v>-</v>
      </c>
      <c r="H77">
        <f>'Career - bat'!H77</f>
        <v>16</v>
      </c>
      <c r="I77">
        <f>'Career - bat'!I77</f>
        <v>0</v>
      </c>
      <c r="J77">
        <f>'Career - bat'!J77</f>
        <v>0</v>
      </c>
      <c r="K77">
        <f>'Career - bat'!K77</f>
        <v>0</v>
      </c>
      <c r="L77">
        <f>'Career - bat'!L77</f>
        <v>0</v>
      </c>
      <c r="M77">
        <f>'Career - bat'!M77</f>
        <v>0</v>
      </c>
      <c r="N77" t="str">
        <f>'Career - bat'!N77</f>
        <v>-</v>
      </c>
    </row>
    <row r="78" spans="1:14" x14ac:dyDescent="0.25">
      <c r="A78" t="str">
        <f>'Career - bat'!A78</f>
        <v>S Follows</v>
      </c>
      <c r="B78">
        <f>'Career - bat'!B78</f>
        <v>67</v>
      </c>
      <c r="C78">
        <f>'Career - bat'!C78</f>
        <v>53</v>
      </c>
      <c r="D78">
        <f>'Career - bat'!D78</f>
        <v>10</v>
      </c>
      <c r="E78">
        <f>'Career - bat'!E78</f>
        <v>238</v>
      </c>
      <c r="F78" s="30">
        <f>'Career - bat'!F78</f>
        <v>5.5348837209302326</v>
      </c>
      <c r="G78" s="30" t="str">
        <f>'Career - bat'!G78</f>
        <v>-</v>
      </c>
      <c r="H78">
        <f>'Career - bat'!H78</f>
        <v>27</v>
      </c>
      <c r="I78">
        <f>'Career - bat'!I78</f>
        <v>0</v>
      </c>
      <c r="J78">
        <f>'Career - bat'!J78</f>
        <v>0</v>
      </c>
      <c r="K78">
        <f>'Career - bat'!K78</f>
        <v>15</v>
      </c>
      <c r="L78">
        <f>'Career - bat'!L78</f>
        <v>24</v>
      </c>
      <c r="M78">
        <f>'Career - bat'!M78</f>
        <v>1</v>
      </c>
      <c r="N78" t="str">
        <f>'Career - bat'!N78</f>
        <v>-</v>
      </c>
    </row>
    <row r="79" spans="1:14" x14ac:dyDescent="0.25">
      <c r="A79" t="str">
        <f>'Career - bat'!A79</f>
        <v>J Fowler</v>
      </c>
      <c r="B79">
        <f>'Career - bat'!B79</f>
        <v>12</v>
      </c>
      <c r="C79">
        <f>'Career - bat'!C79</f>
        <v>12</v>
      </c>
      <c r="D79">
        <f>'Career - bat'!D79</f>
        <v>2</v>
      </c>
      <c r="E79">
        <f>'Career - bat'!E79</f>
        <v>167</v>
      </c>
      <c r="F79" s="30">
        <f>'Career - bat'!F79</f>
        <v>16.7</v>
      </c>
      <c r="G79" s="30" t="str">
        <f>'Career - bat'!G79</f>
        <v>-</v>
      </c>
      <c r="H79">
        <f>'Career - bat'!H79</f>
        <v>62</v>
      </c>
      <c r="I79">
        <f>'Career - bat'!I79</f>
        <v>1</v>
      </c>
      <c r="J79">
        <f>'Career - bat'!J79</f>
        <v>0</v>
      </c>
      <c r="K79">
        <f>'Career - bat'!K79</f>
        <v>3</v>
      </c>
      <c r="L79">
        <f>'Career - bat'!L79</f>
        <v>16</v>
      </c>
      <c r="M79">
        <f>'Career - bat'!M79</f>
        <v>3</v>
      </c>
      <c r="N79" t="str">
        <f>'Career - bat'!N79</f>
        <v>-</v>
      </c>
    </row>
    <row r="80" spans="1:14" x14ac:dyDescent="0.25">
      <c r="A80" t="str">
        <f>'Career - bat'!A80</f>
        <v>Sav Gatfield</v>
      </c>
      <c r="B80">
        <f>'Career - bat'!B80</f>
        <v>26</v>
      </c>
      <c r="C80">
        <f>'Career - bat'!C80</f>
        <v>21</v>
      </c>
      <c r="D80">
        <f>'Career - bat'!D80</f>
        <v>4</v>
      </c>
      <c r="E80">
        <f>'Career - bat'!E80</f>
        <v>238</v>
      </c>
      <c r="F80" s="30">
        <f>'Career - bat'!F80</f>
        <v>14</v>
      </c>
      <c r="G80" s="30" t="str">
        <f>'Career - bat'!G80</f>
        <v>-</v>
      </c>
      <c r="H80">
        <f>'Career - bat'!H80</f>
        <v>63</v>
      </c>
      <c r="I80">
        <f>'Career - bat'!I80</f>
        <v>2</v>
      </c>
      <c r="J80">
        <f>'Career - bat'!J80</f>
        <v>0</v>
      </c>
      <c r="K80">
        <f>'Career - bat'!K80</f>
        <v>6</v>
      </c>
      <c r="L80">
        <f>'Career - bat'!L80</f>
        <v>28</v>
      </c>
      <c r="M80">
        <f>'Career - bat'!M80</f>
        <v>4</v>
      </c>
      <c r="N80" t="str">
        <f>'Career - bat'!N80</f>
        <v>-</v>
      </c>
    </row>
    <row r="81" spans="1:14" x14ac:dyDescent="0.25">
      <c r="A81" t="str">
        <f>'Career - bat'!A81</f>
        <v>Peter Garlando</v>
      </c>
      <c r="B81">
        <f>'Career - bat'!B81</f>
        <v>3</v>
      </c>
      <c r="C81">
        <f>'Career - bat'!C81</f>
        <v>2</v>
      </c>
      <c r="D81">
        <f>'Career - bat'!D81</f>
        <v>1</v>
      </c>
      <c r="E81">
        <f>'Career - bat'!E81</f>
        <v>1</v>
      </c>
      <c r="F81" s="30">
        <f>'Career - bat'!F81</f>
        <v>1</v>
      </c>
      <c r="G81" s="30">
        <f>'Career - bat'!G81</f>
        <v>14.285714285714285</v>
      </c>
      <c r="H81">
        <f>'Career - bat'!H81</f>
        <v>1</v>
      </c>
      <c r="I81">
        <f>'Career - bat'!I81</f>
        <v>0</v>
      </c>
      <c r="J81">
        <f>'Career - bat'!J81</f>
        <v>0</v>
      </c>
      <c r="K81">
        <f>'Career - bat'!K81</f>
        <v>0</v>
      </c>
      <c r="L81">
        <f>'Career - bat'!L81</f>
        <v>0</v>
      </c>
      <c r="M81">
        <f>'Career - bat'!M81</f>
        <v>0</v>
      </c>
      <c r="N81">
        <f>'Career - bat'!N81</f>
        <v>7</v>
      </c>
    </row>
    <row r="82" spans="1:14" x14ac:dyDescent="0.25">
      <c r="A82" t="str">
        <f>'Career - bat'!A82</f>
        <v>C Gibbons</v>
      </c>
      <c r="B82">
        <f>'Career - bat'!B82</f>
        <v>1</v>
      </c>
      <c r="C82">
        <f>'Career - bat'!C82</f>
        <v>1</v>
      </c>
      <c r="D82">
        <f>'Career - bat'!D82</f>
        <v>0</v>
      </c>
      <c r="E82">
        <f>'Career - bat'!E82</f>
        <v>1</v>
      </c>
      <c r="F82" s="30">
        <f>'Career - bat'!F82</f>
        <v>1</v>
      </c>
      <c r="G82" s="30" t="str">
        <f>'Career - bat'!G82</f>
        <v>-</v>
      </c>
      <c r="H82">
        <f>'Career - bat'!H82</f>
        <v>1</v>
      </c>
      <c r="I82">
        <f>'Career - bat'!I82</f>
        <v>0</v>
      </c>
      <c r="J82">
        <f>'Career - bat'!J82</f>
        <v>0</v>
      </c>
      <c r="K82">
        <f>'Career - bat'!K82</f>
        <v>0</v>
      </c>
      <c r="L82">
        <f>'Career - bat'!L82</f>
        <v>0</v>
      </c>
      <c r="M82">
        <f>'Career - bat'!M82</f>
        <v>0</v>
      </c>
      <c r="N82" t="str">
        <f>'Career - bat'!N82</f>
        <v>-</v>
      </c>
    </row>
    <row r="83" spans="1:14" x14ac:dyDescent="0.25">
      <c r="A83" t="str">
        <f>'Career - bat'!A83</f>
        <v>Simon Gillman</v>
      </c>
      <c r="B83">
        <f>'Career - bat'!B83</f>
        <v>129</v>
      </c>
      <c r="C83">
        <f>'Career - bat'!C83</f>
        <v>81</v>
      </c>
      <c r="D83">
        <f>'Career - bat'!D83</f>
        <v>29</v>
      </c>
      <c r="E83">
        <f>'Career - bat'!E83</f>
        <v>518</v>
      </c>
      <c r="F83" s="30">
        <f>'Career - bat'!F83</f>
        <v>9.9615384615384617</v>
      </c>
      <c r="G83" s="30" t="str">
        <f>'Career - bat'!G83</f>
        <v>-</v>
      </c>
      <c r="H83">
        <f>'Career - bat'!H83</f>
        <v>74</v>
      </c>
      <c r="I83">
        <f>'Career - bat'!I83</f>
        <v>2</v>
      </c>
      <c r="J83">
        <f>'Career - bat'!J83</f>
        <v>0</v>
      </c>
      <c r="K83">
        <f>'Career - bat'!K83</f>
        <v>15</v>
      </c>
      <c r="L83">
        <f>'Career - bat'!L83</f>
        <v>30</v>
      </c>
      <c r="M83">
        <f>'Career - bat'!M83</f>
        <v>6</v>
      </c>
      <c r="N83" t="str">
        <f>'Career - bat'!N83</f>
        <v>-</v>
      </c>
    </row>
    <row r="84" spans="1:14" x14ac:dyDescent="0.25">
      <c r="A84" t="str">
        <f>'Career - bat'!A84</f>
        <v>R Gladstone</v>
      </c>
      <c r="B84">
        <f>'Career - bat'!B84</f>
        <v>15</v>
      </c>
      <c r="C84">
        <f>'Career - bat'!C84</f>
        <v>14</v>
      </c>
      <c r="D84">
        <f>'Career - bat'!D84</f>
        <v>3</v>
      </c>
      <c r="E84">
        <f>'Career - bat'!E84</f>
        <v>452</v>
      </c>
      <c r="F84" s="30">
        <f>'Career - bat'!F84</f>
        <v>41.090909090909093</v>
      </c>
      <c r="G84" s="30" t="str">
        <f>'Career - bat'!G84</f>
        <v>-</v>
      </c>
      <c r="H84">
        <f>'Career - bat'!H84</f>
        <v>148</v>
      </c>
      <c r="I84">
        <f>'Career - bat'!I84</f>
        <v>1</v>
      </c>
      <c r="J84">
        <f>'Career - bat'!J84</f>
        <v>1</v>
      </c>
      <c r="K84">
        <f>'Career - bat'!K84</f>
        <v>0</v>
      </c>
      <c r="L84">
        <f>'Career - bat'!L84</f>
        <v>46</v>
      </c>
      <c r="M84">
        <f>'Career - bat'!M84</f>
        <v>22</v>
      </c>
      <c r="N84" t="str">
        <f>'Career - bat'!N84</f>
        <v>-</v>
      </c>
    </row>
    <row r="85" spans="1:14" x14ac:dyDescent="0.25">
      <c r="A85" t="str">
        <f>'Career - bat'!A85</f>
        <v>Patrick Gledhill</v>
      </c>
      <c r="B85">
        <f>'Career - bat'!B85</f>
        <v>101</v>
      </c>
      <c r="C85">
        <f>'Career - bat'!C85</f>
        <v>83</v>
      </c>
      <c r="D85">
        <f>'Career - bat'!D85</f>
        <v>13</v>
      </c>
      <c r="E85">
        <f>'Career - bat'!E85</f>
        <v>757</v>
      </c>
      <c r="F85" s="30">
        <f>'Career - bat'!F85</f>
        <v>10.814285714285715</v>
      </c>
      <c r="G85" s="30" t="str">
        <f>'Career - bat'!G85</f>
        <v>-</v>
      </c>
      <c r="H85">
        <f>'Career - bat'!H85</f>
        <v>72</v>
      </c>
      <c r="I85">
        <f>'Career - bat'!I85</f>
        <v>1</v>
      </c>
      <c r="J85">
        <f>'Career - bat'!J85</f>
        <v>0</v>
      </c>
      <c r="K85">
        <f>'Career - bat'!K85</f>
        <v>17</v>
      </c>
      <c r="L85">
        <f>'Career - bat'!L85</f>
        <v>60</v>
      </c>
      <c r="M85">
        <f>'Career - bat'!M85</f>
        <v>0</v>
      </c>
      <c r="N85" t="str">
        <f>'Career - bat'!N85</f>
        <v>-</v>
      </c>
    </row>
    <row r="86" spans="1:14" x14ac:dyDescent="0.25">
      <c r="A86" t="str">
        <f>'Career - bat'!A86</f>
        <v>Ben Glover</v>
      </c>
      <c r="B86">
        <f>'Career - bat'!B86</f>
        <v>17</v>
      </c>
      <c r="C86">
        <f>'Career - bat'!C86</f>
        <v>17</v>
      </c>
      <c r="D86">
        <f>'Career - bat'!D86</f>
        <v>1</v>
      </c>
      <c r="E86">
        <f>'Career - bat'!E86</f>
        <v>128</v>
      </c>
      <c r="F86" s="30">
        <f>'Career - bat'!F86</f>
        <v>8</v>
      </c>
      <c r="G86" s="30" t="str">
        <f>'Career - bat'!G86</f>
        <v>-</v>
      </c>
      <c r="H86">
        <f>'Career - bat'!H86</f>
        <v>38</v>
      </c>
      <c r="I86">
        <f>'Career - bat'!I86</f>
        <v>0</v>
      </c>
      <c r="J86">
        <f>'Career - bat'!J86</f>
        <v>0</v>
      </c>
      <c r="K86">
        <f>'Career - bat'!K86</f>
        <v>3</v>
      </c>
      <c r="L86">
        <f>'Career - bat'!L86</f>
        <v>13</v>
      </c>
      <c r="M86">
        <f>'Career - bat'!M86</f>
        <v>2</v>
      </c>
      <c r="N86" t="str">
        <f>'Career - bat'!N86</f>
        <v>-</v>
      </c>
    </row>
    <row r="87" spans="1:14" x14ac:dyDescent="0.25">
      <c r="A87" t="str">
        <f>'Career - bat'!A87</f>
        <v>Liam Gray</v>
      </c>
      <c r="B87">
        <f>'Career - bat'!B87</f>
        <v>54</v>
      </c>
      <c r="C87">
        <f>'Career - bat'!C87</f>
        <v>39</v>
      </c>
      <c r="D87">
        <f>'Career - bat'!D87</f>
        <v>12</v>
      </c>
      <c r="E87">
        <f>'Career - bat'!E87</f>
        <v>306</v>
      </c>
      <c r="F87" s="30">
        <f>'Career - bat'!F87</f>
        <v>11.333333333333334</v>
      </c>
      <c r="G87" s="30" t="str">
        <f>'Career - bat'!G87</f>
        <v>-</v>
      </c>
      <c r="H87">
        <f>'Career - bat'!H87</f>
        <v>48</v>
      </c>
      <c r="I87">
        <f>'Career - bat'!I87</f>
        <v>0</v>
      </c>
      <c r="J87">
        <f>'Career - bat'!J87</f>
        <v>0</v>
      </c>
      <c r="K87">
        <f>'Career - bat'!K87</f>
        <v>5</v>
      </c>
      <c r="L87">
        <f>'Career - bat'!L87</f>
        <v>26</v>
      </c>
      <c r="M87">
        <f>'Career - bat'!M87</f>
        <v>3</v>
      </c>
      <c r="N87" t="str">
        <f>'Career - bat'!N87</f>
        <v>-</v>
      </c>
    </row>
    <row r="88" spans="1:14" x14ac:dyDescent="0.25">
      <c r="A88" t="str">
        <f>'Career - bat'!A88</f>
        <v>Joe Green</v>
      </c>
      <c r="B88">
        <f>'Career - bat'!B88</f>
        <v>31</v>
      </c>
      <c r="C88">
        <f>'Career - bat'!C88</f>
        <v>15</v>
      </c>
      <c r="D88">
        <f>'Career - bat'!D88</f>
        <v>6</v>
      </c>
      <c r="E88">
        <f>'Career - bat'!E88</f>
        <v>46</v>
      </c>
      <c r="F88" s="30">
        <f>'Career - bat'!F88</f>
        <v>5.1111111111111107</v>
      </c>
      <c r="G88" s="30" t="str">
        <f>'Career - bat'!G88</f>
        <v>-</v>
      </c>
      <c r="H88">
        <f>'Career - bat'!H88</f>
        <v>17</v>
      </c>
      <c r="I88">
        <f>'Career - bat'!I88</f>
        <v>0</v>
      </c>
      <c r="J88">
        <f>'Career - bat'!J88</f>
        <v>0</v>
      </c>
      <c r="K88">
        <f>'Career - bat'!K88</f>
        <v>4</v>
      </c>
      <c r="L88">
        <f>'Career - bat'!L88</f>
        <v>4</v>
      </c>
      <c r="M88">
        <f>'Career - bat'!M88</f>
        <v>1</v>
      </c>
      <c r="N88" t="str">
        <f>'Career - bat'!N88</f>
        <v>-</v>
      </c>
    </row>
    <row r="89" spans="1:14" x14ac:dyDescent="0.25">
      <c r="A89" t="str">
        <f>'Career - bat'!A89</f>
        <v>J Habib</v>
      </c>
      <c r="B89">
        <f>'Career - bat'!B89</f>
        <v>1</v>
      </c>
      <c r="C89">
        <f>'Career - bat'!C89</f>
        <v>1</v>
      </c>
      <c r="D89">
        <f>'Career - bat'!D89</f>
        <v>1</v>
      </c>
      <c r="E89">
        <f>'Career - bat'!E89</f>
        <v>23</v>
      </c>
      <c r="F89" s="30" t="str">
        <f>'Career - bat'!F89</f>
        <v>-</v>
      </c>
      <c r="G89" s="30" t="str">
        <f>'Career - bat'!G89</f>
        <v>-</v>
      </c>
      <c r="H89" t="str">
        <f>'Career - bat'!H89</f>
        <v>23*</v>
      </c>
      <c r="I89">
        <f>'Career - bat'!I89</f>
        <v>0</v>
      </c>
      <c r="J89">
        <f>'Career - bat'!J89</f>
        <v>0</v>
      </c>
      <c r="K89">
        <f>'Career - bat'!K89</f>
        <v>0</v>
      </c>
      <c r="L89">
        <f>'Career - bat'!L89</f>
        <v>4</v>
      </c>
      <c r="M89">
        <f>'Career - bat'!M89</f>
        <v>0</v>
      </c>
      <c r="N89" t="str">
        <f>'Career - bat'!N89</f>
        <v>-</v>
      </c>
    </row>
    <row r="90" spans="1:14" x14ac:dyDescent="0.25">
      <c r="A90" t="str">
        <f>'Career - bat'!A90</f>
        <v>Steve Hamer</v>
      </c>
      <c r="B90">
        <f>'Career - bat'!B90</f>
        <v>84</v>
      </c>
      <c r="C90">
        <f>'Career - bat'!C90</f>
        <v>80</v>
      </c>
      <c r="D90">
        <f>'Career - bat'!D90</f>
        <v>6</v>
      </c>
      <c r="E90">
        <f>'Career - bat'!E90</f>
        <v>1656</v>
      </c>
      <c r="F90" s="30">
        <f>'Career - bat'!F90</f>
        <v>22.378378378378379</v>
      </c>
      <c r="G90" s="30" t="str">
        <f>'Career - bat'!G90</f>
        <v>-</v>
      </c>
      <c r="H90">
        <f>'Career - bat'!H90</f>
        <v>101</v>
      </c>
      <c r="I90">
        <f>'Career - bat'!I90</f>
        <v>7</v>
      </c>
      <c r="J90">
        <f>'Career - bat'!J90</f>
        <v>2</v>
      </c>
      <c r="K90">
        <f>'Career - bat'!K90</f>
        <v>7</v>
      </c>
      <c r="L90">
        <f>'Career - bat'!L90</f>
        <v>153</v>
      </c>
      <c r="M90">
        <f>'Career - bat'!M90</f>
        <v>4</v>
      </c>
      <c r="N90" t="str">
        <f>'Career - bat'!N90</f>
        <v>-</v>
      </c>
    </row>
    <row r="91" spans="1:14" x14ac:dyDescent="0.25">
      <c r="A91" t="str">
        <f>'Career - bat'!A91</f>
        <v>A Hargreaves</v>
      </c>
      <c r="B91">
        <f>'Career - bat'!B91</f>
        <v>23</v>
      </c>
      <c r="C91">
        <f>'Career - bat'!C91</f>
        <v>22</v>
      </c>
      <c r="D91">
        <f>'Career - bat'!D91</f>
        <v>1</v>
      </c>
      <c r="E91">
        <f>'Career - bat'!E91</f>
        <v>188</v>
      </c>
      <c r="F91" s="30">
        <f>'Career - bat'!F91</f>
        <v>8.9523809523809526</v>
      </c>
      <c r="G91" s="30" t="str">
        <f>'Career - bat'!G91</f>
        <v>-</v>
      </c>
      <c r="H91">
        <f>'Career - bat'!H91</f>
        <v>24</v>
      </c>
      <c r="I91">
        <f>'Career - bat'!I91</f>
        <v>0</v>
      </c>
      <c r="J91">
        <f>'Career - bat'!J91</f>
        <v>0</v>
      </c>
      <c r="K91">
        <f>'Career - bat'!K91</f>
        <v>3</v>
      </c>
      <c r="L91">
        <f>'Career - bat'!L91</f>
        <v>22</v>
      </c>
      <c r="M91">
        <f>'Career - bat'!M91</f>
        <v>2</v>
      </c>
      <c r="N91" t="str">
        <f>'Career - bat'!N91</f>
        <v>-</v>
      </c>
    </row>
    <row r="92" spans="1:14" x14ac:dyDescent="0.25">
      <c r="A92" t="str">
        <f>'Career - bat'!A92</f>
        <v>Julian Harris</v>
      </c>
      <c r="B92">
        <f>'Career - bat'!B92</f>
        <v>3</v>
      </c>
      <c r="C92">
        <f>'Career - bat'!C92</f>
        <v>3</v>
      </c>
      <c r="D92">
        <f>'Career - bat'!D92</f>
        <v>0</v>
      </c>
      <c r="E92">
        <f>'Career - bat'!E92</f>
        <v>47</v>
      </c>
      <c r="F92" s="30">
        <f>'Career - bat'!F92</f>
        <v>15.666666666666666</v>
      </c>
      <c r="G92" s="30">
        <f>'Career - bat'!G92</f>
        <v>146.875</v>
      </c>
      <c r="H92">
        <f>'Career - bat'!H92</f>
        <v>28</v>
      </c>
      <c r="I92">
        <f>'Career - bat'!I92</f>
        <v>0</v>
      </c>
      <c r="J92">
        <f>'Career - bat'!J92</f>
        <v>0</v>
      </c>
      <c r="K92">
        <f>'Career - bat'!K92</f>
        <v>0</v>
      </c>
      <c r="L92">
        <f>'Career - bat'!L92</f>
        <v>6</v>
      </c>
      <c r="M92">
        <f>'Career - bat'!M92</f>
        <v>1</v>
      </c>
      <c r="N92">
        <f>'Career - bat'!N92</f>
        <v>32</v>
      </c>
    </row>
    <row r="93" spans="1:14" x14ac:dyDescent="0.25">
      <c r="A93" t="str">
        <f>'Career - bat'!A93</f>
        <v>D Harvey</v>
      </c>
      <c r="B93">
        <f>'Career - bat'!B93</f>
        <v>1</v>
      </c>
      <c r="C93">
        <f>'Career - bat'!C93</f>
        <v>1</v>
      </c>
      <c r="D93">
        <f>'Career - bat'!D93</f>
        <v>0</v>
      </c>
      <c r="E93">
        <f>'Career - bat'!E93</f>
        <v>11</v>
      </c>
      <c r="F93" s="30">
        <f>'Career - bat'!F93</f>
        <v>11</v>
      </c>
      <c r="G93" s="30">
        <f>'Career - bat'!G93</f>
        <v>55.000000000000007</v>
      </c>
      <c r="H93">
        <f>'Career - bat'!H93</f>
        <v>11</v>
      </c>
      <c r="I93">
        <f>'Career - bat'!I93</f>
        <v>0</v>
      </c>
      <c r="J93">
        <f>'Career - bat'!J93</f>
        <v>0</v>
      </c>
      <c r="K93">
        <f>'Career - bat'!K93</f>
        <v>0</v>
      </c>
      <c r="L93">
        <f>'Career - bat'!L93</f>
        <v>1</v>
      </c>
      <c r="M93">
        <f>'Career - bat'!M93</f>
        <v>0</v>
      </c>
      <c r="N93">
        <f>'Career - bat'!N93</f>
        <v>20</v>
      </c>
    </row>
    <row r="94" spans="1:14" x14ac:dyDescent="0.25">
      <c r="A94" t="str">
        <f>'Career - bat'!A94</f>
        <v>Tim Hapgood</v>
      </c>
      <c r="B94">
        <f>'Career - bat'!B94</f>
        <v>3</v>
      </c>
      <c r="C94">
        <f>'Career - bat'!C94</f>
        <v>3</v>
      </c>
      <c r="D94">
        <f>'Career - bat'!D94</f>
        <v>1</v>
      </c>
      <c r="E94">
        <f>'Career - bat'!E94</f>
        <v>67</v>
      </c>
      <c r="F94" s="30">
        <f>'Career - bat'!F94</f>
        <v>33.5</v>
      </c>
      <c r="G94" s="30">
        <f>'Career - bat'!G94</f>
        <v>62.037037037037038</v>
      </c>
      <c r="H94">
        <f>'Career - bat'!H94</f>
        <v>13</v>
      </c>
      <c r="I94">
        <f>'Career - bat'!I94</f>
        <v>1</v>
      </c>
      <c r="J94">
        <f>'Career - bat'!J94</f>
        <v>0</v>
      </c>
      <c r="K94">
        <f>'Career - bat'!K94</f>
        <v>1</v>
      </c>
      <c r="L94">
        <f>'Career - bat'!L94</f>
        <v>10</v>
      </c>
      <c r="M94">
        <f>'Career - bat'!M94</f>
        <v>1</v>
      </c>
      <c r="N94">
        <f>'Career - bat'!N94</f>
        <v>108</v>
      </c>
    </row>
    <row r="95" spans="1:14" x14ac:dyDescent="0.25">
      <c r="A95" t="str">
        <f>'Career - bat'!A95</f>
        <v>Leo Hawkins</v>
      </c>
      <c r="B95">
        <f>'Career - bat'!B95</f>
        <v>8</v>
      </c>
      <c r="C95">
        <f>'Career - bat'!C95</f>
        <v>5</v>
      </c>
      <c r="D95">
        <f>'Career - bat'!D95</f>
        <v>1</v>
      </c>
      <c r="E95">
        <f>'Career - bat'!E95</f>
        <v>62</v>
      </c>
      <c r="F95" s="30">
        <f>'Career - bat'!F95</f>
        <v>15.5</v>
      </c>
      <c r="G95" s="30">
        <f>'Career - bat'!G95</f>
        <v>73.80952380952381</v>
      </c>
      <c r="H95" t="str">
        <f>'Career - bat'!H95</f>
        <v>22*</v>
      </c>
      <c r="I95">
        <f>'Career - bat'!I95</f>
        <v>0</v>
      </c>
      <c r="J95">
        <f>'Career - bat'!J95</f>
        <v>0</v>
      </c>
      <c r="K95">
        <f>'Career - bat'!K95</f>
        <v>1</v>
      </c>
      <c r="L95">
        <f>'Career - bat'!L95</f>
        <v>10</v>
      </c>
      <c r="M95">
        <f>'Career - bat'!M95</f>
        <v>0</v>
      </c>
      <c r="N95">
        <f>'Career - bat'!N95</f>
        <v>84</v>
      </c>
    </row>
    <row r="96" spans="1:14" x14ac:dyDescent="0.25">
      <c r="A96" t="str">
        <f>'Career - bat'!A96</f>
        <v>J Henderson</v>
      </c>
      <c r="B96">
        <f>'Career - bat'!B96</f>
        <v>1</v>
      </c>
      <c r="C96">
        <f>'Career - bat'!C96</f>
        <v>1</v>
      </c>
      <c r="D96">
        <f>'Career - bat'!D96</f>
        <v>0</v>
      </c>
      <c r="E96">
        <f>'Career - bat'!E96</f>
        <v>9</v>
      </c>
      <c r="F96" s="30">
        <f>'Career - bat'!F96</f>
        <v>9</v>
      </c>
      <c r="G96" s="30" t="str">
        <f>'Career - bat'!G96</f>
        <v>-</v>
      </c>
      <c r="H96">
        <f>'Career - bat'!H96</f>
        <v>9</v>
      </c>
      <c r="I96">
        <f>'Career - bat'!I96</f>
        <v>0</v>
      </c>
      <c r="J96">
        <f>'Career - bat'!J96</f>
        <v>0</v>
      </c>
      <c r="K96">
        <f>'Career - bat'!K96</f>
        <v>0</v>
      </c>
      <c r="L96">
        <f>'Career - bat'!L96</f>
        <v>1</v>
      </c>
      <c r="M96">
        <f>'Career - bat'!M96</f>
        <v>0</v>
      </c>
      <c r="N96" t="str">
        <f>'Career - bat'!N96</f>
        <v>-</v>
      </c>
    </row>
    <row r="97" spans="1:14" x14ac:dyDescent="0.25">
      <c r="A97" t="str">
        <f>'Career - bat'!A97</f>
        <v>Carl Hey</v>
      </c>
      <c r="B97">
        <f>'Career - bat'!B97</f>
        <v>4</v>
      </c>
      <c r="C97">
        <f>'Career - bat'!C97</f>
        <v>2</v>
      </c>
      <c r="D97">
        <f>'Career - bat'!D97</f>
        <v>0</v>
      </c>
      <c r="E97">
        <f>'Career - bat'!E97</f>
        <v>3</v>
      </c>
      <c r="F97" s="30">
        <f>'Career - bat'!F97</f>
        <v>1.5</v>
      </c>
      <c r="G97" s="30" t="str">
        <f>'Career - bat'!G97</f>
        <v>-</v>
      </c>
      <c r="H97">
        <f>'Career - bat'!H97</f>
        <v>3</v>
      </c>
      <c r="I97">
        <f>'Career - bat'!I97</f>
        <v>0</v>
      </c>
      <c r="J97">
        <f>'Career - bat'!J97</f>
        <v>0</v>
      </c>
      <c r="K97">
        <f>'Career - bat'!K97</f>
        <v>1</v>
      </c>
      <c r="L97">
        <f>'Career - bat'!L97</f>
        <v>0</v>
      </c>
      <c r="M97">
        <f>'Career - bat'!M97</f>
        <v>0</v>
      </c>
      <c r="N97" t="str">
        <f>'Career - bat'!N97</f>
        <v>-</v>
      </c>
    </row>
    <row r="98" spans="1:14" x14ac:dyDescent="0.25">
      <c r="A98" t="str">
        <f>'Career - bat'!A98</f>
        <v>M Hiley</v>
      </c>
      <c r="B98">
        <f>'Career - bat'!B98</f>
        <v>23</v>
      </c>
      <c r="C98">
        <f>'Career - bat'!C98</f>
        <v>23</v>
      </c>
      <c r="D98">
        <f>'Career - bat'!D98</f>
        <v>0</v>
      </c>
      <c r="E98">
        <f>'Career - bat'!E98</f>
        <v>695</v>
      </c>
      <c r="F98" s="30">
        <f>'Career - bat'!F98</f>
        <v>30.217391304347824</v>
      </c>
      <c r="G98" s="30" t="str">
        <f>'Career - bat'!G98</f>
        <v>-</v>
      </c>
      <c r="H98">
        <f>'Career - bat'!H98</f>
        <v>66</v>
      </c>
      <c r="I98">
        <f>'Career - bat'!I98</f>
        <v>3</v>
      </c>
      <c r="J98">
        <f>'Career - bat'!J98</f>
        <v>0</v>
      </c>
      <c r="K98">
        <f>'Career - bat'!K98</f>
        <v>1</v>
      </c>
      <c r="L98">
        <f>'Career - bat'!L98</f>
        <v>75</v>
      </c>
      <c r="M98">
        <f>'Career - bat'!M98</f>
        <v>10</v>
      </c>
      <c r="N98" t="str">
        <f>'Career - bat'!N98</f>
        <v>-</v>
      </c>
    </row>
    <row r="99" spans="1:14" x14ac:dyDescent="0.25">
      <c r="A99" t="str">
        <f>'Career - bat'!A99</f>
        <v>R Hobbs</v>
      </c>
      <c r="B99">
        <f>'Career - bat'!B99</f>
        <v>22</v>
      </c>
      <c r="C99">
        <f>'Career - bat'!C99</f>
        <v>13</v>
      </c>
      <c r="D99">
        <f>'Career - bat'!D99</f>
        <v>3</v>
      </c>
      <c r="E99">
        <f>'Career - bat'!E99</f>
        <v>44</v>
      </c>
      <c r="F99" s="30">
        <f>'Career - bat'!F99</f>
        <v>4.4000000000000004</v>
      </c>
      <c r="G99" s="30" t="str">
        <f>'Career - bat'!G99</f>
        <v>-</v>
      </c>
      <c r="H99">
        <f>'Career - bat'!H99</f>
        <v>13</v>
      </c>
      <c r="I99">
        <f>'Career - bat'!I99</f>
        <v>0</v>
      </c>
      <c r="J99">
        <f>'Career - bat'!J99</f>
        <v>0</v>
      </c>
      <c r="K99">
        <f>'Career - bat'!K99</f>
        <v>5</v>
      </c>
      <c r="L99">
        <f>'Career - bat'!L99</f>
        <v>6</v>
      </c>
      <c r="M99">
        <f>'Career - bat'!M99</f>
        <v>1</v>
      </c>
      <c r="N99" t="str">
        <f>'Career - bat'!N99</f>
        <v>-</v>
      </c>
    </row>
    <row r="100" spans="1:14" x14ac:dyDescent="0.25">
      <c r="A100" t="str">
        <f>'Career - bat'!A100</f>
        <v>D Hooper</v>
      </c>
      <c r="B100">
        <f>'Career - bat'!B100</f>
        <v>25</v>
      </c>
      <c r="C100">
        <f>'Career - bat'!C100</f>
        <v>17</v>
      </c>
      <c r="D100">
        <f>'Career - bat'!D100</f>
        <v>5</v>
      </c>
      <c r="E100">
        <f>'Career - bat'!E100</f>
        <v>128</v>
      </c>
      <c r="F100" s="30">
        <f>'Career - bat'!F100</f>
        <v>10.666666666666666</v>
      </c>
      <c r="G100" s="30" t="str">
        <f>'Career - bat'!G100</f>
        <v>-</v>
      </c>
      <c r="H100">
        <f>'Career - bat'!H100</f>
        <v>27</v>
      </c>
      <c r="I100">
        <f>'Career - bat'!I100</f>
        <v>0</v>
      </c>
      <c r="J100">
        <f>'Career - bat'!J100</f>
        <v>0</v>
      </c>
      <c r="K100">
        <f>'Career - bat'!K100</f>
        <v>3</v>
      </c>
      <c r="L100">
        <f>'Career - bat'!L100</f>
        <v>5</v>
      </c>
      <c r="M100">
        <f>'Career - bat'!M100</f>
        <v>0</v>
      </c>
      <c r="N100" t="str">
        <f>'Career - bat'!N100</f>
        <v>-</v>
      </c>
    </row>
    <row r="101" spans="1:14" x14ac:dyDescent="0.25">
      <c r="A101" t="str">
        <f>'Career - bat'!A101</f>
        <v>Scott Hoskin</v>
      </c>
      <c r="B101">
        <f>'Career - bat'!B101</f>
        <v>127</v>
      </c>
      <c r="C101">
        <f>'Career - bat'!C101</f>
        <v>89</v>
      </c>
      <c r="D101">
        <f>'Career - bat'!D101</f>
        <v>16</v>
      </c>
      <c r="E101">
        <f>'Career - bat'!E101</f>
        <v>818</v>
      </c>
      <c r="F101" s="30">
        <f>'Career - bat'!F101</f>
        <v>11.205479452054794</v>
      </c>
      <c r="G101" s="30" t="str">
        <f>'Career - bat'!G101</f>
        <v>-</v>
      </c>
      <c r="H101">
        <f>'Career - bat'!H101</f>
        <v>79</v>
      </c>
      <c r="I101">
        <f>'Career - bat'!I101</f>
        <v>1</v>
      </c>
      <c r="J101">
        <f>'Career - bat'!J101</f>
        <v>0</v>
      </c>
      <c r="K101">
        <f>'Career - bat'!K101</f>
        <v>23</v>
      </c>
      <c r="L101">
        <f>'Career - bat'!L101</f>
        <v>75</v>
      </c>
      <c r="M101">
        <f>'Career - bat'!M101</f>
        <v>16</v>
      </c>
      <c r="N101" t="str">
        <f>'Career - bat'!N101</f>
        <v>-</v>
      </c>
    </row>
    <row r="102" spans="1:14" x14ac:dyDescent="0.25">
      <c r="A102" t="str">
        <f>'Career - bat'!A102</f>
        <v>S Houchin</v>
      </c>
      <c r="B102">
        <f>'Career - bat'!B102</f>
        <v>146</v>
      </c>
      <c r="C102">
        <f>'Career - bat'!C102</f>
        <v>130</v>
      </c>
      <c r="D102">
        <f>'Career - bat'!D102</f>
        <v>20</v>
      </c>
      <c r="E102">
        <f>'Career - bat'!E102</f>
        <v>1528</v>
      </c>
      <c r="F102" s="30">
        <f>'Career - bat'!F102</f>
        <v>13.890909090909091</v>
      </c>
      <c r="G102" s="30" t="str">
        <f>'Career - bat'!G102</f>
        <v>-</v>
      </c>
      <c r="H102">
        <f>'Career - bat'!H102</f>
        <v>60</v>
      </c>
      <c r="I102">
        <f>'Career - bat'!I102</f>
        <v>2</v>
      </c>
      <c r="J102">
        <f>'Career - bat'!J102</f>
        <v>0</v>
      </c>
      <c r="K102">
        <f>'Career - bat'!K102</f>
        <v>13</v>
      </c>
      <c r="L102">
        <f>'Career - bat'!L102</f>
        <v>28</v>
      </c>
      <c r="M102">
        <f>'Career - bat'!M102</f>
        <v>0</v>
      </c>
      <c r="N102" t="str">
        <f>'Career - bat'!N102</f>
        <v>-</v>
      </c>
    </row>
    <row r="103" spans="1:14" x14ac:dyDescent="0.25">
      <c r="A103" t="str">
        <f>'Career - bat'!A103</f>
        <v>F Hussain</v>
      </c>
      <c r="B103">
        <f>'Career - bat'!B103</f>
        <v>32</v>
      </c>
      <c r="C103">
        <f>'Career - bat'!C103</f>
        <v>31</v>
      </c>
      <c r="D103">
        <f>'Career - bat'!D103</f>
        <v>3</v>
      </c>
      <c r="E103">
        <f>'Career - bat'!E103</f>
        <v>428</v>
      </c>
      <c r="F103" s="30">
        <f>'Career - bat'!F103</f>
        <v>15.285714285714286</v>
      </c>
      <c r="G103" s="30" t="str">
        <f>'Career - bat'!G103</f>
        <v>-</v>
      </c>
      <c r="H103">
        <f>'Career - bat'!H103</f>
        <v>42</v>
      </c>
      <c r="I103">
        <f>'Career - bat'!I103</f>
        <v>0</v>
      </c>
      <c r="J103">
        <f>'Career - bat'!J103</f>
        <v>0</v>
      </c>
      <c r="K103">
        <f>'Career - bat'!K103</f>
        <v>1</v>
      </c>
      <c r="L103">
        <f>'Career - bat'!L103</f>
        <v>40</v>
      </c>
      <c r="M103">
        <f>'Career - bat'!M103</f>
        <v>0</v>
      </c>
      <c r="N103" t="str">
        <f>'Career - bat'!N103</f>
        <v>-</v>
      </c>
    </row>
    <row r="104" spans="1:14" x14ac:dyDescent="0.25">
      <c r="A104" t="str">
        <f>'Career - bat'!A104</f>
        <v>S Hussain</v>
      </c>
      <c r="B104">
        <f>'Career - bat'!B104</f>
        <v>104</v>
      </c>
      <c r="C104">
        <f>'Career - bat'!C104</f>
        <v>82</v>
      </c>
      <c r="D104">
        <f>'Career - bat'!D104</f>
        <v>13</v>
      </c>
      <c r="E104">
        <f>'Career - bat'!E104</f>
        <v>361</v>
      </c>
      <c r="F104" s="30">
        <f>'Career - bat'!F104</f>
        <v>5.2318840579710146</v>
      </c>
      <c r="G104" s="30" t="str">
        <f>'Career - bat'!G104</f>
        <v>-</v>
      </c>
      <c r="H104">
        <f>'Career - bat'!H104</f>
        <v>24</v>
      </c>
      <c r="I104">
        <f>'Career - bat'!I104</f>
        <v>0</v>
      </c>
      <c r="J104">
        <f>'Career - bat'!J104</f>
        <v>0</v>
      </c>
      <c r="K104">
        <f>'Career - bat'!K104</f>
        <v>22</v>
      </c>
      <c r="L104">
        <f>'Career - bat'!L104</f>
        <v>30</v>
      </c>
      <c r="M104">
        <f>'Career - bat'!M104</f>
        <v>6</v>
      </c>
      <c r="N104" t="str">
        <f>'Career - bat'!N104</f>
        <v>-</v>
      </c>
    </row>
    <row r="105" spans="1:14" x14ac:dyDescent="0.25">
      <c r="A105" t="str">
        <f>'Career - bat'!A105</f>
        <v>Ben Hynes</v>
      </c>
      <c r="B105">
        <f>'Career - bat'!B105</f>
        <v>23</v>
      </c>
      <c r="C105">
        <f>'Career - bat'!C105</f>
        <v>19</v>
      </c>
      <c r="D105">
        <f>'Career - bat'!D105</f>
        <v>4</v>
      </c>
      <c r="E105">
        <f>'Career - bat'!E105</f>
        <v>871</v>
      </c>
      <c r="F105" s="30">
        <f>'Career - bat'!F105</f>
        <v>58.06666666666667</v>
      </c>
      <c r="G105" s="30" t="str">
        <f>'Career - bat'!G105</f>
        <v>-</v>
      </c>
      <c r="H105">
        <f>'Career - bat'!H105</f>
        <v>124</v>
      </c>
      <c r="I105">
        <f>'Career - bat'!I105</f>
        <v>5</v>
      </c>
      <c r="J105">
        <f>'Career - bat'!J105</f>
        <v>2</v>
      </c>
      <c r="K105">
        <f>'Career - bat'!K105</f>
        <v>0</v>
      </c>
      <c r="L105">
        <f>'Career - bat'!L105</f>
        <v>76</v>
      </c>
      <c r="M105">
        <f>'Career - bat'!M105</f>
        <v>41</v>
      </c>
      <c r="N105" t="str">
        <f>'Career - bat'!N105</f>
        <v>-</v>
      </c>
    </row>
    <row r="106" spans="1:14" x14ac:dyDescent="0.25">
      <c r="A106" t="str">
        <f>'Career - bat'!A106</f>
        <v>Paul Hynes</v>
      </c>
      <c r="B106">
        <f>'Career - bat'!B106</f>
        <v>61</v>
      </c>
      <c r="C106">
        <f>'Career - bat'!C106</f>
        <v>58</v>
      </c>
      <c r="D106">
        <f>'Career - bat'!D106</f>
        <v>9</v>
      </c>
      <c r="E106">
        <f>'Career - bat'!E106</f>
        <v>2114</v>
      </c>
      <c r="F106" s="30">
        <f>'Career - bat'!F106</f>
        <v>43.142857142857146</v>
      </c>
      <c r="G106" s="30" t="str">
        <f>'Career - bat'!G106</f>
        <v>-</v>
      </c>
      <c r="H106">
        <f>'Career - bat'!H106</f>
        <v>152</v>
      </c>
      <c r="I106">
        <f>'Career - bat'!I106</f>
        <v>9</v>
      </c>
      <c r="J106">
        <f>'Career - bat'!J106</f>
        <v>5</v>
      </c>
      <c r="K106">
        <f>'Career - bat'!K106</f>
        <v>17</v>
      </c>
      <c r="L106">
        <f>'Career - bat'!L106</f>
        <v>272</v>
      </c>
      <c r="M106">
        <f>'Career - bat'!M106</f>
        <v>22</v>
      </c>
      <c r="N106" t="str">
        <f>'Career - bat'!N106</f>
        <v>-</v>
      </c>
    </row>
    <row r="107" spans="1:14" x14ac:dyDescent="0.25">
      <c r="A107" t="str">
        <f>'Career - bat'!A107</f>
        <v>P Jack</v>
      </c>
      <c r="B107">
        <f>'Career - bat'!B107</f>
        <v>1</v>
      </c>
      <c r="C107">
        <f>'Career - bat'!C107</f>
        <v>1</v>
      </c>
      <c r="D107">
        <f>'Career - bat'!D107</f>
        <v>0</v>
      </c>
      <c r="E107">
        <f>'Career - bat'!E107</f>
        <v>8</v>
      </c>
      <c r="F107" s="30">
        <f>'Career - bat'!F107</f>
        <v>8</v>
      </c>
      <c r="G107" s="30">
        <f>'Career - bat'!G107</f>
        <v>61.53846153846154</v>
      </c>
      <c r="H107">
        <f>'Career - bat'!H107</f>
        <v>8</v>
      </c>
      <c r="I107">
        <f>'Career - bat'!I107</f>
        <v>0</v>
      </c>
      <c r="J107">
        <f>'Career - bat'!J107</f>
        <v>0</v>
      </c>
      <c r="K107">
        <f>'Career - bat'!K107</f>
        <v>0</v>
      </c>
      <c r="L107">
        <f>'Career - bat'!L107</f>
        <v>1</v>
      </c>
      <c r="M107">
        <f>'Career - bat'!M107</f>
        <v>0</v>
      </c>
      <c r="N107">
        <f>'Career - bat'!N107</f>
        <v>13</v>
      </c>
    </row>
    <row r="108" spans="1:14" x14ac:dyDescent="0.25">
      <c r="A108" t="str">
        <f>'Career - bat'!A108</f>
        <v>James Jackson</v>
      </c>
      <c r="B108">
        <f>'Career - bat'!B108</f>
        <v>152</v>
      </c>
      <c r="C108">
        <f>'Career - bat'!C108</f>
        <v>140</v>
      </c>
      <c r="D108">
        <f>'Career - bat'!D108</f>
        <v>13</v>
      </c>
      <c r="E108">
        <f>'Career - bat'!E108</f>
        <v>1099</v>
      </c>
      <c r="F108" s="30">
        <f>'Career - bat'!F108</f>
        <v>8.6535433070866148</v>
      </c>
      <c r="G108" s="30" t="str">
        <f>'Career - bat'!G108</f>
        <v>-</v>
      </c>
      <c r="H108">
        <f>'Career - bat'!H108</f>
        <v>42</v>
      </c>
      <c r="I108">
        <f>'Career - bat'!I108</f>
        <v>0</v>
      </c>
      <c r="J108">
        <f>'Career - bat'!J108</f>
        <v>0</v>
      </c>
      <c r="K108">
        <f>'Career - bat'!K108</f>
        <v>36</v>
      </c>
      <c r="L108">
        <f>'Career - bat'!L108</f>
        <v>111</v>
      </c>
      <c r="M108">
        <f>'Career - bat'!M108</f>
        <v>18</v>
      </c>
      <c r="N108" t="str">
        <f>'Career - bat'!N108</f>
        <v>-</v>
      </c>
    </row>
    <row r="109" spans="1:14" x14ac:dyDescent="0.25">
      <c r="A109" t="str">
        <f>'Career - bat'!A109</f>
        <v>Luke Jackson</v>
      </c>
      <c r="B109">
        <f>'Career - bat'!B109</f>
        <v>1</v>
      </c>
      <c r="C109">
        <f>'Career - bat'!C109</f>
        <v>1</v>
      </c>
      <c r="D109">
        <f>'Career - bat'!D109</f>
        <v>0</v>
      </c>
      <c r="E109">
        <f>'Career - bat'!E109</f>
        <v>1</v>
      </c>
      <c r="F109" s="30">
        <f>'Career - bat'!F109</f>
        <v>1</v>
      </c>
      <c r="G109" s="30" t="str">
        <f>'Career - bat'!G109</f>
        <v>-</v>
      </c>
      <c r="H109">
        <f>'Career - bat'!H109</f>
        <v>1</v>
      </c>
      <c r="I109">
        <f>'Career - bat'!I109</f>
        <v>0</v>
      </c>
      <c r="J109">
        <f>'Career - bat'!J109</f>
        <v>0</v>
      </c>
      <c r="K109">
        <f>'Career - bat'!K109</f>
        <v>0</v>
      </c>
      <c r="L109">
        <f>'Career - bat'!L109</f>
        <v>0</v>
      </c>
      <c r="M109">
        <f>'Career - bat'!M109</f>
        <v>0</v>
      </c>
      <c r="N109" t="str">
        <f>'Career - bat'!N109</f>
        <v>-</v>
      </c>
    </row>
    <row r="110" spans="1:14" x14ac:dyDescent="0.25">
      <c r="A110" t="str">
        <f>'Career - bat'!A110</f>
        <v>F Jagger</v>
      </c>
      <c r="B110">
        <f>'Career - bat'!B110</f>
        <v>5</v>
      </c>
      <c r="C110">
        <f>'Career - bat'!C110</f>
        <v>4</v>
      </c>
      <c r="D110">
        <f>'Career - bat'!D110</f>
        <v>0</v>
      </c>
      <c r="E110">
        <f>'Career - bat'!E110</f>
        <v>71</v>
      </c>
      <c r="F110" s="30">
        <f>'Career - bat'!F110</f>
        <v>17.75</v>
      </c>
      <c r="G110" s="30" t="str">
        <f>'Career - bat'!G110</f>
        <v>-</v>
      </c>
      <c r="H110">
        <f>'Career - bat'!H110</f>
        <v>34</v>
      </c>
      <c r="I110">
        <f>'Career - bat'!I110</f>
        <v>0</v>
      </c>
      <c r="J110">
        <f>'Career - bat'!J110</f>
        <v>0</v>
      </c>
      <c r="K110">
        <f>'Career - bat'!K110</f>
        <v>1</v>
      </c>
      <c r="L110">
        <f>'Career - bat'!L110</f>
        <v>13</v>
      </c>
      <c r="M110">
        <f>'Career - bat'!M110</f>
        <v>0</v>
      </c>
      <c r="N110" t="str">
        <f>'Career - bat'!N110</f>
        <v>-</v>
      </c>
    </row>
    <row r="111" spans="1:14" x14ac:dyDescent="0.25">
      <c r="A111" t="str">
        <f>'Career - bat'!A111</f>
        <v>Tom James</v>
      </c>
      <c r="B111">
        <f>'Career - bat'!B111</f>
        <v>17</v>
      </c>
      <c r="C111">
        <f>'Career - bat'!C111</f>
        <v>17</v>
      </c>
      <c r="D111">
        <f>'Career - bat'!D111</f>
        <v>2</v>
      </c>
      <c r="E111">
        <f>'Career - bat'!E111</f>
        <v>361</v>
      </c>
      <c r="F111" s="30">
        <f>'Career - bat'!F111</f>
        <v>24.066666666666666</v>
      </c>
      <c r="G111" s="30" t="str">
        <f>'Career - bat'!G111</f>
        <v>-</v>
      </c>
      <c r="H111">
        <f>'Career - bat'!H111</f>
        <v>76</v>
      </c>
      <c r="I111">
        <f>'Career - bat'!I111</f>
        <v>2</v>
      </c>
      <c r="J111">
        <f>'Career - bat'!J111</f>
        <v>0</v>
      </c>
      <c r="K111">
        <f>'Career - bat'!K111</f>
        <v>2</v>
      </c>
      <c r="L111">
        <f>'Career - bat'!L111</f>
        <v>38</v>
      </c>
      <c r="M111">
        <f>'Career - bat'!M111</f>
        <v>0</v>
      </c>
      <c r="N111" t="str">
        <f>'Career - bat'!N111</f>
        <v>-</v>
      </c>
    </row>
    <row r="112" spans="1:14" x14ac:dyDescent="0.25">
      <c r="A112" t="str">
        <f>'Career - bat'!A112</f>
        <v>? Jarpesh</v>
      </c>
      <c r="B112">
        <f>'Career - bat'!B112</f>
        <v>1</v>
      </c>
      <c r="C112">
        <f>'Career - bat'!C112</f>
        <v>1</v>
      </c>
      <c r="D112">
        <f>'Career - bat'!D112</f>
        <v>0</v>
      </c>
      <c r="E112">
        <f>'Career - bat'!E112</f>
        <v>23</v>
      </c>
      <c r="F112" s="30">
        <f>'Career - bat'!F112</f>
        <v>23</v>
      </c>
      <c r="G112" s="30" t="str">
        <f>'Career - bat'!G112</f>
        <v>-</v>
      </c>
      <c r="H112">
        <f>'Career - bat'!H112</f>
        <v>23</v>
      </c>
      <c r="I112">
        <f>'Career - bat'!I112</f>
        <v>0</v>
      </c>
      <c r="J112">
        <f>'Career - bat'!J112</f>
        <v>0</v>
      </c>
      <c r="K112">
        <f>'Career - bat'!K112</f>
        <v>0</v>
      </c>
      <c r="L112">
        <f>'Career - bat'!L112</f>
        <v>5</v>
      </c>
      <c r="M112">
        <f>'Career - bat'!M112</f>
        <v>0</v>
      </c>
      <c r="N112" t="str">
        <f>'Career - bat'!N112</f>
        <v>-</v>
      </c>
    </row>
    <row r="113" spans="1:14" x14ac:dyDescent="0.25">
      <c r="A113" t="str">
        <f>'Career - bat'!A113</f>
        <v>W Jeans</v>
      </c>
      <c r="B113">
        <f>'Career - bat'!B113</f>
        <v>1</v>
      </c>
      <c r="C113">
        <f>'Career - bat'!C113</f>
        <v>1</v>
      </c>
      <c r="D113">
        <f>'Career - bat'!D113</f>
        <v>0</v>
      </c>
      <c r="E113">
        <f>'Career - bat'!E113</f>
        <v>1</v>
      </c>
      <c r="F113" s="30">
        <f>'Career - bat'!F113</f>
        <v>1</v>
      </c>
      <c r="G113" s="30" t="str">
        <f>'Career - bat'!G113</f>
        <v>-</v>
      </c>
      <c r="H113">
        <f>'Career - bat'!H113</f>
        <v>1</v>
      </c>
      <c r="I113">
        <f>'Career - bat'!I113</f>
        <v>0</v>
      </c>
      <c r="J113">
        <f>'Career - bat'!J113</f>
        <v>0</v>
      </c>
      <c r="K113">
        <f>'Career - bat'!K113</f>
        <v>0</v>
      </c>
      <c r="L113">
        <f>'Career - bat'!L113</f>
        <v>0</v>
      </c>
      <c r="M113">
        <f>'Career - bat'!M113</f>
        <v>0</v>
      </c>
      <c r="N113" t="str">
        <f>'Career - bat'!N113</f>
        <v>-</v>
      </c>
    </row>
    <row r="114" spans="1:14" x14ac:dyDescent="0.25">
      <c r="A114" t="str">
        <f>'Career - bat'!A114</f>
        <v>T Jeffcott</v>
      </c>
      <c r="B114">
        <f>'Career - bat'!B114</f>
        <v>1</v>
      </c>
      <c r="C114">
        <f>'Career - bat'!C114</f>
        <v>1</v>
      </c>
      <c r="D114">
        <f>'Career - bat'!D114</f>
        <v>0</v>
      </c>
      <c r="E114">
        <f>'Career - bat'!E114</f>
        <v>21</v>
      </c>
      <c r="F114" s="30">
        <f>'Career - bat'!F114</f>
        <v>21</v>
      </c>
      <c r="G114" s="30" t="str">
        <f>'Career - bat'!G114</f>
        <v>-</v>
      </c>
      <c r="H114">
        <f>'Career - bat'!H114</f>
        <v>21</v>
      </c>
      <c r="I114">
        <f>'Career - bat'!I114</f>
        <v>0</v>
      </c>
      <c r="J114">
        <f>'Career - bat'!J114</f>
        <v>0</v>
      </c>
      <c r="K114">
        <f>'Career - bat'!K114</f>
        <v>0</v>
      </c>
      <c r="L114">
        <f>'Career - bat'!L114</f>
        <v>3</v>
      </c>
      <c r="M114">
        <f>'Career - bat'!M114</f>
        <v>0</v>
      </c>
      <c r="N114" t="str">
        <f>'Career - bat'!N114</f>
        <v>-</v>
      </c>
    </row>
    <row r="115" spans="1:14" x14ac:dyDescent="0.25">
      <c r="A115" t="str">
        <f>'Career - bat'!A115</f>
        <v>M Johnston</v>
      </c>
      <c r="B115">
        <f>'Career - bat'!B115</f>
        <v>1</v>
      </c>
      <c r="C115">
        <f>'Career - bat'!C115</f>
        <v>1</v>
      </c>
      <c r="D115">
        <f>'Career - bat'!D115</f>
        <v>0</v>
      </c>
      <c r="E115">
        <f>'Career - bat'!E115</f>
        <v>6</v>
      </c>
      <c r="F115" s="30">
        <f>'Career - bat'!F115</f>
        <v>6</v>
      </c>
      <c r="G115" s="30" t="str">
        <f>'Career - bat'!G115</f>
        <v>-</v>
      </c>
      <c r="H115">
        <f>'Career - bat'!H115</f>
        <v>6</v>
      </c>
      <c r="I115">
        <f>'Career - bat'!I115</f>
        <v>0</v>
      </c>
      <c r="J115">
        <f>'Career - bat'!J115</f>
        <v>0</v>
      </c>
      <c r="K115">
        <f>'Career - bat'!K115</f>
        <v>0</v>
      </c>
      <c r="L115">
        <f>'Career - bat'!L115</f>
        <v>0</v>
      </c>
      <c r="M115">
        <f>'Career - bat'!M115</f>
        <v>0</v>
      </c>
      <c r="N115" t="str">
        <f>'Career - bat'!N115</f>
        <v>-</v>
      </c>
    </row>
    <row r="116" spans="1:14" x14ac:dyDescent="0.25">
      <c r="A116" t="str">
        <f>'Career - bat'!A116</f>
        <v>A Jones</v>
      </c>
      <c r="B116">
        <f>'Career - bat'!B116</f>
        <v>4</v>
      </c>
      <c r="C116">
        <f>'Career - bat'!C116</f>
        <v>4</v>
      </c>
      <c r="D116">
        <f>'Career - bat'!D116</f>
        <v>1</v>
      </c>
      <c r="E116">
        <f>'Career - bat'!E116</f>
        <v>14</v>
      </c>
      <c r="F116" s="30">
        <f>'Career - bat'!F116</f>
        <v>4.666666666666667</v>
      </c>
      <c r="G116" s="30" t="str">
        <f>'Career - bat'!G116</f>
        <v>-</v>
      </c>
      <c r="H116">
        <f>'Career - bat'!H116</f>
        <v>10</v>
      </c>
      <c r="I116">
        <f>'Career - bat'!I116</f>
        <v>0</v>
      </c>
      <c r="J116">
        <f>'Career - bat'!J116</f>
        <v>0</v>
      </c>
      <c r="K116">
        <f>'Career - bat'!K116</f>
        <v>2</v>
      </c>
      <c r="L116">
        <f>'Career - bat'!L116</f>
        <v>1</v>
      </c>
      <c r="M116">
        <f>'Career - bat'!M116</f>
        <v>0</v>
      </c>
      <c r="N116" t="str">
        <f>'Career - bat'!N116</f>
        <v>-</v>
      </c>
    </row>
    <row r="117" spans="1:14" x14ac:dyDescent="0.25">
      <c r="A117" t="str">
        <f>'Career - bat'!A117</f>
        <v>Ben Jones</v>
      </c>
      <c r="B117">
        <f>'Career - bat'!B117</f>
        <v>2</v>
      </c>
      <c r="C117">
        <f>'Career - bat'!C117</f>
        <v>2</v>
      </c>
      <c r="D117">
        <f>'Career - bat'!D117</f>
        <v>0</v>
      </c>
      <c r="E117">
        <f>'Career - bat'!E117</f>
        <v>15</v>
      </c>
      <c r="F117" s="30">
        <f>'Career - bat'!F117</f>
        <v>7.5</v>
      </c>
      <c r="G117" s="30" t="str">
        <f>'Career - bat'!G117</f>
        <v>-</v>
      </c>
      <c r="H117">
        <f>'Career - bat'!H117</f>
        <v>11</v>
      </c>
      <c r="I117">
        <f>'Career - bat'!I117</f>
        <v>0</v>
      </c>
      <c r="J117">
        <f>'Career - bat'!J117</f>
        <v>0</v>
      </c>
      <c r="K117">
        <f>'Career - bat'!K117</f>
        <v>0</v>
      </c>
      <c r="L117">
        <f>'Career - bat'!L117</f>
        <v>0</v>
      </c>
      <c r="M117">
        <f>'Career - bat'!M117</f>
        <v>0</v>
      </c>
      <c r="N117" t="str">
        <f>'Career - bat'!N117</f>
        <v>-</v>
      </c>
    </row>
    <row r="118" spans="1:14" x14ac:dyDescent="0.25">
      <c r="A118" t="str">
        <f>'Career - bat'!A118</f>
        <v>G Jones</v>
      </c>
      <c r="B118">
        <f>'Career - bat'!B118</f>
        <v>1</v>
      </c>
      <c r="C118">
        <f>'Career - bat'!C118</f>
        <v>1</v>
      </c>
      <c r="D118">
        <f>'Career - bat'!D118</f>
        <v>0</v>
      </c>
      <c r="E118">
        <f>'Career - bat'!E118</f>
        <v>3</v>
      </c>
      <c r="F118" s="30">
        <f>'Career - bat'!F118</f>
        <v>3</v>
      </c>
      <c r="G118" s="30" t="str">
        <f>'Career - bat'!G118</f>
        <v>-</v>
      </c>
      <c r="H118">
        <f>'Career - bat'!H118</f>
        <v>3</v>
      </c>
      <c r="I118">
        <f>'Career - bat'!I118</f>
        <v>0</v>
      </c>
      <c r="J118">
        <f>'Career - bat'!J118</f>
        <v>0</v>
      </c>
      <c r="K118">
        <f>'Career - bat'!K118</f>
        <v>0</v>
      </c>
      <c r="L118">
        <f>'Career - bat'!L118</f>
        <v>0</v>
      </c>
      <c r="M118">
        <f>'Career - bat'!M118</f>
        <v>0</v>
      </c>
      <c r="N118" t="str">
        <f>'Career - bat'!N118</f>
        <v>-</v>
      </c>
    </row>
    <row r="119" spans="1:14" x14ac:dyDescent="0.25">
      <c r="A119" t="str">
        <f>'Career - bat'!A119</f>
        <v>Matt Jones</v>
      </c>
      <c r="B119">
        <f>'Career - bat'!B119</f>
        <v>25</v>
      </c>
      <c r="C119">
        <f>'Career - bat'!C119</f>
        <v>17</v>
      </c>
      <c r="D119">
        <f>'Career - bat'!D119</f>
        <v>0</v>
      </c>
      <c r="E119">
        <f>'Career - bat'!E119</f>
        <v>105</v>
      </c>
      <c r="F119" s="30">
        <f>'Career - bat'!F119</f>
        <v>6.1764705882352944</v>
      </c>
      <c r="G119" s="30">
        <f>'Career - bat'!G119</f>
        <v>58.011049723756905</v>
      </c>
      <c r="H119">
        <f>'Career - bat'!H119</f>
        <v>28</v>
      </c>
      <c r="I119">
        <f>'Career - bat'!I119</f>
        <v>0</v>
      </c>
      <c r="J119">
        <f>'Career - bat'!J119</f>
        <v>0</v>
      </c>
      <c r="K119">
        <f>'Career - bat'!K119</f>
        <v>5</v>
      </c>
      <c r="L119">
        <f>'Career - bat'!L119</f>
        <v>10</v>
      </c>
      <c r="M119">
        <f>'Career - bat'!M119</f>
        <v>0</v>
      </c>
      <c r="N119">
        <f>'Career - bat'!N119</f>
        <v>181</v>
      </c>
    </row>
    <row r="120" spans="1:14" x14ac:dyDescent="0.25">
      <c r="A120" t="str">
        <f>'Career - bat'!A120</f>
        <v>Sid Kalita</v>
      </c>
      <c r="B120">
        <f>'Career - bat'!B120</f>
        <v>4</v>
      </c>
      <c r="C120">
        <f>'Career - bat'!C120</f>
        <v>4</v>
      </c>
      <c r="D120">
        <f>'Career - bat'!D120</f>
        <v>0</v>
      </c>
      <c r="E120">
        <f>'Career - bat'!E120</f>
        <v>9</v>
      </c>
      <c r="F120" s="30">
        <f>'Career - bat'!F120</f>
        <v>2.25</v>
      </c>
      <c r="G120" s="30" t="str">
        <f>'Career - bat'!G120</f>
        <v>-</v>
      </c>
      <c r="H120">
        <f>'Career - bat'!H120</f>
        <v>5</v>
      </c>
      <c r="I120">
        <f>'Career - bat'!I120</f>
        <v>0</v>
      </c>
      <c r="J120">
        <f>'Career - bat'!J120</f>
        <v>0</v>
      </c>
      <c r="K120">
        <f>'Career - bat'!K120</f>
        <v>1</v>
      </c>
      <c r="L120">
        <f>'Career - bat'!L120</f>
        <v>0</v>
      </c>
      <c r="M120">
        <f>'Career - bat'!M120</f>
        <v>0</v>
      </c>
      <c r="N120" t="str">
        <f>'Career - bat'!N120</f>
        <v>-</v>
      </c>
    </row>
    <row r="121" spans="1:14" x14ac:dyDescent="0.25">
      <c r="A121" t="str">
        <f>'Career - bat'!A121</f>
        <v>Robert Keogh</v>
      </c>
      <c r="B121">
        <f>'Career - bat'!B121</f>
        <v>48</v>
      </c>
      <c r="C121">
        <f>'Career - bat'!C121</f>
        <v>45</v>
      </c>
      <c r="D121">
        <f>'Career - bat'!D121</f>
        <v>4</v>
      </c>
      <c r="E121">
        <f>'Career - bat'!E121</f>
        <v>363</v>
      </c>
      <c r="F121" s="30">
        <f>'Career - bat'!F121</f>
        <v>8.8536585365853657</v>
      </c>
      <c r="G121" s="30" t="str">
        <f>'Career - bat'!G121</f>
        <v>-</v>
      </c>
      <c r="H121">
        <f>'Career - bat'!H121</f>
        <v>46</v>
      </c>
      <c r="I121">
        <f>'Career - bat'!I121</f>
        <v>0</v>
      </c>
      <c r="J121">
        <f>'Career - bat'!J121</f>
        <v>0</v>
      </c>
      <c r="K121">
        <f>'Career - bat'!K121</f>
        <v>10</v>
      </c>
      <c r="L121">
        <f>'Career - bat'!L121</f>
        <v>49</v>
      </c>
      <c r="M121">
        <f>'Career - bat'!M121</f>
        <v>0</v>
      </c>
      <c r="N121" t="str">
        <f>'Career - bat'!N121</f>
        <v>-</v>
      </c>
    </row>
    <row r="122" spans="1:14" x14ac:dyDescent="0.25">
      <c r="A122" t="str">
        <f>'Career - bat'!A122</f>
        <v>Nasser Khan</v>
      </c>
      <c r="B122">
        <f>'Career - bat'!B122</f>
        <v>253</v>
      </c>
      <c r="C122">
        <f>'Career - bat'!C122</f>
        <v>243</v>
      </c>
      <c r="D122">
        <f>'Career - bat'!D122</f>
        <v>19</v>
      </c>
      <c r="E122">
        <f>'Career - bat'!E122</f>
        <v>4708</v>
      </c>
      <c r="F122" s="30">
        <f>'Career - bat'!F122</f>
        <v>21.017857142857142</v>
      </c>
      <c r="G122" s="30" t="str">
        <f>'Career - bat'!G122</f>
        <v>-</v>
      </c>
      <c r="H122">
        <f>'Career - bat'!H122</f>
        <v>83</v>
      </c>
      <c r="I122">
        <f>'Career - bat'!I122</f>
        <v>20</v>
      </c>
      <c r="J122">
        <f>'Career - bat'!J122</f>
        <v>0</v>
      </c>
      <c r="K122">
        <f>'Career - bat'!K122</f>
        <v>24</v>
      </c>
      <c r="L122">
        <f>'Career - bat'!L122</f>
        <v>118</v>
      </c>
      <c r="M122">
        <f>'Career - bat'!M122</f>
        <v>3</v>
      </c>
      <c r="N122" t="str">
        <f>'Career - bat'!N122</f>
        <v>-</v>
      </c>
    </row>
    <row r="123" spans="1:14" x14ac:dyDescent="0.25">
      <c r="A123" t="str">
        <f>'Career - bat'!A123</f>
        <v>H Kibble</v>
      </c>
      <c r="B123">
        <f>'Career - bat'!B123</f>
        <v>1</v>
      </c>
      <c r="C123">
        <f>'Career - bat'!C123</f>
        <v>0</v>
      </c>
      <c r="D123">
        <f>'Career - bat'!D123</f>
        <v>0</v>
      </c>
      <c r="E123">
        <f>'Career - bat'!E123</f>
        <v>0</v>
      </c>
      <c r="F123" s="30" t="str">
        <f>'Career - bat'!F123</f>
        <v>-</v>
      </c>
      <c r="G123" s="30" t="str">
        <f>'Career - bat'!G123</f>
        <v>-</v>
      </c>
      <c r="H123">
        <f>'Career - bat'!H123</f>
        <v>0</v>
      </c>
      <c r="I123">
        <f>'Career - bat'!I123</f>
        <v>0</v>
      </c>
      <c r="J123">
        <f>'Career - bat'!J123</f>
        <v>0</v>
      </c>
      <c r="K123">
        <f>'Career - bat'!K123</f>
        <v>0</v>
      </c>
      <c r="L123">
        <f>'Career - bat'!L123</f>
        <v>0</v>
      </c>
      <c r="M123">
        <f>'Career - bat'!M123</f>
        <v>0</v>
      </c>
      <c r="N123" t="str">
        <f>'Career - bat'!N123</f>
        <v>-</v>
      </c>
    </row>
    <row r="124" spans="1:14" x14ac:dyDescent="0.25">
      <c r="A124" t="str">
        <f>'Career - bat'!A124</f>
        <v>M King</v>
      </c>
      <c r="B124">
        <f>'Career - bat'!B124</f>
        <v>4</v>
      </c>
      <c r="C124">
        <f>'Career - bat'!C124</f>
        <v>2</v>
      </c>
      <c r="D124">
        <f>'Career - bat'!D124</f>
        <v>1</v>
      </c>
      <c r="E124">
        <f>'Career - bat'!E124</f>
        <v>0</v>
      </c>
      <c r="F124" s="30">
        <f>'Career - bat'!F124</f>
        <v>0</v>
      </c>
      <c r="G124" s="30" t="str">
        <f>'Career - bat'!G124</f>
        <v>-</v>
      </c>
      <c r="H124">
        <f>'Career - bat'!H124</f>
        <v>0</v>
      </c>
      <c r="I124">
        <f>'Career - bat'!I124</f>
        <v>0</v>
      </c>
      <c r="J124">
        <f>'Career - bat'!J124</f>
        <v>0</v>
      </c>
      <c r="K124">
        <f>'Career - bat'!K124</f>
        <v>1</v>
      </c>
      <c r="L124">
        <f>'Career - bat'!L124</f>
        <v>0</v>
      </c>
      <c r="M124">
        <f>'Career - bat'!M124</f>
        <v>0</v>
      </c>
      <c r="N124" t="str">
        <f>'Career - bat'!N124</f>
        <v>-</v>
      </c>
    </row>
    <row r="125" spans="1:14" x14ac:dyDescent="0.25">
      <c r="A125" t="str">
        <f>'Career - bat'!A125</f>
        <v>D Kingston</v>
      </c>
      <c r="B125">
        <f>'Career - bat'!B125</f>
        <v>15</v>
      </c>
      <c r="C125">
        <f>'Career - bat'!C125</f>
        <v>11</v>
      </c>
      <c r="D125">
        <f>'Career - bat'!D125</f>
        <v>2</v>
      </c>
      <c r="E125">
        <f>'Career - bat'!E125</f>
        <v>56</v>
      </c>
      <c r="F125" s="30">
        <f>'Career - bat'!F125</f>
        <v>6.2222222222222223</v>
      </c>
      <c r="G125" s="30" t="str">
        <f>'Career - bat'!G125</f>
        <v>-</v>
      </c>
      <c r="H125">
        <f>'Career - bat'!H125</f>
        <v>21</v>
      </c>
      <c r="I125">
        <f>'Career - bat'!I125</f>
        <v>0</v>
      </c>
      <c r="J125">
        <f>'Career - bat'!J125</f>
        <v>0</v>
      </c>
      <c r="K125">
        <f>'Career - bat'!K125</f>
        <v>4</v>
      </c>
      <c r="L125">
        <f>'Career - bat'!L125</f>
        <v>5</v>
      </c>
      <c r="M125">
        <f>'Career - bat'!M125</f>
        <v>0</v>
      </c>
      <c r="N125" t="str">
        <f>'Career - bat'!N125</f>
        <v>-</v>
      </c>
    </row>
    <row r="126" spans="1:14" x14ac:dyDescent="0.25">
      <c r="A126" t="str">
        <f>'Career - bat'!A126</f>
        <v>J Kirwan</v>
      </c>
      <c r="B126">
        <f>'Career - bat'!B126</f>
        <v>1</v>
      </c>
      <c r="C126">
        <f>'Career - bat'!C126</f>
        <v>0</v>
      </c>
      <c r="D126">
        <f>'Career - bat'!D126</f>
        <v>0</v>
      </c>
      <c r="E126">
        <f>'Career - bat'!E126</f>
        <v>0</v>
      </c>
      <c r="F126" s="30" t="str">
        <f>'Career - bat'!F126</f>
        <v>-</v>
      </c>
      <c r="G126" s="30" t="str">
        <f>'Career - bat'!G126</f>
        <v>-</v>
      </c>
      <c r="H126">
        <f>'Career - bat'!H126</f>
        <v>0</v>
      </c>
      <c r="I126">
        <f>'Career - bat'!I126</f>
        <v>0</v>
      </c>
      <c r="J126">
        <f>'Career - bat'!J126</f>
        <v>0</v>
      </c>
      <c r="K126">
        <f>'Career - bat'!K126</f>
        <v>0</v>
      </c>
      <c r="L126">
        <f>'Career - bat'!L126</f>
        <v>0</v>
      </c>
      <c r="M126">
        <f>'Career - bat'!M126</f>
        <v>0</v>
      </c>
      <c r="N126" t="str">
        <f>'Career - bat'!N126</f>
        <v>-</v>
      </c>
    </row>
    <row r="127" spans="1:14" x14ac:dyDescent="0.25">
      <c r="A127" t="str">
        <f>'Career - bat'!A127</f>
        <v>S Kripalani</v>
      </c>
      <c r="B127">
        <f>'Career - bat'!B127</f>
        <v>6</v>
      </c>
      <c r="C127">
        <f>'Career - bat'!C127</f>
        <v>6</v>
      </c>
      <c r="D127">
        <f>'Career - bat'!D127</f>
        <v>0</v>
      </c>
      <c r="E127">
        <f>'Career - bat'!E127</f>
        <v>24</v>
      </c>
      <c r="F127" s="30">
        <f>'Career - bat'!F127</f>
        <v>4</v>
      </c>
      <c r="G127" s="30" t="str">
        <f>'Career - bat'!G127</f>
        <v>-</v>
      </c>
      <c r="H127">
        <f>'Career - bat'!H127</f>
        <v>11</v>
      </c>
      <c r="I127">
        <f>'Career - bat'!I127</f>
        <v>0</v>
      </c>
      <c r="J127">
        <f>'Career - bat'!J127</f>
        <v>0</v>
      </c>
      <c r="K127">
        <f>'Career - bat'!K127</f>
        <v>0</v>
      </c>
      <c r="L127">
        <f>'Career - bat'!L127</f>
        <v>0</v>
      </c>
      <c r="M127">
        <f>'Career - bat'!M127</f>
        <v>0</v>
      </c>
      <c r="N127" t="str">
        <f>'Career - bat'!N127</f>
        <v>-</v>
      </c>
    </row>
    <row r="128" spans="1:14" x14ac:dyDescent="0.25">
      <c r="A128" t="str">
        <f>'Career - bat'!A128</f>
        <v>Bala Krishna</v>
      </c>
      <c r="B128">
        <f>'Career - bat'!B128</f>
        <v>12</v>
      </c>
      <c r="C128">
        <f>'Career - bat'!C128</f>
        <v>9</v>
      </c>
      <c r="D128">
        <f>'Career - bat'!D128</f>
        <v>2</v>
      </c>
      <c r="E128">
        <f>'Career - bat'!E128</f>
        <v>103</v>
      </c>
      <c r="F128" s="30">
        <f>'Career - bat'!F128</f>
        <v>14.714285714285714</v>
      </c>
      <c r="G128" s="30">
        <f>'Career - bat'!G128</f>
        <v>68.211920529801333</v>
      </c>
      <c r="H128">
        <f>'Career - bat'!H128</f>
        <v>35</v>
      </c>
      <c r="I128">
        <f>'Career - bat'!I128</f>
        <v>0</v>
      </c>
      <c r="J128">
        <f>'Career - bat'!J128</f>
        <v>0</v>
      </c>
      <c r="K128">
        <f>'Career - bat'!K128</f>
        <v>0</v>
      </c>
      <c r="L128">
        <f>'Career - bat'!L128</f>
        <v>9</v>
      </c>
      <c r="M128">
        <f>'Career - bat'!M128</f>
        <v>3</v>
      </c>
      <c r="N128">
        <f>'Career - bat'!N128</f>
        <v>151</v>
      </c>
    </row>
    <row r="129" spans="1:14" x14ac:dyDescent="0.25">
      <c r="A129" t="str">
        <f>'Career - bat'!A129</f>
        <v>Arvind Kumar</v>
      </c>
      <c r="B129">
        <f>'Career - bat'!B129</f>
        <v>140</v>
      </c>
      <c r="C129">
        <f>'Career - bat'!C129</f>
        <v>125</v>
      </c>
      <c r="D129">
        <f>'Career - bat'!D129</f>
        <v>30</v>
      </c>
      <c r="E129">
        <f>'Career - bat'!E129</f>
        <v>1599</v>
      </c>
      <c r="F129" s="30">
        <f>'Career - bat'!F129</f>
        <v>16.831578947368421</v>
      </c>
      <c r="G129" s="30" t="str">
        <f>'Career - bat'!G129</f>
        <v>-</v>
      </c>
      <c r="H129">
        <f>'Career - bat'!H129</f>
        <v>85</v>
      </c>
      <c r="I129">
        <f>'Career - bat'!I129</f>
        <v>3</v>
      </c>
      <c r="J129">
        <f>'Career - bat'!J129</f>
        <v>0</v>
      </c>
      <c r="K129">
        <f>'Career - bat'!K129</f>
        <v>9</v>
      </c>
      <c r="L129">
        <f>'Career - bat'!L129</f>
        <v>74</v>
      </c>
      <c r="M129">
        <f>'Career - bat'!M129</f>
        <v>1</v>
      </c>
      <c r="N129" t="str">
        <f>'Career - bat'!N129</f>
        <v>-</v>
      </c>
    </row>
    <row r="130" spans="1:14" x14ac:dyDescent="0.25">
      <c r="A130" t="str">
        <f>'Career - bat'!A130</f>
        <v>M Lachmann</v>
      </c>
      <c r="B130">
        <f>'Career - bat'!B130</f>
        <v>14</v>
      </c>
      <c r="C130">
        <f>'Career - bat'!C130</f>
        <v>14</v>
      </c>
      <c r="D130">
        <f>'Career - bat'!D130</f>
        <v>1</v>
      </c>
      <c r="E130">
        <f>'Career - bat'!E130</f>
        <v>162</v>
      </c>
      <c r="F130" s="30">
        <f>'Career - bat'!F130</f>
        <v>12.461538461538462</v>
      </c>
      <c r="G130" s="30" t="str">
        <f>'Career - bat'!G130</f>
        <v>-</v>
      </c>
      <c r="H130">
        <f>'Career - bat'!H130</f>
        <v>36</v>
      </c>
      <c r="I130">
        <f>'Career - bat'!I130</f>
        <v>0</v>
      </c>
      <c r="J130">
        <f>'Career - bat'!J130</f>
        <v>0</v>
      </c>
      <c r="K130">
        <f>'Career - bat'!K130</f>
        <v>3</v>
      </c>
      <c r="L130">
        <f>'Career - bat'!L130</f>
        <v>3</v>
      </c>
      <c r="M130">
        <f>'Career - bat'!M130</f>
        <v>0</v>
      </c>
      <c r="N130" t="str">
        <f>'Career - bat'!N130</f>
        <v>-</v>
      </c>
    </row>
    <row r="131" spans="1:14" x14ac:dyDescent="0.25">
      <c r="A131" t="str">
        <f>'Career - bat'!A131</f>
        <v>Paul Lane</v>
      </c>
      <c r="B131">
        <f>'Career - bat'!B131</f>
        <v>76</v>
      </c>
      <c r="C131">
        <f>'Career - bat'!C131</f>
        <v>71</v>
      </c>
      <c r="D131">
        <f>'Career - bat'!D131</f>
        <v>8</v>
      </c>
      <c r="E131">
        <f>'Career - bat'!E131</f>
        <v>742</v>
      </c>
      <c r="F131" s="30">
        <f>'Career - bat'!F131</f>
        <v>11.777777777777779</v>
      </c>
      <c r="G131" s="30" t="str">
        <f>'Career - bat'!G131</f>
        <v>-</v>
      </c>
      <c r="H131">
        <f>'Career - bat'!H131</f>
        <v>72</v>
      </c>
      <c r="I131">
        <f>'Career - bat'!I131</f>
        <v>2</v>
      </c>
      <c r="J131">
        <f>'Career - bat'!J131</f>
        <v>0</v>
      </c>
      <c r="K131">
        <f>'Career - bat'!K131</f>
        <v>0</v>
      </c>
      <c r="L131">
        <f>'Career - bat'!L131</f>
        <v>62</v>
      </c>
      <c r="M131">
        <f>'Career - bat'!M131</f>
        <v>0</v>
      </c>
      <c r="N131" t="str">
        <f>'Career - bat'!N131</f>
        <v>-</v>
      </c>
    </row>
    <row r="132" spans="1:14" x14ac:dyDescent="0.25">
      <c r="A132" t="str">
        <f>'Career - bat'!A132</f>
        <v>G Le Grange</v>
      </c>
      <c r="B132">
        <f>'Career - bat'!B132</f>
        <v>40</v>
      </c>
      <c r="C132">
        <f>'Career - bat'!C132</f>
        <v>36</v>
      </c>
      <c r="D132">
        <f>'Career - bat'!D132</f>
        <v>6</v>
      </c>
      <c r="E132">
        <f>'Career - bat'!E132</f>
        <v>673</v>
      </c>
      <c r="F132" s="30">
        <f>'Career - bat'!F132</f>
        <v>22.433333333333334</v>
      </c>
      <c r="G132" s="30" t="str">
        <f>'Career - bat'!G132</f>
        <v>-</v>
      </c>
      <c r="H132">
        <f>'Career - bat'!H132</f>
        <v>53</v>
      </c>
      <c r="I132">
        <f>'Career - bat'!I132</f>
        <v>2</v>
      </c>
      <c r="J132">
        <f>'Career - bat'!J132</f>
        <v>0</v>
      </c>
      <c r="K132">
        <f>'Career - bat'!K132</f>
        <v>3</v>
      </c>
      <c r="L132">
        <f>'Career - bat'!L132</f>
        <v>73</v>
      </c>
      <c r="M132">
        <f>'Career - bat'!M132</f>
        <v>2</v>
      </c>
      <c r="N132" t="str">
        <f>'Career - bat'!N132</f>
        <v>-</v>
      </c>
    </row>
    <row r="133" spans="1:14" x14ac:dyDescent="0.25">
      <c r="A133" t="str">
        <f>'Career - bat'!A133</f>
        <v>Piran Legg</v>
      </c>
      <c r="B133">
        <f>'Career - bat'!B133</f>
        <v>2</v>
      </c>
      <c r="C133">
        <f>'Career - bat'!C133</f>
        <v>2</v>
      </c>
      <c r="D133">
        <f>'Career - bat'!D133</f>
        <v>1</v>
      </c>
      <c r="E133">
        <f>'Career - bat'!E133</f>
        <v>34</v>
      </c>
      <c r="F133" s="30">
        <f>'Career - bat'!F133</f>
        <v>34</v>
      </c>
      <c r="G133" s="30">
        <f>'Career - bat'!G133</f>
        <v>53.968253968253968</v>
      </c>
      <c r="H133">
        <f>'Career - bat'!H133</f>
        <v>17</v>
      </c>
      <c r="I133">
        <f>'Career - bat'!I133</f>
        <v>0</v>
      </c>
      <c r="J133">
        <f>'Career - bat'!J133</f>
        <v>0</v>
      </c>
      <c r="K133">
        <f>'Career - bat'!K133</f>
        <v>0</v>
      </c>
      <c r="L133">
        <f>'Career - bat'!L133</f>
        <v>3</v>
      </c>
      <c r="M133">
        <f>'Career - bat'!M133</f>
        <v>0</v>
      </c>
      <c r="N133">
        <f>'Career - bat'!N133</f>
        <v>63</v>
      </c>
    </row>
    <row r="134" spans="1:14" x14ac:dyDescent="0.25">
      <c r="A134" t="str">
        <f>'Career - bat'!A134</f>
        <v>J Lewen</v>
      </c>
      <c r="B134">
        <f>'Career - bat'!B134</f>
        <v>2</v>
      </c>
      <c r="C134">
        <f>'Career - bat'!C134</f>
        <v>2</v>
      </c>
      <c r="D134">
        <f>'Career - bat'!D134</f>
        <v>0</v>
      </c>
      <c r="E134">
        <f>'Career - bat'!E134</f>
        <v>0</v>
      </c>
      <c r="F134" s="30">
        <f>'Career - bat'!F134</f>
        <v>0</v>
      </c>
      <c r="G134" s="30" t="str">
        <f>'Career - bat'!G134</f>
        <v>-</v>
      </c>
      <c r="H134">
        <f>'Career - bat'!H134</f>
        <v>0</v>
      </c>
      <c r="I134">
        <f>'Career - bat'!I134</f>
        <v>0</v>
      </c>
      <c r="J134">
        <f>'Career - bat'!J134</f>
        <v>0</v>
      </c>
      <c r="K134">
        <f>'Career - bat'!K134</f>
        <v>2</v>
      </c>
      <c r="L134">
        <f>'Career - bat'!L134</f>
        <v>0</v>
      </c>
      <c r="M134">
        <f>'Career - bat'!M134</f>
        <v>0</v>
      </c>
      <c r="N134" t="str">
        <f>'Career - bat'!N134</f>
        <v>-</v>
      </c>
    </row>
    <row r="135" spans="1:14" x14ac:dyDescent="0.25">
      <c r="A135" t="str">
        <f>'Career - bat'!A135</f>
        <v>H Lewis</v>
      </c>
      <c r="B135">
        <f>'Career - bat'!B135</f>
        <v>16</v>
      </c>
      <c r="C135">
        <f>'Career - bat'!C135</f>
        <v>16</v>
      </c>
      <c r="D135">
        <f>'Career - bat'!D135</f>
        <v>2</v>
      </c>
      <c r="E135">
        <f>'Career - bat'!E135</f>
        <v>130</v>
      </c>
      <c r="F135" s="30">
        <f>'Career - bat'!F135</f>
        <v>9.2857142857142865</v>
      </c>
      <c r="G135" s="30" t="str">
        <f>'Career - bat'!G135</f>
        <v>-</v>
      </c>
      <c r="H135">
        <f>'Career - bat'!H135</f>
        <v>36</v>
      </c>
      <c r="I135">
        <f>'Career - bat'!I135</f>
        <v>0</v>
      </c>
      <c r="J135">
        <f>'Career - bat'!J135</f>
        <v>0</v>
      </c>
      <c r="K135">
        <f>'Career - bat'!K135</f>
        <v>3</v>
      </c>
      <c r="L135">
        <f>'Career - bat'!L135</f>
        <v>19</v>
      </c>
      <c r="M135">
        <f>'Career - bat'!M135</f>
        <v>0</v>
      </c>
      <c r="N135" t="str">
        <f>'Career - bat'!N135</f>
        <v>-</v>
      </c>
    </row>
    <row r="136" spans="1:14" x14ac:dyDescent="0.25">
      <c r="A136" t="str">
        <f>'Career - bat'!A136</f>
        <v>Chris Lilford</v>
      </c>
      <c r="B136">
        <f>'Career - bat'!B136</f>
        <v>22</v>
      </c>
      <c r="C136">
        <f>'Career - bat'!C136</f>
        <v>17</v>
      </c>
      <c r="D136">
        <f>'Career - bat'!D136</f>
        <v>5</v>
      </c>
      <c r="E136">
        <f>'Career - bat'!E136</f>
        <v>241</v>
      </c>
      <c r="F136" s="30">
        <f>'Career - bat'!F136</f>
        <v>20.083333333333332</v>
      </c>
      <c r="G136" s="30">
        <f>'Career - bat'!G136</f>
        <v>83.680555555555557</v>
      </c>
      <c r="H136">
        <f>'Career - bat'!H136</f>
        <v>13</v>
      </c>
      <c r="I136">
        <f>'Career - bat'!I136</f>
        <v>0</v>
      </c>
      <c r="J136">
        <f>'Career - bat'!J136</f>
        <v>0</v>
      </c>
      <c r="K136">
        <f>'Career - bat'!K136</f>
        <v>3</v>
      </c>
      <c r="L136">
        <f>'Career - bat'!L136</f>
        <v>30</v>
      </c>
      <c r="M136">
        <f>'Career - bat'!M136</f>
        <v>1</v>
      </c>
      <c r="N136">
        <f>'Career - bat'!N136</f>
        <v>288</v>
      </c>
    </row>
    <row r="137" spans="1:14" x14ac:dyDescent="0.25">
      <c r="A137" t="str">
        <f>'Career - bat'!A137</f>
        <v>J Lloyd</v>
      </c>
      <c r="B137">
        <f>'Career - bat'!B137</f>
        <v>20</v>
      </c>
      <c r="C137">
        <f>'Career - bat'!C137</f>
        <v>19</v>
      </c>
      <c r="D137">
        <f>'Career - bat'!D137</f>
        <v>1</v>
      </c>
      <c r="E137">
        <f>'Career - bat'!E137</f>
        <v>72</v>
      </c>
      <c r="F137" s="30">
        <f>'Career - bat'!F137</f>
        <v>4</v>
      </c>
      <c r="G137" s="30" t="str">
        <f>'Career - bat'!G137</f>
        <v>-</v>
      </c>
      <c r="H137">
        <f>'Career - bat'!H137</f>
        <v>11</v>
      </c>
      <c r="I137">
        <f>'Career - bat'!I137</f>
        <v>0</v>
      </c>
      <c r="J137">
        <f>'Career - bat'!J137</f>
        <v>0</v>
      </c>
      <c r="K137">
        <f>'Career - bat'!K137</f>
        <v>5</v>
      </c>
      <c r="L137">
        <f>'Career - bat'!L137</f>
        <v>5</v>
      </c>
      <c r="M137">
        <f>'Career - bat'!M137</f>
        <v>1</v>
      </c>
      <c r="N137" t="str">
        <f>'Career - bat'!N137</f>
        <v>-</v>
      </c>
    </row>
    <row r="138" spans="1:14" x14ac:dyDescent="0.25">
      <c r="A138" t="str">
        <f>'Career - bat'!A138</f>
        <v>Tom Lockhart</v>
      </c>
      <c r="B138">
        <f>'Career - bat'!B138</f>
        <v>139</v>
      </c>
      <c r="C138">
        <f>'Career - bat'!C138</f>
        <v>128</v>
      </c>
      <c r="D138">
        <f>'Career - bat'!D138</f>
        <v>14</v>
      </c>
      <c r="E138">
        <f>'Career - bat'!E138</f>
        <v>1748</v>
      </c>
      <c r="F138" s="30">
        <f>'Career - bat'!F138</f>
        <v>15.333333333333334</v>
      </c>
      <c r="G138" s="30" t="str">
        <f>'Career - bat'!G138</f>
        <v>-</v>
      </c>
      <c r="H138">
        <f>'Career - bat'!H138</f>
        <v>79</v>
      </c>
      <c r="I138">
        <f>'Career - bat'!I138</f>
        <v>3</v>
      </c>
      <c r="J138">
        <f>'Career - bat'!J138</f>
        <v>0</v>
      </c>
      <c r="K138">
        <f>'Career - bat'!K138</f>
        <v>15</v>
      </c>
      <c r="L138">
        <f>'Career - bat'!L138</f>
        <v>211</v>
      </c>
      <c r="M138">
        <f>'Career - bat'!M138</f>
        <v>18</v>
      </c>
      <c r="N138" t="str">
        <f>'Career - bat'!N138</f>
        <v>-</v>
      </c>
    </row>
    <row r="139" spans="1:14" x14ac:dyDescent="0.25">
      <c r="A139" t="str">
        <f>'Career - bat'!A139</f>
        <v>Tom Lonnen</v>
      </c>
      <c r="B139">
        <f>'Career - bat'!B139</f>
        <v>373</v>
      </c>
      <c r="C139">
        <f>'Career - bat'!C139</f>
        <v>290</v>
      </c>
      <c r="D139">
        <f>'Career - bat'!D139</f>
        <v>88</v>
      </c>
      <c r="E139">
        <f>'Career - bat'!E139</f>
        <v>4519</v>
      </c>
      <c r="F139" s="30">
        <f>'Career - bat'!F139</f>
        <v>22.371287128712872</v>
      </c>
      <c r="G139" s="30" t="str">
        <f>'Career - bat'!G139</f>
        <v>-</v>
      </c>
      <c r="H139">
        <f>'Career - bat'!H139</f>
        <v>106</v>
      </c>
      <c r="I139">
        <f>'Career - bat'!I139</f>
        <v>16</v>
      </c>
      <c r="J139">
        <f>'Career - bat'!J139</f>
        <v>2</v>
      </c>
      <c r="K139">
        <f>'Career - bat'!K139</f>
        <v>35</v>
      </c>
      <c r="L139">
        <f>'Career - bat'!L139</f>
        <v>393</v>
      </c>
      <c r="M139">
        <f>'Career - bat'!M139</f>
        <v>91</v>
      </c>
      <c r="N139" t="str">
        <f>'Career - bat'!N139</f>
        <v>-</v>
      </c>
    </row>
    <row r="140" spans="1:14" x14ac:dyDescent="0.25">
      <c r="A140" t="str">
        <f>'Career - bat'!A140</f>
        <v>Ross Lonsdale</v>
      </c>
      <c r="B140">
        <f>'Career - bat'!B140</f>
        <v>15</v>
      </c>
      <c r="C140">
        <f>'Career - bat'!C140</f>
        <v>5</v>
      </c>
      <c r="D140">
        <f>'Career - bat'!D140</f>
        <v>2</v>
      </c>
      <c r="E140">
        <f>'Career - bat'!E140</f>
        <v>31</v>
      </c>
      <c r="F140" s="30">
        <f>'Career - bat'!F140</f>
        <v>10.333333333333334</v>
      </c>
      <c r="G140" s="30">
        <f>'Career - bat'!G140</f>
        <v>50.819672131147541</v>
      </c>
      <c r="H140">
        <f>'Career - bat'!H140</f>
        <v>27</v>
      </c>
      <c r="I140">
        <f>'Career - bat'!I140</f>
        <v>0</v>
      </c>
      <c r="J140">
        <f>'Career - bat'!J140</f>
        <v>0</v>
      </c>
      <c r="K140">
        <f>'Career - bat'!K140</f>
        <v>1</v>
      </c>
      <c r="L140">
        <f>'Career - bat'!L140</f>
        <v>3</v>
      </c>
      <c r="M140">
        <f>'Career - bat'!M140</f>
        <v>0</v>
      </c>
      <c r="N140">
        <f>'Career - bat'!N140</f>
        <v>61</v>
      </c>
    </row>
    <row r="141" spans="1:14" x14ac:dyDescent="0.25">
      <c r="A141" t="str">
        <f>'Career - bat'!A141</f>
        <v>D Machine</v>
      </c>
      <c r="B141">
        <f>'Career - bat'!B141</f>
        <v>1</v>
      </c>
      <c r="C141">
        <f>'Career - bat'!C141</f>
        <v>1</v>
      </c>
      <c r="D141">
        <f>'Career - bat'!D141</f>
        <v>1</v>
      </c>
      <c r="E141">
        <f>'Career - bat'!E141</f>
        <v>0</v>
      </c>
      <c r="F141" s="30" t="str">
        <f>'Career - bat'!F141</f>
        <v>-</v>
      </c>
      <c r="G141" s="30" t="str">
        <f>'Career - bat'!G141</f>
        <v>-</v>
      </c>
      <c r="H141" t="str">
        <f>'Career - bat'!H141</f>
        <v>0*</v>
      </c>
      <c r="I141">
        <f>'Career - bat'!I141</f>
        <v>0</v>
      </c>
      <c r="J141">
        <f>'Career - bat'!J141</f>
        <v>0</v>
      </c>
      <c r="K141">
        <f>'Career - bat'!K141</f>
        <v>0</v>
      </c>
      <c r="L141">
        <f>'Career - bat'!L141</f>
        <v>0</v>
      </c>
      <c r="M141">
        <f>'Career - bat'!M141</f>
        <v>0</v>
      </c>
      <c r="N141" t="str">
        <f>'Career - bat'!N141</f>
        <v>-</v>
      </c>
    </row>
    <row r="142" spans="1:14" x14ac:dyDescent="0.25">
      <c r="A142" t="str">
        <f>'Career - bat'!A142</f>
        <v>Christian Maclaren</v>
      </c>
      <c r="B142">
        <f>'Career - bat'!B142</f>
        <v>3</v>
      </c>
      <c r="C142">
        <f>'Career - bat'!C142</f>
        <v>2</v>
      </c>
      <c r="D142">
        <f>'Career - bat'!D142</f>
        <v>0</v>
      </c>
      <c r="E142">
        <f>'Career - bat'!E142</f>
        <v>42</v>
      </c>
      <c r="F142" s="30">
        <f>'Career - bat'!F142</f>
        <v>21</v>
      </c>
      <c r="G142" s="30" t="str">
        <f>'Career - bat'!G142</f>
        <v>-</v>
      </c>
      <c r="H142">
        <f>'Career - bat'!H142</f>
        <v>28</v>
      </c>
      <c r="I142">
        <f>'Career - bat'!I142</f>
        <v>0</v>
      </c>
      <c r="J142">
        <f>'Career - bat'!J142</f>
        <v>0</v>
      </c>
      <c r="K142">
        <f>'Career - bat'!K142</f>
        <v>0</v>
      </c>
      <c r="L142">
        <f>'Career - bat'!L142</f>
        <v>2</v>
      </c>
      <c r="M142">
        <f>'Career - bat'!M142</f>
        <v>7</v>
      </c>
      <c r="N142" t="str">
        <f>'Career - bat'!N142</f>
        <v>-</v>
      </c>
    </row>
    <row r="143" spans="1:14" x14ac:dyDescent="0.25">
      <c r="A143" t="str">
        <f>'Career - bat'!A143</f>
        <v>N Macrides</v>
      </c>
      <c r="B143">
        <f>'Career - bat'!B143</f>
        <v>3</v>
      </c>
      <c r="C143">
        <f>'Career - bat'!C143</f>
        <v>3</v>
      </c>
      <c r="D143">
        <f>'Career - bat'!D143</f>
        <v>0</v>
      </c>
      <c r="E143">
        <f>'Career - bat'!E143</f>
        <v>30</v>
      </c>
      <c r="F143" s="30">
        <f>'Career - bat'!F143</f>
        <v>10</v>
      </c>
      <c r="G143" s="30" t="str">
        <f>'Career - bat'!G143</f>
        <v>-</v>
      </c>
      <c r="H143">
        <f>'Career - bat'!H143</f>
        <v>25</v>
      </c>
      <c r="I143">
        <f>'Career - bat'!I143</f>
        <v>0</v>
      </c>
      <c r="J143">
        <f>'Career - bat'!J143</f>
        <v>0</v>
      </c>
      <c r="K143">
        <f>'Career - bat'!K143</f>
        <v>1</v>
      </c>
      <c r="L143">
        <f>'Career - bat'!L143</f>
        <v>3</v>
      </c>
      <c r="M143">
        <f>'Career - bat'!M143</f>
        <v>2</v>
      </c>
      <c r="N143" t="str">
        <f>'Career - bat'!N143</f>
        <v>-</v>
      </c>
    </row>
    <row r="144" spans="1:14" x14ac:dyDescent="0.25">
      <c r="A144" t="str">
        <f>'Career - bat'!A144</f>
        <v>R Madabushi</v>
      </c>
      <c r="B144">
        <f>'Career - bat'!B144</f>
        <v>27</v>
      </c>
      <c r="C144">
        <f>'Career - bat'!C144</f>
        <v>25</v>
      </c>
      <c r="D144">
        <f>'Career - bat'!D144</f>
        <v>2</v>
      </c>
      <c r="E144">
        <f>'Career - bat'!E144</f>
        <v>175</v>
      </c>
      <c r="F144" s="30">
        <f>'Career - bat'!F144</f>
        <v>7.6086956521739131</v>
      </c>
      <c r="G144" s="30" t="str">
        <f>'Career - bat'!G144</f>
        <v>-</v>
      </c>
      <c r="H144">
        <f>'Career - bat'!H144</f>
        <v>27</v>
      </c>
      <c r="I144">
        <f>'Career - bat'!I144</f>
        <v>0</v>
      </c>
      <c r="J144">
        <f>'Career - bat'!J144</f>
        <v>0</v>
      </c>
      <c r="K144">
        <f>'Career - bat'!K144</f>
        <v>4</v>
      </c>
      <c r="L144">
        <f>'Career - bat'!L144</f>
        <v>22</v>
      </c>
      <c r="M144">
        <f>'Career - bat'!M144</f>
        <v>0</v>
      </c>
      <c r="N144" t="str">
        <f>'Career - bat'!N144</f>
        <v>-</v>
      </c>
    </row>
    <row r="145" spans="1:14" x14ac:dyDescent="0.25">
      <c r="A145" t="str">
        <f>'Career - bat'!A145</f>
        <v>Harry Madley</v>
      </c>
      <c r="B145">
        <f>'Career - bat'!B145</f>
        <v>4</v>
      </c>
      <c r="C145">
        <f>'Career - bat'!C145</f>
        <v>2</v>
      </c>
      <c r="D145">
        <f>'Career - bat'!D145</f>
        <v>1</v>
      </c>
      <c r="E145">
        <f>'Career - bat'!E145</f>
        <v>10</v>
      </c>
      <c r="F145" s="30">
        <f>'Career - bat'!F145</f>
        <v>10</v>
      </c>
      <c r="G145" s="30" t="str">
        <f>'Career - bat'!G145</f>
        <v>-</v>
      </c>
      <c r="H145">
        <f>'Career - bat'!H145</f>
        <v>10</v>
      </c>
      <c r="I145">
        <f>'Career - bat'!I145</f>
        <v>0</v>
      </c>
      <c r="J145">
        <f>'Career - bat'!J145</f>
        <v>0</v>
      </c>
      <c r="K145">
        <f>'Career - bat'!K145</f>
        <v>1</v>
      </c>
      <c r="L145">
        <f>'Career - bat'!L145</f>
        <v>1</v>
      </c>
      <c r="M145">
        <f>'Career - bat'!M145</f>
        <v>0</v>
      </c>
      <c r="N145" t="str">
        <f>'Career - bat'!N145</f>
        <v>-</v>
      </c>
    </row>
    <row r="146" spans="1:14" x14ac:dyDescent="0.25">
      <c r="A146" t="str">
        <f>'Career - bat'!A146</f>
        <v>M Magill</v>
      </c>
      <c r="B146">
        <f>'Career - bat'!B146</f>
        <v>33</v>
      </c>
      <c r="C146">
        <f>'Career - bat'!C146</f>
        <v>26</v>
      </c>
      <c r="D146">
        <f>'Career - bat'!D146</f>
        <v>6</v>
      </c>
      <c r="E146">
        <f>'Career - bat'!E146</f>
        <v>140</v>
      </c>
      <c r="F146" s="30">
        <f>'Career - bat'!F146</f>
        <v>7</v>
      </c>
      <c r="G146" s="30" t="str">
        <f>'Career - bat'!G146</f>
        <v>-</v>
      </c>
      <c r="H146">
        <f>'Career - bat'!H146</f>
        <v>28</v>
      </c>
      <c r="I146">
        <f>'Career - bat'!I146</f>
        <v>0</v>
      </c>
      <c r="J146">
        <f>'Career - bat'!J146</f>
        <v>0</v>
      </c>
      <c r="K146">
        <f>'Career - bat'!K146</f>
        <v>7</v>
      </c>
      <c r="L146">
        <f>'Career - bat'!L146</f>
        <v>8</v>
      </c>
      <c r="M146">
        <f>'Career - bat'!M146</f>
        <v>0</v>
      </c>
      <c r="N146" t="str">
        <f>'Career - bat'!N146</f>
        <v>-</v>
      </c>
    </row>
    <row r="147" spans="1:14" x14ac:dyDescent="0.25">
      <c r="A147" t="str">
        <f>'Career - bat'!A147</f>
        <v>C Maharaj</v>
      </c>
      <c r="B147">
        <f>'Career - bat'!B147</f>
        <v>6</v>
      </c>
      <c r="C147">
        <f>'Career - bat'!C147</f>
        <v>6</v>
      </c>
      <c r="D147">
        <f>'Career - bat'!D147</f>
        <v>0</v>
      </c>
      <c r="E147">
        <f>'Career - bat'!E147</f>
        <v>33</v>
      </c>
      <c r="F147" s="30">
        <f>'Career - bat'!F147</f>
        <v>5.5</v>
      </c>
      <c r="G147" s="30" t="str">
        <f>'Career - bat'!G147</f>
        <v>-</v>
      </c>
      <c r="H147">
        <f>'Career - bat'!H147</f>
        <v>22</v>
      </c>
      <c r="I147">
        <f>'Career - bat'!I147</f>
        <v>0</v>
      </c>
      <c r="J147">
        <f>'Career - bat'!J147</f>
        <v>0</v>
      </c>
      <c r="K147">
        <f>'Career - bat'!K147</f>
        <v>3</v>
      </c>
      <c r="L147">
        <f>'Career - bat'!L147</f>
        <v>2</v>
      </c>
      <c r="M147">
        <f>'Career - bat'!M147</f>
        <v>0</v>
      </c>
      <c r="N147" t="str">
        <f>'Career - bat'!N147</f>
        <v>-</v>
      </c>
    </row>
    <row r="148" spans="1:14" x14ac:dyDescent="0.25">
      <c r="A148" t="str">
        <f>'Career - bat'!A148</f>
        <v>B Marshall</v>
      </c>
      <c r="B148">
        <f>'Career - bat'!B148</f>
        <v>10</v>
      </c>
      <c r="C148">
        <f>'Career - bat'!C148</f>
        <v>8</v>
      </c>
      <c r="D148">
        <f>'Career - bat'!D148</f>
        <v>2</v>
      </c>
      <c r="E148">
        <f>'Career - bat'!E148</f>
        <v>21</v>
      </c>
      <c r="F148" s="30">
        <f>'Career - bat'!F148</f>
        <v>3.5</v>
      </c>
      <c r="G148" s="30" t="str">
        <f>'Career - bat'!G148</f>
        <v>-</v>
      </c>
      <c r="H148">
        <f>'Career - bat'!H148</f>
        <v>12</v>
      </c>
      <c r="I148">
        <f>'Career - bat'!I148</f>
        <v>0</v>
      </c>
      <c r="J148">
        <f>'Career - bat'!J148</f>
        <v>0</v>
      </c>
      <c r="K148">
        <f>'Career - bat'!K148</f>
        <v>3</v>
      </c>
      <c r="L148">
        <f>'Career - bat'!L148</f>
        <v>1</v>
      </c>
      <c r="M148">
        <f>'Career - bat'!M148</f>
        <v>0</v>
      </c>
      <c r="N148" t="str">
        <f>'Career - bat'!N148</f>
        <v>-</v>
      </c>
    </row>
    <row r="149" spans="1:14" x14ac:dyDescent="0.25">
      <c r="A149" t="str">
        <f>'Career - bat'!A149</f>
        <v>K McEvoy</v>
      </c>
      <c r="B149">
        <f>'Career - bat'!B149</f>
        <v>33</v>
      </c>
      <c r="C149">
        <f>'Career - bat'!C149</f>
        <v>32</v>
      </c>
      <c r="D149">
        <f>'Career - bat'!D149</f>
        <v>6</v>
      </c>
      <c r="E149">
        <f>'Career - bat'!E149</f>
        <v>263</v>
      </c>
      <c r="F149" s="30">
        <f>'Career - bat'!F149</f>
        <v>10.115384615384615</v>
      </c>
      <c r="G149" s="30" t="str">
        <f>'Career - bat'!G149</f>
        <v>-</v>
      </c>
      <c r="H149">
        <f>'Career - bat'!H149</f>
        <v>23</v>
      </c>
      <c r="I149">
        <f>'Career - bat'!I149</f>
        <v>0</v>
      </c>
      <c r="J149">
        <f>'Career - bat'!J149</f>
        <v>0</v>
      </c>
      <c r="K149">
        <f>'Career - bat'!K149</f>
        <v>3</v>
      </c>
      <c r="L149">
        <f>'Career - bat'!L149</f>
        <v>28</v>
      </c>
      <c r="M149">
        <f>'Career - bat'!M149</f>
        <v>0</v>
      </c>
      <c r="N149" t="str">
        <f>'Career - bat'!N149</f>
        <v>-</v>
      </c>
    </row>
    <row r="150" spans="1:14" x14ac:dyDescent="0.25">
      <c r="A150" t="str">
        <f>'Career - bat'!A150</f>
        <v>B McGhee</v>
      </c>
      <c r="B150">
        <f>'Career - bat'!B150</f>
        <v>6</v>
      </c>
      <c r="C150">
        <f>'Career - bat'!C150</f>
        <v>6</v>
      </c>
      <c r="D150">
        <f>'Career - bat'!D150</f>
        <v>0</v>
      </c>
      <c r="E150">
        <f>'Career - bat'!E150</f>
        <v>156</v>
      </c>
      <c r="F150" s="30">
        <f>'Career - bat'!F150</f>
        <v>26</v>
      </c>
      <c r="G150" s="30" t="str">
        <f>'Career - bat'!G150</f>
        <v>-</v>
      </c>
      <c r="H150">
        <f>'Career - bat'!H150</f>
        <v>63</v>
      </c>
      <c r="I150">
        <f>'Career - bat'!I150</f>
        <v>1</v>
      </c>
      <c r="J150">
        <f>'Career - bat'!J150</f>
        <v>0</v>
      </c>
      <c r="K150">
        <f>'Career - bat'!K150</f>
        <v>2</v>
      </c>
      <c r="L150">
        <f>'Career - bat'!L150</f>
        <v>18</v>
      </c>
      <c r="M150">
        <f>'Career - bat'!M150</f>
        <v>6</v>
      </c>
      <c r="N150" t="str">
        <f>'Career - bat'!N150</f>
        <v>-</v>
      </c>
    </row>
    <row r="151" spans="1:14" x14ac:dyDescent="0.25">
      <c r="A151" t="str">
        <f>'Career - bat'!A151</f>
        <v>R McHarg</v>
      </c>
      <c r="B151">
        <f>'Career - bat'!B151</f>
        <v>28</v>
      </c>
      <c r="C151">
        <f>'Career - bat'!C151</f>
        <v>24</v>
      </c>
      <c r="D151">
        <f>'Career - bat'!D151</f>
        <v>3</v>
      </c>
      <c r="E151">
        <f>'Career - bat'!E151</f>
        <v>431</v>
      </c>
      <c r="F151" s="30">
        <f>'Career - bat'!F151</f>
        <v>20.523809523809526</v>
      </c>
      <c r="G151" s="30" t="str">
        <f>'Career - bat'!G151</f>
        <v>-</v>
      </c>
      <c r="H151">
        <f>'Career - bat'!H151</f>
        <v>90</v>
      </c>
      <c r="I151">
        <f>'Career - bat'!I151</f>
        <v>3</v>
      </c>
      <c r="J151">
        <f>'Career - bat'!J151</f>
        <v>0</v>
      </c>
      <c r="K151">
        <f>'Career - bat'!K151</f>
        <v>2</v>
      </c>
      <c r="L151">
        <f>'Career - bat'!L151</f>
        <v>35</v>
      </c>
      <c r="M151">
        <f>'Career - bat'!M151</f>
        <v>3</v>
      </c>
      <c r="N151" t="str">
        <f>'Career - bat'!N151</f>
        <v>-</v>
      </c>
    </row>
    <row r="152" spans="1:14" x14ac:dyDescent="0.25">
      <c r="A152" t="str">
        <f>'Career - bat'!A152</f>
        <v>J McHugh</v>
      </c>
      <c r="B152">
        <f>'Career - bat'!B152</f>
        <v>2</v>
      </c>
      <c r="C152">
        <f>'Career - bat'!C152</f>
        <v>2</v>
      </c>
      <c r="D152">
        <f>'Career - bat'!D152</f>
        <v>0</v>
      </c>
      <c r="E152">
        <f>'Career - bat'!E152</f>
        <v>28</v>
      </c>
      <c r="F152" s="30">
        <f>'Career - bat'!F152</f>
        <v>14</v>
      </c>
      <c r="G152" s="30" t="str">
        <f>'Career - bat'!G152</f>
        <v>-</v>
      </c>
      <c r="H152">
        <f>'Career - bat'!H152</f>
        <v>19</v>
      </c>
      <c r="I152">
        <f>'Career - bat'!I152</f>
        <v>0</v>
      </c>
      <c r="J152">
        <f>'Career - bat'!J152</f>
        <v>0</v>
      </c>
      <c r="K152">
        <f>'Career - bat'!K152</f>
        <v>0</v>
      </c>
      <c r="L152">
        <f>'Career - bat'!L152</f>
        <v>3</v>
      </c>
      <c r="M152">
        <f>'Career - bat'!M152</f>
        <v>0</v>
      </c>
      <c r="N152" t="str">
        <f>'Career - bat'!N152</f>
        <v>-</v>
      </c>
    </row>
    <row r="153" spans="1:14" x14ac:dyDescent="0.25">
      <c r="A153" t="str">
        <f>'Career - bat'!A153</f>
        <v>C McNee</v>
      </c>
      <c r="B153">
        <f>'Career - bat'!B153</f>
        <v>37</v>
      </c>
      <c r="C153">
        <f>'Career - bat'!C153</f>
        <v>34</v>
      </c>
      <c r="D153">
        <f>'Career - bat'!D153</f>
        <v>2</v>
      </c>
      <c r="E153">
        <f>'Career - bat'!E153</f>
        <v>503</v>
      </c>
      <c r="F153" s="30">
        <f>'Career - bat'!F153</f>
        <v>15.71875</v>
      </c>
      <c r="G153" s="30" t="str">
        <f>'Career - bat'!G153</f>
        <v>-</v>
      </c>
      <c r="H153">
        <f>'Career - bat'!H153</f>
        <v>62</v>
      </c>
      <c r="I153">
        <f>'Career - bat'!I153</f>
        <v>2</v>
      </c>
      <c r="J153">
        <f>'Career - bat'!J153</f>
        <v>0</v>
      </c>
      <c r="K153">
        <f>'Career - bat'!K153</f>
        <v>7</v>
      </c>
      <c r="L153">
        <f>'Career - bat'!L153</f>
        <v>48</v>
      </c>
      <c r="M153">
        <f>'Career - bat'!M153</f>
        <v>6</v>
      </c>
      <c r="N153" t="str">
        <f>'Career - bat'!N153</f>
        <v>-</v>
      </c>
    </row>
    <row r="154" spans="1:14" x14ac:dyDescent="0.25">
      <c r="A154" t="str">
        <f>'Career - bat'!A154</f>
        <v>J Meade</v>
      </c>
      <c r="B154">
        <f>'Career - bat'!B154</f>
        <v>92</v>
      </c>
      <c r="C154">
        <f>'Career - bat'!C154</f>
        <v>77</v>
      </c>
      <c r="D154">
        <f>'Career - bat'!D154</f>
        <v>9</v>
      </c>
      <c r="E154">
        <f>'Career - bat'!E154</f>
        <v>498</v>
      </c>
      <c r="F154" s="30">
        <f>'Career - bat'!F154</f>
        <v>7.3235294117647056</v>
      </c>
      <c r="G154" s="30" t="str">
        <f>'Career - bat'!G154</f>
        <v>-</v>
      </c>
      <c r="H154">
        <f>'Career - bat'!H154</f>
        <v>48</v>
      </c>
      <c r="I154">
        <f>'Career - bat'!I154</f>
        <v>0</v>
      </c>
      <c r="J154">
        <f>'Career - bat'!J154</f>
        <v>0</v>
      </c>
      <c r="K154">
        <f>'Career - bat'!K154</f>
        <v>15</v>
      </c>
      <c r="L154">
        <f>'Career - bat'!L154</f>
        <v>0</v>
      </c>
      <c r="M154">
        <f>'Career - bat'!M154</f>
        <v>0</v>
      </c>
      <c r="N154" t="str">
        <f>'Career - bat'!N154</f>
        <v>-</v>
      </c>
    </row>
    <row r="155" spans="1:14" x14ac:dyDescent="0.25">
      <c r="A155" t="str">
        <f>'Career - bat'!A155</f>
        <v>Dan Meek</v>
      </c>
      <c r="B155">
        <f>'Career - bat'!B155</f>
        <v>1</v>
      </c>
      <c r="C155">
        <f>'Career - bat'!C155</f>
        <v>1</v>
      </c>
      <c r="D155">
        <f>'Career - bat'!D155</f>
        <v>0</v>
      </c>
      <c r="E155">
        <f>'Career - bat'!E155</f>
        <v>23</v>
      </c>
      <c r="F155" s="30">
        <f>'Career - bat'!F155</f>
        <v>23</v>
      </c>
      <c r="G155" s="30">
        <f>'Career - bat'!G155</f>
        <v>95.833333333333343</v>
      </c>
      <c r="H155">
        <f>'Career - bat'!H155</f>
        <v>23</v>
      </c>
      <c r="I155">
        <f>'Career - bat'!I155</f>
        <v>0</v>
      </c>
      <c r="J155">
        <f>'Career - bat'!J155</f>
        <v>0</v>
      </c>
      <c r="K155">
        <f>'Career - bat'!K155</f>
        <v>0</v>
      </c>
      <c r="L155">
        <f>'Career - bat'!L155</f>
        <v>5</v>
      </c>
      <c r="M155">
        <f>'Career - bat'!M155</f>
        <v>0</v>
      </c>
      <c r="N155">
        <f>'Career - bat'!N155</f>
        <v>24</v>
      </c>
    </row>
    <row r="156" spans="1:14" x14ac:dyDescent="0.25">
      <c r="A156" t="str">
        <f>'Career - bat'!A156</f>
        <v>Freddie Mills</v>
      </c>
      <c r="B156">
        <f>'Career - bat'!B156</f>
        <v>95</v>
      </c>
      <c r="C156">
        <f>'Career - bat'!C156</f>
        <v>85</v>
      </c>
      <c r="D156">
        <f>'Career - bat'!D156</f>
        <v>15</v>
      </c>
      <c r="E156">
        <f>'Career - bat'!E156</f>
        <v>2141</v>
      </c>
      <c r="F156" s="30">
        <f>'Career - bat'!F156</f>
        <v>30.585714285714285</v>
      </c>
      <c r="G156" s="30" t="str">
        <f>'Career - bat'!G156</f>
        <v>-</v>
      </c>
      <c r="H156">
        <f>'Career - bat'!H156</f>
        <v>132</v>
      </c>
      <c r="I156">
        <f>'Career - bat'!I156</f>
        <v>13</v>
      </c>
      <c r="J156">
        <f>'Career - bat'!J156</f>
        <v>2</v>
      </c>
      <c r="K156">
        <f>'Career - bat'!K156</f>
        <v>13</v>
      </c>
      <c r="L156">
        <f>'Career - bat'!L156</f>
        <v>212</v>
      </c>
      <c r="M156">
        <f>'Career - bat'!M156</f>
        <v>57</v>
      </c>
      <c r="N156" t="str">
        <f>'Career - bat'!N156</f>
        <v>-</v>
      </c>
    </row>
    <row r="157" spans="1:14" x14ac:dyDescent="0.25">
      <c r="A157" t="str">
        <f>'Career - bat'!A157</f>
        <v>M Mittal</v>
      </c>
      <c r="B157">
        <f>'Career - bat'!B157</f>
        <v>10</v>
      </c>
      <c r="C157">
        <f>'Career - bat'!C157</f>
        <v>10</v>
      </c>
      <c r="D157">
        <f>'Career - bat'!D157</f>
        <v>1</v>
      </c>
      <c r="E157">
        <f>'Career - bat'!E157</f>
        <v>38</v>
      </c>
      <c r="F157" s="30">
        <f>'Career - bat'!F157</f>
        <v>4.2222222222222223</v>
      </c>
      <c r="G157" s="30" t="str">
        <f>'Career - bat'!G157</f>
        <v>-</v>
      </c>
      <c r="H157">
        <f>'Career - bat'!H157</f>
        <v>11</v>
      </c>
      <c r="I157">
        <f>'Career - bat'!I157</f>
        <v>0</v>
      </c>
      <c r="J157">
        <f>'Career - bat'!J157</f>
        <v>0</v>
      </c>
      <c r="K157">
        <f>'Career - bat'!K157</f>
        <v>3</v>
      </c>
      <c r="L157">
        <f>'Career - bat'!L157</f>
        <v>2</v>
      </c>
      <c r="M157">
        <f>'Career - bat'!M157</f>
        <v>0</v>
      </c>
      <c r="N157" t="str">
        <f>'Career - bat'!N157</f>
        <v>-</v>
      </c>
    </row>
    <row r="158" spans="1:14" x14ac:dyDescent="0.25">
      <c r="A158" t="str">
        <f>'Career - bat'!A158</f>
        <v>Aruran Morgan</v>
      </c>
      <c r="B158">
        <f>'Career - bat'!B158</f>
        <v>33</v>
      </c>
      <c r="C158">
        <f>'Career - bat'!C158</f>
        <v>23</v>
      </c>
      <c r="D158">
        <f>'Career - bat'!D158</f>
        <v>5</v>
      </c>
      <c r="E158">
        <f>'Career - bat'!E158</f>
        <v>247</v>
      </c>
      <c r="F158" s="30">
        <f>'Career - bat'!F158</f>
        <v>13.722222222222221</v>
      </c>
      <c r="G158" s="30" t="str">
        <f>'Career - bat'!G158</f>
        <v>-</v>
      </c>
      <c r="H158">
        <f>'Career - bat'!H158</f>
        <v>41</v>
      </c>
      <c r="I158">
        <f>'Career - bat'!I158</f>
        <v>0</v>
      </c>
      <c r="J158">
        <f>'Career - bat'!J158</f>
        <v>0</v>
      </c>
      <c r="K158">
        <f>'Career - bat'!K158</f>
        <v>4</v>
      </c>
      <c r="L158">
        <f>'Career - bat'!L158</f>
        <v>16</v>
      </c>
      <c r="M158">
        <f>'Career - bat'!M158</f>
        <v>1</v>
      </c>
      <c r="N158" t="str">
        <f>'Career - bat'!N158</f>
        <v>-</v>
      </c>
    </row>
    <row r="159" spans="1:14" x14ac:dyDescent="0.25">
      <c r="A159" t="str">
        <f>'Career - bat'!A159</f>
        <v>J Murphy</v>
      </c>
      <c r="B159">
        <f>'Career - bat'!B159</f>
        <v>3</v>
      </c>
      <c r="C159">
        <f>'Career - bat'!C159</f>
        <v>2</v>
      </c>
      <c r="D159">
        <f>'Career - bat'!D159</f>
        <v>0</v>
      </c>
      <c r="E159">
        <f>'Career - bat'!E159</f>
        <v>78</v>
      </c>
      <c r="F159" s="30">
        <f>'Career - bat'!F159</f>
        <v>39</v>
      </c>
      <c r="G159" s="30" t="str">
        <f>'Career - bat'!G159</f>
        <v>-</v>
      </c>
      <c r="H159">
        <f>'Career - bat'!H159</f>
        <v>61</v>
      </c>
      <c r="I159">
        <f>'Career - bat'!I159</f>
        <v>1</v>
      </c>
      <c r="J159">
        <f>'Career - bat'!J159</f>
        <v>0</v>
      </c>
      <c r="K159">
        <f>'Career - bat'!K159</f>
        <v>0</v>
      </c>
      <c r="L159">
        <f>'Career - bat'!L159</f>
        <v>10</v>
      </c>
      <c r="M159">
        <f>'Career - bat'!M159</f>
        <v>0</v>
      </c>
      <c r="N159" t="str">
        <f>'Career - bat'!N159</f>
        <v>-</v>
      </c>
    </row>
    <row r="160" spans="1:14" x14ac:dyDescent="0.25">
      <c r="A160" t="str">
        <f>'Career - bat'!A160</f>
        <v>N Murphy</v>
      </c>
      <c r="B160">
        <f>'Career - bat'!B160</f>
        <v>4</v>
      </c>
      <c r="C160">
        <f>'Career - bat'!C160</f>
        <v>4</v>
      </c>
      <c r="D160">
        <f>'Career - bat'!D160</f>
        <v>1</v>
      </c>
      <c r="E160">
        <f>'Career - bat'!E160</f>
        <v>33</v>
      </c>
      <c r="F160" s="30">
        <f>'Career - bat'!F160</f>
        <v>11</v>
      </c>
      <c r="G160" s="30" t="str">
        <f>'Career - bat'!G160</f>
        <v>-</v>
      </c>
      <c r="H160">
        <f>'Career - bat'!H160</f>
        <v>26</v>
      </c>
      <c r="I160">
        <f>'Career - bat'!I160</f>
        <v>0</v>
      </c>
      <c r="J160">
        <f>'Career - bat'!J160</f>
        <v>0</v>
      </c>
      <c r="K160">
        <f>'Career - bat'!K160</f>
        <v>0</v>
      </c>
      <c r="L160">
        <f>'Career - bat'!L160</f>
        <v>0</v>
      </c>
      <c r="M160">
        <f>'Career - bat'!M160</f>
        <v>0</v>
      </c>
      <c r="N160" t="str">
        <f>'Career - bat'!N160</f>
        <v>-</v>
      </c>
    </row>
    <row r="161" spans="1:14" x14ac:dyDescent="0.25">
      <c r="A161" t="str">
        <f>'Career - bat'!A161</f>
        <v>D Murray</v>
      </c>
      <c r="B161">
        <f>'Career - bat'!B161</f>
        <v>14</v>
      </c>
      <c r="C161">
        <f>'Career - bat'!C161</f>
        <v>14</v>
      </c>
      <c r="D161">
        <f>'Career - bat'!D161</f>
        <v>0</v>
      </c>
      <c r="E161">
        <f>'Career - bat'!E161</f>
        <v>177</v>
      </c>
      <c r="F161" s="30">
        <f>'Career - bat'!F161</f>
        <v>12.642857142857142</v>
      </c>
      <c r="G161" s="30" t="str">
        <f>'Career - bat'!G161</f>
        <v>-</v>
      </c>
      <c r="H161">
        <f>'Career - bat'!H161</f>
        <v>54</v>
      </c>
      <c r="I161">
        <f>'Career - bat'!I161</f>
        <v>1</v>
      </c>
      <c r="J161">
        <f>'Career - bat'!J161</f>
        <v>0</v>
      </c>
      <c r="K161">
        <f>'Career - bat'!K161</f>
        <v>1</v>
      </c>
      <c r="L161">
        <f>'Career - bat'!L161</f>
        <v>21</v>
      </c>
      <c r="M161">
        <f>'Career - bat'!M161</f>
        <v>0</v>
      </c>
      <c r="N161" t="str">
        <f>'Career - bat'!N161</f>
        <v>-</v>
      </c>
    </row>
    <row r="162" spans="1:14" x14ac:dyDescent="0.25">
      <c r="A162" t="str">
        <f>'Career - bat'!A162</f>
        <v>R Nair</v>
      </c>
      <c r="B162">
        <f>'Career - bat'!B162</f>
        <v>2</v>
      </c>
      <c r="C162">
        <f>'Career - bat'!C162</f>
        <v>2</v>
      </c>
      <c r="D162">
        <f>'Career - bat'!D162</f>
        <v>1</v>
      </c>
      <c r="E162">
        <f>'Career - bat'!E162</f>
        <v>8</v>
      </c>
      <c r="F162" s="30">
        <f>'Career - bat'!F162</f>
        <v>8</v>
      </c>
      <c r="G162" s="30">
        <f>'Career - bat'!G162</f>
        <v>50</v>
      </c>
      <c r="H162">
        <f>'Career - bat'!H162</f>
        <v>8</v>
      </c>
      <c r="I162">
        <f>'Career - bat'!I162</f>
        <v>0</v>
      </c>
      <c r="J162">
        <f>'Career - bat'!J162</f>
        <v>0</v>
      </c>
      <c r="K162">
        <f>'Career - bat'!K162</f>
        <v>1</v>
      </c>
      <c r="L162">
        <f>'Career - bat'!L162</f>
        <v>1</v>
      </c>
      <c r="M162">
        <f>'Career - bat'!M162</f>
        <v>0</v>
      </c>
      <c r="N162">
        <f>'Career - bat'!N162</f>
        <v>16</v>
      </c>
    </row>
    <row r="163" spans="1:14" x14ac:dyDescent="0.25">
      <c r="A163" t="str">
        <f>'Career - bat'!A163</f>
        <v>K Nasir</v>
      </c>
      <c r="B163">
        <f>'Career - bat'!B163</f>
        <v>1</v>
      </c>
      <c r="C163">
        <f>'Career - bat'!C163</f>
        <v>0</v>
      </c>
      <c r="D163">
        <f>'Career - bat'!D163</f>
        <v>0</v>
      </c>
      <c r="E163">
        <f>'Career - bat'!E163</f>
        <v>0</v>
      </c>
      <c r="F163" s="30" t="str">
        <f>'Career - bat'!F163</f>
        <v>-</v>
      </c>
      <c r="G163" s="30" t="str">
        <f>'Career - bat'!G163</f>
        <v>-</v>
      </c>
      <c r="H163">
        <f>'Career - bat'!H163</f>
        <v>0</v>
      </c>
      <c r="I163">
        <f>'Career - bat'!I163</f>
        <v>0</v>
      </c>
      <c r="J163">
        <f>'Career - bat'!J163</f>
        <v>0</v>
      </c>
      <c r="K163">
        <f>'Career - bat'!K163</f>
        <v>0</v>
      </c>
      <c r="L163">
        <f>'Career - bat'!L163</f>
        <v>0</v>
      </c>
      <c r="M163">
        <f>'Career - bat'!M163</f>
        <v>0</v>
      </c>
      <c r="N163" t="str">
        <f>'Career - bat'!N163</f>
        <v>-</v>
      </c>
    </row>
    <row r="164" spans="1:14" x14ac:dyDescent="0.25">
      <c r="A164" t="str">
        <f>'Career - bat'!A164</f>
        <v>R Nataraju</v>
      </c>
      <c r="B164">
        <f>'Career - bat'!B164</f>
        <v>21</v>
      </c>
      <c r="C164">
        <f>'Career - bat'!C164</f>
        <v>18</v>
      </c>
      <c r="D164">
        <f>'Career - bat'!D164</f>
        <v>7</v>
      </c>
      <c r="E164">
        <f>'Career - bat'!E164</f>
        <v>74</v>
      </c>
      <c r="F164" s="30">
        <f>'Career - bat'!F164</f>
        <v>6.7272727272727275</v>
      </c>
      <c r="G164" s="30" t="str">
        <f>'Career - bat'!G164</f>
        <v>-</v>
      </c>
      <c r="H164">
        <f>'Career - bat'!H164</f>
        <v>14</v>
      </c>
      <c r="I164">
        <f>'Career - bat'!I164</f>
        <v>0</v>
      </c>
      <c r="J164">
        <f>'Career - bat'!J164</f>
        <v>0</v>
      </c>
      <c r="K164">
        <f>'Career - bat'!K164</f>
        <v>6</v>
      </c>
      <c r="L164">
        <f>'Career - bat'!L164</f>
        <v>8</v>
      </c>
      <c r="M164">
        <f>'Career - bat'!M164</f>
        <v>2</v>
      </c>
      <c r="N164" t="str">
        <f>'Career - bat'!N164</f>
        <v>-</v>
      </c>
    </row>
    <row r="165" spans="1:14" x14ac:dyDescent="0.25">
      <c r="A165" t="str">
        <f>'Career - bat'!A165</f>
        <v>A Nicholls</v>
      </c>
      <c r="B165">
        <f>'Career - bat'!B165</f>
        <v>1</v>
      </c>
      <c r="C165">
        <f>'Career - bat'!C165</f>
        <v>1</v>
      </c>
      <c r="D165">
        <f>'Career - bat'!D165</f>
        <v>0</v>
      </c>
      <c r="E165">
        <f>'Career - bat'!E165</f>
        <v>2</v>
      </c>
      <c r="F165" s="30">
        <f>'Career - bat'!F165</f>
        <v>2</v>
      </c>
      <c r="G165" s="30" t="str">
        <f>'Career - bat'!G165</f>
        <v>-</v>
      </c>
      <c r="H165">
        <f>'Career - bat'!H165</f>
        <v>2</v>
      </c>
      <c r="I165">
        <f>'Career - bat'!I165</f>
        <v>0</v>
      </c>
      <c r="J165">
        <f>'Career - bat'!J165</f>
        <v>0</v>
      </c>
      <c r="K165">
        <f>'Career - bat'!K165</f>
        <v>0</v>
      </c>
      <c r="L165">
        <f>'Career - bat'!L165</f>
        <v>0</v>
      </c>
      <c r="M165">
        <f>'Career - bat'!M165</f>
        <v>0</v>
      </c>
      <c r="N165" t="str">
        <f>'Career - bat'!N165</f>
        <v>-</v>
      </c>
    </row>
    <row r="166" spans="1:14" x14ac:dyDescent="0.25">
      <c r="A166" t="str">
        <f>'Career - bat'!A166</f>
        <v>B Nicholls</v>
      </c>
      <c r="B166">
        <f>'Career - bat'!B166</f>
        <v>16</v>
      </c>
      <c r="C166">
        <f>'Career - bat'!C166</f>
        <v>15</v>
      </c>
      <c r="D166">
        <f>'Career - bat'!D166</f>
        <v>0</v>
      </c>
      <c r="E166">
        <f>'Career - bat'!E166</f>
        <v>63</v>
      </c>
      <c r="F166" s="30">
        <f>'Career - bat'!F166</f>
        <v>4.2</v>
      </c>
      <c r="G166" s="30" t="str">
        <f>'Career - bat'!G166</f>
        <v>-</v>
      </c>
      <c r="H166">
        <f>'Career - bat'!H166</f>
        <v>16</v>
      </c>
      <c r="I166">
        <f>'Career - bat'!I166</f>
        <v>0</v>
      </c>
      <c r="J166">
        <f>'Career - bat'!J166</f>
        <v>0</v>
      </c>
      <c r="K166">
        <f>'Career - bat'!K166</f>
        <v>7</v>
      </c>
      <c r="L166">
        <f>'Career - bat'!L166</f>
        <v>8</v>
      </c>
      <c r="M166">
        <f>'Career - bat'!M166</f>
        <v>0</v>
      </c>
      <c r="N166" t="str">
        <f>'Career - bat'!N166</f>
        <v>-</v>
      </c>
    </row>
    <row r="167" spans="1:14" x14ac:dyDescent="0.25">
      <c r="A167" t="str">
        <f>'Career - bat'!A167</f>
        <v>J O'Hara</v>
      </c>
      <c r="B167">
        <f>'Career - bat'!B167</f>
        <v>17</v>
      </c>
      <c r="C167">
        <f>'Career - bat'!C167</f>
        <v>15</v>
      </c>
      <c r="D167">
        <f>'Career - bat'!D167</f>
        <v>2</v>
      </c>
      <c r="E167">
        <f>'Career - bat'!E167</f>
        <v>58</v>
      </c>
      <c r="F167" s="30">
        <f>'Career - bat'!F167</f>
        <v>4.4615384615384617</v>
      </c>
      <c r="G167" s="30" t="str">
        <f>'Career - bat'!G167</f>
        <v>-</v>
      </c>
      <c r="H167">
        <f>'Career - bat'!H167</f>
        <v>13</v>
      </c>
      <c r="I167">
        <f>'Career - bat'!I167</f>
        <v>0</v>
      </c>
      <c r="J167">
        <f>'Career - bat'!J167</f>
        <v>0</v>
      </c>
      <c r="K167">
        <f>'Career - bat'!K167</f>
        <v>4</v>
      </c>
      <c r="L167">
        <f>'Career - bat'!L167</f>
        <v>5</v>
      </c>
      <c r="M167">
        <f>'Career - bat'!M167</f>
        <v>0</v>
      </c>
      <c r="N167" t="str">
        <f>'Career - bat'!N167</f>
        <v>-</v>
      </c>
    </row>
    <row r="168" spans="1:14" x14ac:dyDescent="0.25">
      <c r="A168" t="str">
        <f>'Career - bat'!A168</f>
        <v>T Orr</v>
      </c>
      <c r="B168">
        <f>'Career - bat'!B168</f>
        <v>33</v>
      </c>
      <c r="C168">
        <f>'Career - bat'!C168</f>
        <v>22</v>
      </c>
      <c r="D168">
        <f>'Career - bat'!D168</f>
        <v>5</v>
      </c>
      <c r="E168">
        <f>'Career - bat'!E168</f>
        <v>138</v>
      </c>
      <c r="F168" s="30">
        <f>'Career - bat'!F168</f>
        <v>8.117647058823529</v>
      </c>
      <c r="G168" s="30" t="str">
        <f>'Career - bat'!G168</f>
        <v>-</v>
      </c>
      <c r="H168">
        <f>'Career - bat'!H168</f>
        <v>16</v>
      </c>
      <c r="I168">
        <f>'Career - bat'!I168</f>
        <v>0</v>
      </c>
      <c r="J168">
        <f>'Career - bat'!J168</f>
        <v>0</v>
      </c>
      <c r="K168">
        <f>'Career - bat'!K168</f>
        <v>4</v>
      </c>
      <c r="L168">
        <f>'Career - bat'!L168</f>
        <v>10</v>
      </c>
      <c r="M168">
        <f>'Career - bat'!M168</f>
        <v>0</v>
      </c>
      <c r="N168" t="str">
        <f>'Career - bat'!N168</f>
        <v>-</v>
      </c>
    </row>
    <row r="169" spans="1:14" x14ac:dyDescent="0.25">
      <c r="A169" t="str">
        <f>'Career - bat'!A169</f>
        <v>Zain O'Sullivan</v>
      </c>
      <c r="B169">
        <f>'Career - bat'!B169</f>
        <v>1</v>
      </c>
      <c r="C169">
        <f>'Career - bat'!C169</f>
        <v>1</v>
      </c>
      <c r="D169">
        <f>'Career - bat'!D169</f>
        <v>0</v>
      </c>
      <c r="E169">
        <f>'Career - bat'!E169</f>
        <v>2</v>
      </c>
      <c r="F169" s="30">
        <f>'Career - bat'!F169</f>
        <v>2</v>
      </c>
      <c r="G169" s="30" t="str">
        <f>'Career - bat'!G169</f>
        <v>-</v>
      </c>
      <c r="H169">
        <f>'Career - bat'!H169</f>
        <v>2</v>
      </c>
      <c r="I169">
        <f>'Career - bat'!I169</f>
        <v>0</v>
      </c>
      <c r="J169">
        <f>'Career - bat'!J169</f>
        <v>0</v>
      </c>
      <c r="K169">
        <f>'Career - bat'!K169</f>
        <v>0</v>
      </c>
      <c r="L169">
        <f>'Career - bat'!L169</f>
        <v>0</v>
      </c>
      <c r="M169">
        <f>'Career - bat'!M169</f>
        <v>0</v>
      </c>
      <c r="N169" t="str">
        <f>'Career - bat'!N169</f>
        <v>-</v>
      </c>
    </row>
    <row r="170" spans="1:14" x14ac:dyDescent="0.25">
      <c r="A170" t="str">
        <f>'Career - bat'!A170</f>
        <v>Chris Ovens</v>
      </c>
      <c r="B170">
        <f>'Career - bat'!B170</f>
        <v>43</v>
      </c>
      <c r="C170">
        <f>'Career - bat'!C170</f>
        <v>41</v>
      </c>
      <c r="D170">
        <f>'Career - bat'!D170</f>
        <v>5</v>
      </c>
      <c r="E170">
        <f>'Career - bat'!E170</f>
        <v>954</v>
      </c>
      <c r="F170" s="30">
        <f>'Career - bat'!F170</f>
        <v>26.5</v>
      </c>
      <c r="G170" s="30">
        <f>'Career - bat'!G170</f>
        <v>87.123287671232873</v>
      </c>
      <c r="H170">
        <f>'Career - bat'!H170</f>
        <v>92</v>
      </c>
      <c r="I170">
        <f>'Career - bat'!I170</f>
        <v>4</v>
      </c>
      <c r="J170">
        <f>'Career - bat'!J170</f>
        <v>0</v>
      </c>
      <c r="K170">
        <f>'Career - bat'!K170</f>
        <v>1</v>
      </c>
      <c r="L170">
        <f>'Career - bat'!L170</f>
        <v>116</v>
      </c>
      <c r="M170">
        <f>'Career - bat'!M170</f>
        <v>12</v>
      </c>
      <c r="N170">
        <f>'Career - bat'!N170</f>
        <v>1095</v>
      </c>
    </row>
    <row r="171" spans="1:14" x14ac:dyDescent="0.25">
      <c r="A171" t="str">
        <f>'Career - bat'!A171</f>
        <v>M Owen</v>
      </c>
      <c r="B171">
        <f>'Career - bat'!B171</f>
        <v>6</v>
      </c>
      <c r="C171">
        <f>'Career - bat'!C171</f>
        <v>6</v>
      </c>
      <c r="D171">
        <f>'Career - bat'!D171</f>
        <v>0</v>
      </c>
      <c r="E171">
        <f>'Career - bat'!E171</f>
        <v>60</v>
      </c>
      <c r="F171" s="30">
        <f>'Career - bat'!F171</f>
        <v>10</v>
      </c>
      <c r="G171" s="30" t="str">
        <f>'Career - bat'!G171</f>
        <v>-</v>
      </c>
      <c r="H171">
        <f>'Career - bat'!H171</f>
        <v>19</v>
      </c>
      <c r="I171">
        <f>'Career - bat'!I171</f>
        <v>0</v>
      </c>
      <c r="J171">
        <f>'Career - bat'!J171</f>
        <v>0</v>
      </c>
      <c r="K171">
        <f>'Career - bat'!K171</f>
        <v>0</v>
      </c>
      <c r="L171">
        <f>'Career - bat'!L171</f>
        <v>6</v>
      </c>
      <c r="M171">
        <f>'Career - bat'!M171</f>
        <v>0</v>
      </c>
      <c r="N171" t="str">
        <f>'Career - bat'!N171</f>
        <v>-</v>
      </c>
    </row>
    <row r="172" spans="1:14" x14ac:dyDescent="0.25">
      <c r="A172" t="str">
        <f>'Career - bat'!A172</f>
        <v>T Oxenham</v>
      </c>
      <c r="B172">
        <f>'Career - bat'!B172</f>
        <v>1</v>
      </c>
      <c r="C172">
        <f>'Career - bat'!C172</f>
        <v>0</v>
      </c>
      <c r="D172">
        <f>'Career - bat'!D172</f>
        <v>0</v>
      </c>
      <c r="E172">
        <f>'Career - bat'!E172</f>
        <v>0</v>
      </c>
      <c r="F172" s="30" t="str">
        <f>'Career - bat'!F172</f>
        <v>-</v>
      </c>
      <c r="G172" s="30" t="str">
        <f>'Career - bat'!G172</f>
        <v>-</v>
      </c>
      <c r="H172">
        <f>'Career - bat'!H172</f>
        <v>0</v>
      </c>
      <c r="I172">
        <f>'Career - bat'!I172</f>
        <v>0</v>
      </c>
      <c r="J172">
        <f>'Career - bat'!J172</f>
        <v>0</v>
      </c>
      <c r="K172">
        <f>'Career - bat'!K172</f>
        <v>0</v>
      </c>
      <c r="L172">
        <f>'Career - bat'!L172</f>
        <v>0</v>
      </c>
      <c r="M172">
        <f>'Career - bat'!M172</f>
        <v>0</v>
      </c>
      <c r="N172" t="str">
        <f>'Career - bat'!N172</f>
        <v>-</v>
      </c>
    </row>
    <row r="173" spans="1:14" x14ac:dyDescent="0.25">
      <c r="A173" t="str">
        <f>'Career - bat'!A173</f>
        <v>N Palmer</v>
      </c>
      <c r="B173">
        <f>'Career - bat'!B173</f>
        <v>10</v>
      </c>
      <c r="C173">
        <f>'Career - bat'!C173</f>
        <v>5</v>
      </c>
      <c r="D173">
        <f>'Career - bat'!D173</f>
        <v>3</v>
      </c>
      <c r="E173">
        <f>'Career - bat'!E173</f>
        <v>22</v>
      </c>
      <c r="F173" s="30">
        <f>'Career - bat'!F173</f>
        <v>11</v>
      </c>
      <c r="G173" s="30" t="str">
        <f>'Career - bat'!G173</f>
        <v>-</v>
      </c>
      <c r="H173">
        <f>'Career - bat'!H173</f>
        <v>14</v>
      </c>
      <c r="I173">
        <f>'Career - bat'!I173</f>
        <v>0</v>
      </c>
      <c r="J173">
        <f>'Career - bat'!J173</f>
        <v>0</v>
      </c>
      <c r="K173">
        <f>'Career - bat'!K173</f>
        <v>0</v>
      </c>
      <c r="L173">
        <f>'Career - bat'!L173</f>
        <v>1</v>
      </c>
      <c r="M173">
        <f>'Career - bat'!M173</f>
        <v>0</v>
      </c>
      <c r="N173" t="str">
        <f>'Career - bat'!N173</f>
        <v>-</v>
      </c>
    </row>
    <row r="174" spans="1:14" x14ac:dyDescent="0.25">
      <c r="A174" t="str">
        <f>'Career - bat'!A174</f>
        <v>S Pande</v>
      </c>
      <c r="B174">
        <f>'Career - bat'!B174</f>
        <v>1</v>
      </c>
      <c r="C174">
        <f>'Career - bat'!C174</f>
        <v>1</v>
      </c>
      <c r="D174">
        <f>'Career - bat'!D174</f>
        <v>0</v>
      </c>
      <c r="E174">
        <f>'Career - bat'!E174</f>
        <v>4</v>
      </c>
      <c r="F174" s="30">
        <f>'Career - bat'!F174</f>
        <v>4</v>
      </c>
      <c r="G174" s="30" t="str">
        <f>'Career - bat'!G174</f>
        <v>-</v>
      </c>
      <c r="H174">
        <f>'Career - bat'!H174</f>
        <v>4</v>
      </c>
      <c r="I174">
        <f>'Career - bat'!I174</f>
        <v>0</v>
      </c>
      <c r="J174">
        <f>'Career - bat'!J174</f>
        <v>0</v>
      </c>
      <c r="K174">
        <f>'Career - bat'!K174</f>
        <v>0</v>
      </c>
      <c r="L174">
        <f>'Career - bat'!L174</f>
        <v>0</v>
      </c>
      <c r="M174">
        <f>'Career - bat'!M174</f>
        <v>0</v>
      </c>
      <c r="N174" t="str">
        <f>'Career - bat'!N174</f>
        <v>-</v>
      </c>
    </row>
    <row r="175" spans="1:14" x14ac:dyDescent="0.25">
      <c r="A175" t="str">
        <f>'Career - bat'!A175</f>
        <v>R Paramo</v>
      </c>
      <c r="B175">
        <f>'Career - bat'!B175</f>
        <v>15</v>
      </c>
      <c r="C175">
        <f>'Career - bat'!C175</f>
        <v>10</v>
      </c>
      <c r="D175">
        <f>'Career - bat'!D175</f>
        <v>0</v>
      </c>
      <c r="E175">
        <f>'Career - bat'!E175</f>
        <v>10</v>
      </c>
      <c r="F175" s="30">
        <f>'Career - bat'!F175</f>
        <v>1</v>
      </c>
      <c r="G175" s="30" t="str">
        <f>'Career - bat'!G175</f>
        <v>-</v>
      </c>
      <c r="H175">
        <f>'Career - bat'!H175</f>
        <v>4</v>
      </c>
      <c r="I175">
        <f>'Career - bat'!I175</f>
        <v>0</v>
      </c>
      <c r="J175">
        <f>'Career - bat'!J175</f>
        <v>0</v>
      </c>
      <c r="K175">
        <f>'Career - bat'!K175</f>
        <v>5</v>
      </c>
      <c r="L175">
        <f>'Career - bat'!L175</f>
        <v>0</v>
      </c>
      <c r="M175">
        <f>'Career - bat'!M175</f>
        <v>0</v>
      </c>
      <c r="N175" t="str">
        <f>'Career - bat'!N175</f>
        <v>-</v>
      </c>
    </row>
    <row r="176" spans="1:14" x14ac:dyDescent="0.25">
      <c r="A176" t="str">
        <f>'Career - bat'!A176</f>
        <v>Leon Parks</v>
      </c>
      <c r="B176">
        <f>'Career - bat'!B176</f>
        <v>275</v>
      </c>
      <c r="C176">
        <f>'Career - bat'!C176</f>
        <v>264</v>
      </c>
      <c r="D176">
        <f>'Career - bat'!D176</f>
        <v>17</v>
      </c>
      <c r="E176">
        <f>'Career - bat'!E176</f>
        <v>4211</v>
      </c>
      <c r="F176" s="30">
        <f>'Career - bat'!F176</f>
        <v>17.048582995951417</v>
      </c>
      <c r="G176" s="30" t="str">
        <f>'Career - bat'!G176</f>
        <v>-</v>
      </c>
      <c r="H176">
        <f>'Career - bat'!H176</f>
        <v>103</v>
      </c>
      <c r="I176">
        <f>'Career - bat'!I176</f>
        <v>14</v>
      </c>
      <c r="J176">
        <f>'Career - bat'!J176</f>
        <v>2</v>
      </c>
      <c r="K176">
        <f>'Career - bat'!K176</f>
        <v>25</v>
      </c>
      <c r="L176">
        <f>'Career - bat'!L176</f>
        <v>309</v>
      </c>
      <c r="M176">
        <f>'Career - bat'!M176</f>
        <v>12</v>
      </c>
      <c r="N176" t="str">
        <f>'Career - bat'!N176</f>
        <v>-</v>
      </c>
    </row>
    <row r="177" spans="1:14" x14ac:dyDescent="0.25">
      <c r="A177" t="str">
        <f>'Career - bat'!A177</f>
        <v>H Parnell</v>
      </c>
      <c r="B177">
        <f>'Career - bat'!B177</f>
        <v>16</v>
      </c>
      <c r="C177">
        <f>'Career - bat'!C177</f>
        <v>11</v>
      </c>
      <c r="D177">
        <f>'Career - bat'!D177</f>
        <v>4</v>
      </c>
      <c r="E177">
        <f>'Career - bat'!E177</f>
        <v>75</v>
      </c>
      <c r="F177" s="30">
        <f>'Career - bat'!F177</f>
        <v>10.714285714285714</v>
      </c>
      <c r="G177" s="30" t="str">
        <f>'Career - bat'!G177</f>
        <v>-</v>
      </c>
      <c r="H177">
        <f>'Career - bat'!H177</f>
        <v>24</v>
      </c>
      <c r="I177">
        <f>'Career - bat'!I177</f>
        <v>0</v>
      </c>
      <c r="J177">
        <f>'Career - bat'!J177</f>
        <v>0</v>
      </c>
      <c r="K177">
        <f>'Career - bat'!K177</f>
        <v>1</v>
      </c>
      <c r="L177">
        <f>'Career - bat'!L177</f>
        <v>4</v>
      </c>
      <c r="M177">
        <f>'Career - bat'!M177</f>
        <v>0</v>
      </c>
      <c r="N177" t="str">
        <f>'Career - bat'!N177</f>
        <v>-</v>
      </c>
    </row>
    <row r="178" spans="1:14" x14ac:dyDescent="0.25">
      <c r="A178" t="str">
        <f>'Career - bat'!A178</f>
        <v>N Paropkari</v>
      </c>
      <c r="B178">
        <f>'Career - bat'!B178</f>
        <v>2</v>
      </c>
      <c r="C178">
        <f>'Career - bat'!C178</f>
        <v>2</v>
      </c>
      <c r="D178">
        <f>'Career - bat'!D178</f>
        <v>1</v>
      </c>
      <c r="E178">
        <f>'Career - bat'!E178</f>
        <v>76</v>
      </c>
      <c r="F178" s="30">
        <f>'Career - bat'!F178</f>
        <v>76</v>
      </c>
      <c r="G178" s="30">
        <f>'Career - bat'!G178</f>
        <v>83.516483516483518</v>
      </c>
      <c r="H178" t="str">
        <f>'Career - bat'!H178</f>
        <v>69*</v>
      </c>
      <c r="I178">
        <f>'Career - bat'!I178</f>
        <v>1</v>
      </c>
      <c r="J178">
        <f>'Career - bat'!J178</f>
        <v>0</v>
      </c>
      <c r="K178">
        <f>'Career - bat'!K178</f>
        <v>0</v>
      </c>
      <c r="L178">
        <f>'Career - bat'!L178</f>
        <v>10</v>
      </c>
      <c r="M178">
        <f>'Career - bat'!M178</f>
        <v>0</v>
      </c>
      <c r="N178">
        <f>'Career - bat'!N178</f>
        <v>91</v>
      </c>
    </row>
    <row r="179" spans="1:14" x14ac:dyDescent="0.25">
      <c r="A179" t="str">
        <f>'Career - bat'!A179</f>
        <v>L Patel</v>
      </c>
      <c r="B179">
        <f>'Career - bat'!B179</f>
        <v>90</v>
      </c>
      <c r="C179">
        <f>'Career - bat'!C179</f>
        <v>87</v>
      </c>
      <c r="D179">
        <f>'Career - bat'!D179</f>
        <v>8</v>
      </c>
      <c r="E179">
        <f>'Career - bat'!E179</f>
        <v>1606</v>
      </c>
      <c r="F179" s="30">
        <f>'Career - bat'!F179</f>
        <v>20.329113924050635</v>
      </c>
      <c r="G179" s="30" t="str">
        <f>'Career - bat'!G179</f>
        <v>-</v>
      </c>
      <c r="H179">
        <f>'Career - bat'!H179</f>
        <v>101</v>
      </c>
      <c r="I179">
        <f>'Career - bat'!I179</f>
        <v>6</v>
      </c>
      <c r="J179">
        <f>'Career - bat'!J179</f>
        <v>2</v>
      </c>
      <c r="K179">
        <f>'Career - bat'!K179</f>
        <v>9</v>
      </c>
      <c r="L179">
        <f>'Career - bat'!L179</f>
        <v>129</v>
      </c>
      <c r="M179">
        <f>'Career - bat'!M179</f>
        <v>5</v>
      </c>
      <c r="N179" t="str">
        <f>'Career - bat'!N179</f>
        <v>-</v>
      </c>
    </row>
    <row r="180" spans="1:14" x14ac:dyDescent="0.25">
      <c r="A180" t="str">
        <f>'Career - bat'!A180</f>
        <v>N Patel</v>
      </c>
      <c r="B180">
        <f>'Career - bat'!B180</f>
        <v>1</v>
      </c>
      <c r="C180">
        <f>'Career - bat'!C180</f>
        <v>0</v>
      </c>
      <c r="D180">
        <f>'Career - bat'!D180</f>
        <v>0</v>
      </c>
      <c r="E180">
        <f>'Career - bat'!E180</f>
        <v>0</v>
      </c>
      <c r="F180" s="30" t="str">
        <f>'Career - bat'!F180</f>
        <v>-</v>
      </c>
      <c r="G180" s="30" t="str">
        <f>'Career - bat'!G180</f>
        <v>-</v>
      </c>
      <c r="H180">
        <f>'Career - bat'!H180</f>
        <v>0</v>
      </c>
      <c r="I180">
        <f>'Career - bat'!I180</f>
        <v>0</v>
      </c>
      <c r="J180">
        <f>'Career - bat'!J180</f>
        <v>0</v>
      </c>
      <c r="K180">
        <f>'Career - bat'!K180</f>
        <v>0</v>
      </c>
      <c r="L180">
        <f>'Career - bat'!L180</f>
        <v>0</v>
      </c>
      <c r="M180">
        <f>'Career - bat'!M180</f>
        <v>0</v>
      </c>
      <c r="N180" t="str">
        <f>'Career - bat'!N180</f>
        <v>-</v>
      </c>
    </row>
    <row r="181" spans="1:14" x14ac:dyDescent="0.25">
      <c r="A181" t="str">
        <f>'Career - bat'!A181</f>
        <v>S Patel</v>
      </c>
      <c r="B181">
        <f>'Career - bat'!B181</f>
        <v>2</v>
      </c>
      <c r="C181">
        <f>'Career - bat'!C181</f>
        <v>1</v>
      </c>
      <c r="D181">
        <f>'Career - bat'!D181</f>
        <v>0</v>
      </c>
      <c r="E181">
        <f>'Career - bat'!E181</f>
        <v>2</v>
      </c>
      <c r="F181" s="30">
        <f>'Career - bat'!F181</f>
        <v>2</v>
      </c>
      <c r="G181" s="30" t="str">
        <f>'Career - bat'!G181</f>
        <v>-</v>
      </c>
      <c r="H181">
        <f>'Career - bat'!H181</f>
        <v>2</v>
      </c>
      <c r="I181">
        <f>'Career - bat'!I181</f>
        <v>0</v>
      </c>
      <c r="J181">
        <f>'Career - bat'!J181</f>
        <v>0</v>
      </c>
      <c r="K181">
        <f>'Career - bat'!K181</f>
        <v>0</v>
      </c>
      <c r="L181">
        <f>'Career - bat'!L181</f>
        <v>0</v>
      </c>
      <c r="M181">
        <f>'Career - bat'!M181</f>
        <v>0</v>
      </c>
      <c r="N181" t="str">
        <f>'Career - bat'!N181</f>
        <v>-</v>
      </c>
    </row>
    <row r="182" spans="1:14" x14ac:dyDescent="0.25">
      <c r="A182" t="str">
        <f>'Career - bat'!A182</f>
        <v>Ashish Paul</v>
      </c>
      <c r="B182">
        <f>'Career - bat'!B182</f>
        <v>121</v>
      </c>
      <c r="C182">
        <f>'Career - bat'!C182</f>
        <v>81</v>
      </c>
      <c r="D182">
        <f>'Career - bat'!D182</f>
        <v>26</v>
      </c>
      <c r="E182">
        <f>'Career - bat'!E182</f>
        <v>811</v>
      </c>
      <c r="F182" s="30">
        <f>'Career - bat'!F182</f>
        <v>14.745454545454546</v>
      </c>
      <c r="G182" s="30" t="str">
        <f>'Career - bat'!G182</f>
        <v>-</v>
      </c>
      <c r="H182">
        <f>'Career - bat'!H182</f>
        <v>59</v>
      </c>
      <c r="I182">
        <f>'Career - bat'!I182</f>
        <v>2</v>
      </c>
      <c r="J182">
        <f>'Career - bat'!J182</f>
        <v>0</v>
      </c>
      <c r="K182">
        <f>'Career - bat'!K182</f>
        <v>9</v>
      </c>
      <c r="L182">
        <f>'Career - bat'!L182</f>
        <v>67</v>
      </c>
      <c r="M182">
        <f>'Career - bat'!M182</f>
        <v>1</v>
      </c>
      <c r="N182" t="str">
        <f>'Career - bat'!N182</f>
        <v>-</v>
      </c>
    </row>
    <row r="183" spans="1:14" x14ac:dyDescent="0.25">
      <c r="A183" t="str">
        <f>'Career - bat'!A183</f>
        <v>C Penton</v>
      </c>
      <c r="B183">
        <f>'Career - bat'!B183</f>
        <v>1</v>
      </c>
      <c r="C183">
        <f>'Career - bat'!C183</f>
        <v>0</v>
      </c>
      <c r="D183">
        <f>'Career - bat'!D183</f>
        <v>0</v>
      </c>
      <c r="E183">
        <f>'Career - bat'!E183</f>
        <v>0</v>
      </c>
      <c r="F183" s="30" t="str">
        <f>'Career - bat'!F183</f>
        <v>-</v>
      </c>
      <c r="G183" s="30" t="str">
        <f>'Career - bat'!G183</f>
        <v>-</v>
      </c>
      <c r="H183">
        <f>'Career - bat'!H183</f>
        <v>0</v>
      </c>
      <c r="I183">
        <f>'Career - bat'!I183</f>
        <v>0</v>
      </c>
      <c r="J183">
        <f>'Career - bat'!J183</f>
        <v>0</v>
      </c>
      <c r="K183">
        <f>'Career - bat'!K183</f>
        <v>0</v>
      </c>
      <c r="L183">
        <f>'Career - bat'!L183</f>
        <v>0</v>
      </c>
      <c r="M183">
        <f>'Career - bat'!M183</f>
        <v>0</v>
      </c>
      <c r="N183" t="str">
        <f>'Career - bat'!N183</f>
        <v>-</v>
      </c>
    </row>
    <row r="184" spans="1:14" x14ac:dyDescent="0.25">
      <c r="A184" t="str">
        <f>'Career - bat'!A184</f>
        <v>E Perry</v>
      </c>
      <c r="B184">
        <f>'Career - bat'!B184</f>
        <v>11</v>
      </c>
      <c r="C184">
        <f>'Career - bat'!C184</f>
        <v>10</v>
      </c>
      <c r="D184">
        <f>'Career - bat'!D184</f>
        <v>0</v>
      </c>
      <c r="E184">
        <f>'Career - bat'!E184</f>
        <v>126</v>
      </c>
      <c r="F184" s="30">
        <f>'Career - bat'!F184</f>
        <v>12.6</v>
      </c>
      <c r="G184" s="30" t="str">
        <f>'Career - bat'!G184</f>
        <v>-</v>
      </c>
      <c r="H184">
        <f>'Career - bat'!H184</f>
        <v>50</v>
      </c>
      <c r="I184">
        <f>'Career - bat'!I184</f>
        <v>1</v>
      </c>
      <c r="J184">
        <f>'Career - bat'!J184</f>
        <v>0</v>
      </c>
      <c r="K184">
        <f>'Career - bat'!K184</f>
        <v>4</v>
      </c>
      <c r="L184">
        <f>'Career - bat'!L184</f>
        <v>14</v>
      </c>
      <c r="M184">
        <f>'Career - bat'!M184</f>
        <v>3</v>
      </c>
      <c r="N184" t="str">
        <f>'Career - bat'!N184</f>
        <v>-</v>
      </c>
    </row>
    <row r="185" spans="1:14" x14ac:dyDescent="0.25">
      <c r="A185" t="str">
        <f>'Career - bat'!A185</f>
        <v>P Peters</v>
      </c>
      <c r="B185">
        <f>'Career - bat'!B185</f>
        <v>170</v>
      </c>
      <c r="C185">
        <f>'Career - bat'!C185</f>
        <v>138</v>
      </c>
      <c r="D185">
        <f>'Career - bat'!D185</f>
        <v>17</v>
      </c>
      <c r="E185">
        <f>'Career - bat'!E185</f>
        <v>1660</v>
      </c>
      <c r="F185" s="30">
        <f>'Career - bat'!F185</f>
        <v>13.71900826446281</v>
      </c>
      <c r="G185" s="30" t="str">
        <f>'Career - bat'!G185</f>
        <v>-</v>
      </c>
      <c r="H185">
        <f>'Career - bat'!H185</f>
        <v>88</v>
      </c>
      <c r="I185">
        <f>'Career - bat'!I185</f>
        <v>4</v>
      </c>
      <c r="J185">
        <f>'Career - bat'!J185</f>
        <v>0</v>
      </c>
      <c r="K185">
        <f>'Career - bat'!K185</f>
        <v>20</v>
      </c>
      <c r="L185">
        <f>'Career - bat'!L185</f>
        <v>9</v>
      </c>
      <c r="M185">
        <f>'Career - bat'!M185</f>
        <v>0</v>
      </c>
      <c r="N185" t="str">
        <f>'Career - bat'!N185</f>
        <v>-</v>
      </c>
    </row>
    <row r="186" spans="1:14" x14ac:dyDescent="0.25">
      <c r="A186" t="str">
        <f>'Career - bat'!A186</f>
        <v>R Phillips</v>
      </c>
      <c r="B186">
        <f>'Career - bat'!B186</f>
        <v>41</v>
      </c>
      <c r="C186">
        <f>'Career - bat'!C186</f>
        <v>30</v>
      </c>
      <c r="D186">
        <f>'Career - bat'!D186</f>
        <v>5</v>
      </c>
      <c r="E186">
        <f>'Career - bat'!E186</f>
        <v>214</v>
      </c>
      <c r="F186" s="30">
        <f>'Career - bat'!F186</f>
        <v>8.56</v>
      </c>
      <c r="G186" s="30" t="str">
        <f>'Career - bat'!G186</f>
        <v>-</v>
      </c>
      <c r="H186">
        <f>'Career - bat'!H186</f>
        <v>32</v>
      </c>
      <c r="I186">
        <f>'Career - bat'!I186</f>
        <v>0</v>
      </c>
      <c r="J186">
        <f>'Career - bat'!J186</f>
        <v>0</v>
      </c>
      <c r="K186">
        <f>'Career - bat'!K186</f>
        <v>7</v>
      </c>
      <c r="L186">
        <f>'Career - bat'!L186</f>
        <v>26</v>
      </c>
      <c r="M186">
        <f>'Career - bat'!M186</f>
        <v>2</v>
      </c>
      <c r="N186" t="str">
        <f>'Career - bat'!N186</f>
        <v>-</v>
      </c>
    </row>
    <row r="187" spans="1:14" x14ac:dyDescent="0.25">
      <c r="A187" t="str">
        <f>'Career - bat'!A187</f>
        <v>D Pinnock</v>
      </c>
      <c r="B187">
        <f>'Career - bat'!B187</f>
        <v>1</v>
      </c>
      <c r="C187">
        <f>'Career - bat'!C187</f>
        <v>1</v>
      </c>
      <c r="D187">
        <f>'Career - bat'!D187</f>
        <v>0</v>
      </c>
      <c r="E187">
        <f>'Career - bat'!E187</f>
        <v>0</v>
      </c>
      <c r="F187" s="30">
        <f>'Career - bat'!F187</f>
        <v>0</v>
      </c>
      <c r="G187" s="30" t="str">
        <f>'Career - bat'!G187</f>
        <v>-</v>
      </c>
      <c r="H187">
        <f>'Career - bat'!H187</f>
        <v>0</v>
      </c>
      <c r="I187">
        <f>'Career - bat'!I187</f>
        <v>0</v>
      </c>
      <c r="J187">
        <f>'Career - bat'!J187</f>
        <v>0</v>
      </c>
      <c r="K187">
        <f>'Career - bat'!K187</f>
        <v>1</v>
      </c>
      <c r="L187">
        <f>'Career - bat'!L187</f>
        <v>0</v>
      </c>
      <c r="M187">
        <f>'Career - bat'!M187</f>
        <v>0</v>
      </c>
      <c r="N187" t="str">
        <f>'Career - bat'!N187</f>
        <v>-</v>
      </c>
    </row>
    <row r="188" spans="1:14" x14ac:dyDescent="0.25">
      <c r="A188" t="str">
        <f>'Career - bat'!A188</f>
        <v>Ed Pizii</v>
      </c>
      <c r="B188">
        <f>'Career - bat'!B188</f>
        <v>3</v>
      </c>
      <c r="C188">
        <f>'Career - bat'!C188</f>
        <v>3</v>
      </c>
      <c r="D188">
        <f>'Career - bat'!D188</f>
        <v>1</v>
      </c>
      <c r="E188">
        <f>'Career - bat'!E188</f>
        <v>2</v>
      </c>
      <c r="F188" s="30">
        <f>'Career - bat'!F188</f>
        <v>1</v>
      </c>
      <c r="G188" s="30">
        <f>'Career - bat'!G188</f>
        <v>10</v>
      </c>
      <c r="H188" t="str">
        <f>'Career - bat'!H188</f>
        <v>2*</v>
      </c>
      <c r="I188">
        <f>'Career - bat'!I188</f>
        <v>0</v>
      </c>
      <c r="J188">
        <f>'Career - bat'!J188</f>
        <v>0</v>
      </c>
      <c r="K188">
        <f>'Career - bat'!K188</f>
        <v>2</v>
      </c>
      <c r="L188">
        <f>'Career - bat'!L188</f>
        <v>0</v>
      </c>
      <c r="M188">
        <f>'Career - bat'!M188</f>
        <v>0</v>
      </c>
      <c r="N188">
        <f>'Career - bat'!N188</f>
        <v>20</v>
      </c>
    </row>
    <row r="189" spans="1:14" x14ac:dyDescent="0.25">
      <c r="A189" t="str">
        <f>'Career - bat'!A189</f>
        <v>C Ponnaganti</v>
      </c>
      <c r="B189">
        <f>'Career - bat'!B189</f>
        <v>17</v>
      </c>
      <c r="C189">
        <f>'Career - bat'!C189</f>
        <v>14</v>
      </c>
      <c r="D189">
        <f>'Career - bat'!D189</f>
        <v>3</v>
      </c>
      <c r="E189">
        <f>'Career - bat'!E189</f>
        <v>150</v>
      </c>
      <c r="F189" s="30">
        <f>'Career - bat'!F189</f>
        <v>13.636363636363637</v>
      </c>
      <c r="G189" s="30" t="str">
        <f>'Career - bat'!G189</f>
        <v>-</v>
      </c>
      <c r="H189">
        <f>'Career - bat'!H189</f>
        <v>30</v>
      </c>
      <c r="I189">
        <f>'Career - bat'!I189</f>
        <v>0</v>
      </c>
      <c r="J189">
        <f>'Career - bat'!J189</f>
        <v>0</v>
      </c>
      <c r="K189">
        <f>'Career - bat'!K189</f>
        <v>1</v>
      </c>
      <c r="L189">
        <f>'Career - bat'!L189</f>
        <v>11</v>
      </c>
      <c r="M189">
        <f>'Career - bat'!M189</f>
        <v>3</v>
      </c>
      <c r="N189" t="str">
        <f>'Career - bat'!N189</f>
        <v>-</v>
      </c>
    </row>
    <row r="190" spans="1:14" x14ac:dyDescent="0.25">
      <c r="A190" t="str">
        <f>'Career - bat'!A190</f>
        <v>S Poole</v>
      </c>
      <c r="B190">
        <f>'Career - bat'!B190</f>
        <v>2</v>
      </c>
      <c r="C190">
        <f>'Career - bat'!C190</f>
        <v>2</v>
      </c>
      <c r="D190">
        <f>'Career - bat'!D190</f>
        <v>0</v>
      </c>
      <c r="E190">
        <f>'Career - bat'!E190</f>
        <v>88</v>
      </c>
      <c r="F190" s="30">
        <f>'Career - bat'!F190</f>
        <v>44</v>
      </c>
      <c r="G190" s="30" t="str">
        <f>'Career - bat'!G190</f>
        <v>-</v>
      </c>
      <c r="H190">
        <f>'Career - bat'!H190</f>
        <v>70</v>
      </c>
      <c r="I190">
        <f>'Career - bat'!I190</f>
        <v>1</v>
      </c>
      <c r="J190">
        <f>'Career - bat'!J190</f>
        <v>0</v>
      </c>
      <c r="K190">
        <f>'Career - bat'!K190</f>
        <v>0</v>
      </c>
      <c r="L190">
        <f>'Career - bat'!L190</f>
        <v>10</v>
      </c>
      <c r="M190">
        <f>'Career - bat'!M190</f>
        <v>6</v>
      </c>
      <c r="N190" t="str">
        <f>'Career - bat'!N190</f>
        <v>-</v>
      </c>
    </row>
    <row r="191" spans="1:14" x14ac:dyDescent="0.25">
      <c r="A191" t="str">
        <f>'Career - bat'!A191</f>
        <v>A Pratten</v>
      </c>
      <c r="B191">
        <f>'Career - bat'!B191</f>
        <v>1</v>
      </c>
      <c r="C191">
        <f>'Career - bat'!C191</f>
        <v>0</v>
      </c>
      <c r="D191">
        <f>'Career - bat'!D191</f>
        <v>0</v>
      </c>
      <c r="E191">
        <f>'Career - bat'!E191</f>
        <v>0</v>
      </c>
      <c r="F191" s="30" t="str">
        <f>'Career - bat'!F191</f>
        <v>-</v>
      </c>
      <c r="G191" s="30" t="str">
        <f>'Career - bat'!G191</f>
        <v>-</v>
      </c>
      <c r="H191">
        <f>'Career - bat'!H191</f>
        <v>0</v>
      </c>
      <c r="I191">
        <f>'Career - bat'!I191</f>
        <v>0</v>
      </c>
      <c r="J191">
        <f>'Career - bat'!J191</f>
        <v>0</v>
      </c>
      <c r="K191">
        <f>'Career - bat'!K191</f>
        <v>0</v>
      </c>
      <c r="L191">
        <f>'Career - bat'!L191</f>
        <v>0</v>
      </c>
      <c r="M191">
        <f>'Career - bat'!M191</f>
        <v>0</v>
      </c>
      <c r="N191" t="str">
        <f>'Career - bat'!N191</f>
        <v>-</v>
      </c>
    </row>
    <row r="192" spans="1:14" x14ac:dyDescent="0.25">
      <c r="A192" t="str">
        <f>'Career - bat'!A192</f>
        <v>Ajit Prasad</v>
      </c>
      <c r="B192">
        <f>'Career - bat'!B192</f>
        <v>18</v>
      </c>
      <c r="C192">
        <f>'Career - bat'!C192</f>
        <v>9</v>
      </c>
      <c r="D192">
        <f>'Career - bat'!D192</f>
        <v>4</v>
      </c>
      <c r="E192">
        <f>'Career - bat'!E192</f>
        <v>75</v>
      </c>
      <c r="F192" s="30">
        <f>'Career - bat'!F192</f>
        <v>15</v>
      </c>
      <c r="G192" s="30">
        <f>'Career - bat'!G192</f>
        <v>64.65517241379311</v>
      </c>
      <c r="H192" t="str">
        <f>'Career - bat'!H192</f>
        <v>22*</v>
      </c>
      <c r="I192">
        <f>'Career - bat'!I192</f>
        <v>0</v>
      </c>
      <c r="J192">
        <f>'Career - bat'!J192</f>
        <v>0</v>
      </c>
      <c r="K192">
        <f>'Career - bat'!K192</f>
        <v>0</v>
      </c>
      <c r="L192">
        <f>'Career - bat'!L192</f>
        <v>6</v>
      </c>
      <c r="M192">
        <f>'Career - bat'!M192</f>
        <v>0</v>
      </c>
      <c r="N192">
        <f>'Career - bat'!N192</f>
        <v>116</v>
      </c>
    </row>
    <row r="193" spans="1:14" x14ac:dyDescent="0.25">
      <c r="A193" t="str">
        <f>'Career - bat'!A193</f>
        <v>Duray Pretorius</v>
      </c>
      <c r="B193">
        <f>'Career - bat'!B193</f>
        <v>80</v>
      </c>
      <c r="C193">
        <f>'Career - bat'!C193</f>
        <v>62</v>
      </c>
      <c r="D193">
        <f>'Career - bat'!D193</f>
        <v>16</v>
      </c>
      <c r="E193">
        <f>'Career - bat'!E193</f>
        <v>1406</v>
      </c>
      <c r="F193" s="30">
        <f>'Career - bat'!F193</f>
        <v>30.565217391304348</v>
      </c>
      <c r="G193" s="30" t="str">
        <f>'Career - bat'!G193</f>
        <v>-</v>
      </c>
      <c r="H193">
        <f>'Career - bat'!H193</f>
        <v>92</v>
      </c>
      <c r="I193">
        <f>'Career - bat'!I193</f>
        <v>11</v>
      </c>
      <c r="J193">
        <f>'Career - bat'!J193</f>
        <v>0</v>
      </c>
      <c r="K193">
        <f>'Career - bat'!K193</f>
        <v>6</v>
      </c>
      <c r="L193">
        <f>'Career - bat'!L193</f>
        <v>169</v>
      </c>
      <c r="M193">
        <f>'Career - bat'!M193</f>
        <v>34</v>
      </c>
      <c r="N193" t="str">
        <f>'Career - bat'!N193</f>
        <v>-</v>
      </c>
    </row>
    <row r="194" spans="1:14" x14ac:dyDescent="0.25">
      <c r="A194" t="str">
        <f>'Career - bat'!A194</f>
        <v>T Pring</v>
      </c>
      <c r="B194">
        <f>'Career - bat'!B194</f>
        <v>78</v>
      </c>
      <c r="C194">
        <f>'Career - bat'!C194</f>
        <v>65</v>
      </c>
      <c r="D194">
        <f>'Career - bat'!D194</f>
        <v>7</v>
      </c>
      <c r="E194">
        <f>'Career - bat'!E194</f>
        <v>958</v>
      </c>
      <c r="F194" s="30">
        <f>'Career - bat'!F194</f>
        <v>16.517241379310345</v>
      </c>
      <c r="G194" s="30" t="str">
        <f>'Career - bat'!G194</f>
        <v>-</v>
      </c>
      <c r="H194">
        <f>'Career - bat'!H194</f>
        <v>72</v>
      </c>
      <c r="I194">
        <f>'Career - bat'!I194</f>
        <v>6</v>
      </c>
      <c r="J194">
        <f>'Career - bat'!J194</f>
        <v>0</v>
      </c>
      <c r="K194">
        <f>'Career - bat'!K194</f>
        <v>10</v>
      </c>
      <c r="L194">
        <f>'Career - bat'!L194</f>
        <v>56</v>
      </c>
      <c r="M194">
        <f>'Career - bat'!M194</f>
        <v>15</v>
      </c>
      <c r="N194" t="str">
        <f>'Career - bat'!N194</f>
        <v>-</v>
      </c>
    </row>
    <row r="195" spans="1:14" x14ac:dyDescent="0.25">
      <c r="A195" t="str">
        <f>'Career - bat'!A195</f>
        <v>S Raghavan</v>
      </c>
      <c r="B195">
        <f>'Career - bat'!B195</f>
        <v>13</v>
      </c>
      <c r="C195">
        <f>'Career - bat'!C195</f>
        <v>12</v>
      </c>
      <c r="D195">
        <f>'Career - bat'!D195</f>
        <v>2</v>
      </c>
      <c r="E195">
        <f>'Career - bat'!E195</f>
        <v>311</v>
      </c>
      <c r="F195" s="30">
        <f>'Career - bat'!F195</f>
        <v>31.1</v>
      </c>
      <c r="G195" s="30" t="str">
        <f>'Career - bat'!G195</f>
        <v>-</v>
      </c>
      <c r="H195">
        <f>'Career - bat'!H195</f>
        <v>65</v>
      </c>
      <c r="I195">
        <f>'Career - bat'!I195</f>
        <v>1</v>
      </c>
      <c r="J195">
        <f>'Career - bat'!J195</f>
        <v>0</v>
      </c>
      <c r="K195">
        <f>'Career - bat'!K195</f>
        <v>0</v>
      </c>
      <c r="L195">
        <f>'Career - bat'!L195</f>
        <v>26</v>
      </c>
      <c r="M195">
        <f>'Career - bat'!M195</f>
        <v>2</v>
      </c>
      <c r="N195" t="str">
        <f>'Career - bat'!N195</f>
        <v>-</v>
      </c>
    </row>
    <row r="196" spans="1:14" x14ac:dyDescent="0.25">
      <c r="A196" t="str">
        <f>'Career - bat'!A196</f>
        <v>V Raman</v>
      </c>
      <c r="B196">
        <f>'Career - bat'!B196</f>
        <v>15</v>
      </c>
      <c r="C196">
        <f>'Career - bat'!C196</f>
        <v>14</v>
      </c>
      <c r="D196">
        <f>'Career - bat'!D196</f>
        <v>1</v>
      </c>
      <c r="E196">
        <f>'Career - bat'!E196</f>
        <v>494</v>
      </c>
      <c r="F196" s="30">
        <f>'Career - bat'!F196</f>
        <v>38</v>
      </c>
      <c r="G196" s="30" t="str">
        <f>'Career - bat'!G196</f>
        <v>-</v>
      </c>
      <c r="H196">
        <f>'Career - bat'!H196</f>
        <v>117</v>
      </c>
      <c r="I196">
        <f>'Career - bat'!I196</f>
        <v>3</v>
      </c>
      <c r="J196">
        <f>'Career - bat'!J196</f>
        <v>1</v>
      </c>
      <c r="K196">
        <f>'Career - bat'!K196</f>
        <v>0</v>
      </c>
      <c r="L196">
        <f>'Career - bat'!L196</f>
        <v>44</v>
      </c>
      <c r="M196">
        <f>'Career - bat'!M196</f>
        <v>5</v>
      </c>
      <c r="N196" t="str">
        <f>'Career - bat'!N196</f>
        <v>-</v>
      </c>
    </row>
    <row r="197" spans="1:14" x14ac:dyDescent="0.25">
      <c r="A197" t="str">
        <f>'Career - bat'!A197</f>
        <v>? Ranjan</v>
      </c>
      <c r="B197">
        <f>'Career - bat'!B197</f>
        <v>1</v>
      </c>
      <c r="C197">
        <f>'Career - bat'!C197</f>
        <v>1</v>
      </c>
      <c r="D197">
        <f>'Career - bat'!D197</f>
        <v>0</v>
      </c>
      <c r="E197">
        <f>'Career - bat'!E197</f>
        <v>13</v>
      </c>
      <c r="F197" s="30">
        <f>'Career - bat'!F197</f>
        <v>13</v>
      </c>
      <c r="G197" s="30" t="str">
        <f>'Career - bat'!G197</f>
        <v>-</v>
      </c>
      <c r="H197">
        <f>'Career - bat'!H197</f>
        <v>13</v>
      </c>
      <c r="I197">
        <f>'Career - bat'!I197</f>
        <v>0</v>
      </c>
      <c r="J197">
        <f>'Career - bat'!J197</f>
        <v>0</v>
      </c>
      <c r="K197">
        <f>'Career - bat'!K197</f>
        <v>0</v>
      </c>
      <c r="L197">
        <f>'Career - bat'!L197</f>
        <v>0</v>
      </c>
      <c r="M197">
        <f>'Career - bat'!M197</f>
        <v>0</v>
      </c>
      <c r="N197" t="str">
        <f>'Career - bat'!N197</f>
        <v>-</v>
      </c>
    </row>
    <row r="198" spans="1:14" x14ac:dyDescent="0.25">
      <c r="A198" t="str">
        <f>'Career - bat'!A198</f>
        <v>N Rashid</v>
      </c>
      <c r="B198">
        <f>'Career - bat'!B198</f>
        <v>67</v>
      </c>
      <c r="C198">
        <f>'Career - bat'!C198</f>
        <v>63</v>
      </c>
      <c r="D198">
        <f>'Career - bat'!D198</f>
        <v>14</v>
      </c>
      <c r="E198">
        <f>'Career - bat'!E198</f>
        <v>1991</v>
      </c>
      <c r="F198" s="30">
        <f>'Career - bat'!F198</f>
        <v>40.632653061224488</v>
      </c>
      <c r="G198" s="30" t="str">
        <f>'Career - bat'!G198</f>
        <v>-</v>
      </c>
      <c r="H198">
        <f>'Career - bat'!H198</f>
        <v>127</v>
      </c>
      <c r="I198">
        <f>'Career - bat'!I198</f>
        <v>11</v>
      </c>
      <c r="J198">
        <f>'Career - bat'!J198</f>
        <v>4</v>
      </c>
      <c r="K198">
        <f>'Career - bat'!K198</f>
        <v>3</v>
      </c>
      <c r="L198">
        <f>'Career - bat'!L198</f>
        <v>32</v>
      </c>
      <c r="M198">
        <f>'Career - bat'!M198</f>
        <v>4</v>
      </c>
      <c r="N198" t="str">
        <f>'Career - bat'!N198</f>
        <v>-</v>
      </c>
    </row>
    <row r="199" spans="1:14" x14ac:dyDescent="0.25">
      <c r="A199" t="str">
        <f>'Career - bat'!A199</f>
        <v>A Ratyna</v>
      </c>
      <c r="B199">
        <f>'Career - bat'!B199</f>
        <v>43</v>
      </c>
      <c r="C199">
        <f>'Career - bat'!C199</f>
        <v>39</v>
      </c>
      <c r="D199">
        <f>'Career - bat'!D199</f>
        <v>10</v>
      </c>
      <c r="E199">
        <f>'Career - bat'!E199</f>
        <v>418</v>
      </c>
      <c r="F199" s="30">
        <f>'Career - bat'!F199</f>
        <v>14.413793103448276</v>
      </c>
      <c r="G199" s="30" t="str">
        <f>'Career - bat'!G199</f>
        <v>-</v>
      </c>
      <c r="H199">
        <f>'Career - bat'!H199</f>
        <v>53</v>
      </c>
      <c r="I199">
        <f>'Career - bat'!I199</f>
        <v>1</v>
      </c>
      <c r="J199">
        <f>'Career - bat'!J199</f>
        <v>0</v>
      </c>
      <c r="K199">
        <f>'Career - bat'!K199</f>
        <v>5</v>
      </c>
      <c r="L199">
        <f>'Career - bat'!L199</f>
        <v>42</v>
      </c>
      <c r="M199">
        <f>'Career - bat'!M199</f>
        <v>3</v>
      </c>
      <c r="N199" t="str">
        <f>'Career - bat'!N199</f>
        <v>-</v>
      </c>
    </row>
    <row r="200" spans="1:14" x14ac:dyDescent="0.25">
      <c r="A200" t="str">
        <f>'Career - bat'!A200</f>
        <v>A Reed</v>
      </c>
      <c r="B200">
        <f>'Career - bat'!B200</f>
        <v>50</v>
      </c>
      <c r="C200">
        <f>'Career - bat'!C200</f>
        <v>46</v>
      </c>
      <c r="D200">
        <f>'Career - bat'!D200</f>
        <v>4</v>
      </c>
      <c r="E200">
        <f>'Career - bat'!E200</f>
        <v>238</v>
      </c>
      <c r="F200" s="30">
        <f>'Career - bat'!F200</f>
        <v>5.666666666666667</v>
      </c>
      <c r="G200" s="30" t="str">
        <f>'Career - bat'!G200</f>
        <v>-</v>
      </c>
      <c r="H200">
        <f>'Career - bat'!H200</f>
        <v>30</v>
      </c>
      <c r="I200">
        <f>'Career - bat'!I200</f>
        <v>0</v>
      </c>
      <c r="J200">
        <f>'Career - bat'!J200</f>
        <v>0</v>
      </c>
      <c r="K200">
        <f>'Career - bat'!K200</f>
        <v>18</v>
      </c>
      <c r="L200">
        <f>'Career - bat'!L200</f>
        <v>26</v>
      </c>
      <c r="M200">
        <f>'Career - bat'!M200</f>
        <v>1</v>
      </c>
      <c r="N200" t="str">
        <f>'Career - bat'!N200</f>
        <v>-</v>
      </c>
    </row>
    <row r="201" spans="1:14" x14ac:dyDescent="0.25">
      <c r="A201" t="str">
        <f>'Career - bat'!A201</f>
        <v>E Reed</v>
      </c>
      <c r="B201">
        <f>'Career - bat'!B201</f>
        <v>5</v>
      </c>
      <c r="C201">
        <f>'Career - bat'!C201</f>
        <v>4</v>
      </c>
      <c r="D201">
        <f>'Career - bat'!D201</f>
        <v>0</v>
      </c>
      <c r="E201">
        <f>'Career - bat'!E201</f>
        <v>15</v>
      </c>
      <c r="F201" s="30">
        <f>'Career - bat'!F201</f>
        <v>3.75</v>
      </c>
      <c r="G201" s="30" t="str">
        <f>'Career - bat'!G201</f>
        <v>-</v>
      </c>
      <c r="H201">
        <f>'Career - bat'!H201</f>
        <v>10</v>
      </c>
      <c r="I201">
        <f>'Career - bat'!I201</f>
        <v>0</v>
      </c>
      <c r="J201">
        <f>'Career - bat'!J201</f>
        <v>0</v>
      </c>
      <c r="K201">
        <f>'Career - bat'!K201</f>
        <v>1</v>
      </c>
      <c r="L201">
        <f>'Career - bat'!L201</f>
        <v>1</v>
      </c>
      <c r="M201">
        <f>'Career - bat'!M201</f>
        <v>0</v>
      </c>
      <c r="N201" t="str">
        <f>'Career - bat'!N201</f>
        <v>-</v>
      </c>
    </row>
    <row r="202" spans="1:14" x14ac:dyDescent="0.25">
      <c r="A202" t="str">
        <f>'Career - bat'!A202</f>
        <v>M Rees</v>
      </c>
      <c r="B202">
        <f>'Career - bat'!B202</f>
        <v>45</v>
      </c>
      <c r="C202">
        <f>'Career - bat'!C202</f>
        <v>40</v>
      </c>
      <c r="D202">
        <f>'Career - bat'!D202</f>
        <v>1</v>
      </c>
      <c r="E202">
        <f>'Career - bat'!E202</f>
        <v>128</v>
      </c>
      <c r="F202" s="30">
        <f>'Career - bat'!F202</f>
        <v>3.2820512820512819</v>
      </c>
      <c r="G202" s="30" t="str">
        <f>'Career - bat'!G202</f>
        <v>-</v>
      </c>
      <c r="H202">
        <f>'Career - bat'!H202</f>
        <v>16</v>
      </c>
      <c r="I202">
        <f>'Career - bat'!I202</f>
        <v>0</v>
      </c>
      <c r="J202">
        <f>'Career - bat'!J202</f>
        <v>0</v>
      </c>
      <c r="K202">
        <f>'Career - bat'!K202</f>
        <v>10</v>
      </c>
      <c r="L202">
        <f>'Career - bat'!L202</f>
        <v>9</v>
      </c>
      <c r="M202">
        <f>'Career - bat'!M202</f>
        <v>1</v>
      </c>
      <c r="N202" t="str">
        <f>'Career - bat'!N202</f>
        <v>-</v>
      </c>
    </row>
    <row r="203" spans="1:14" x14ac:dyDescent="0.25">
      <c r="A203" t="str">
        <f>'Career - bat'!A203</f>
        <v>I Reham</v>
      </c>
      <c r="B203">
        <f>'Career - bat'!B203</f>
        <v>1</v>
      </c>
      <c r="C203">
        <f>'Career - bat'!C203</f>
        <v>0</v>
      </c>
      <c r="D203">
        <f>'Career - bat'!D203</f>
        <v>0</v>
      </c>
      <c r="E203">
        <f>'Career - bat'!E203</f>
        <v>0</v>
      </c>
      <c r="F203" s="30" t="str">
        <f>'Career - bat'!F203</f>
        <v>-</v>
      </c>
      <c r="G203" s="30" t="str">
        <f>'Career - bat'!G203</f>
        <v>-</v>
      </c>
      <c r="H203">
        <f>'Career - bat'!H203</f>
        <v>0</v>
      </c>
      <c r="I203">
        <f>'Career - bat'!I203</f>
        <v>0</v>
      </c>
      <c r="J203">
        <f>'Career - bat'!J203</f>
        <v>0</v>
      </c>
      <c r="K203">
        <f>'Career - bat'!K203</f>
        <v>0</v>
      </c>
      <c r="L203">
        <f>'Career - bat'!L203</f>
        <v>0</v>
      </c>
      <c r="M203">
        <f>'Career - bat'!M203</f>
        <v>0</v>
      </c>
      <c r="N203" t="str">
        <f>'Career - bat'!N203</f>
        <v>-</v>
      </c>
    </row>
    <row r="204" spans="1:14" x14ac:dyDescent="0.25">
      <c r="A204" t="str">
        <f>'Career - bat'!A204</f>
        <v>R Richardson</v>
      </c>
      <c r="B204">
        <f>'Career - bat'!B204</f>
        <v>30</v>
      </c>
      <c r="C204">
        <f>'Career - bat'!C204</f>
        <v>27</v>
      </c>
      <c r="D204">
        <f>'Career - bat'!D204</f>
        <v>1</v>
      </c>
      <c r="E204">
        <f>'Career - bat'!E204</f>
        <v>584</v>
      </c>
      <c r="F204" s="30">
        <f>'Career - bat'!F204</f>
        <v>22.46153846153846</v>
      </c>
      <c r="G204" s="30" t="str">
        <f>'Career - bat'!G204</f>
        <v>-</v>
      </c>
      <c r="H204">
        <f>'Career - bat'!H204</f>
        <v>69</v>
      </c>
      <c r="I204">
        <f>'Career - bat'!I204</f>
        <v>2</v>
      </c>
      <c r="J204">
        <f>'Career - bat'!J204</f>
        <v>0</v>
      </c>
      <c r="K204">
        <f>'Career - bat'!K204</f>
        <v>4</v>
      </c>
      <c r="L204">
        <f>'Career - bat'!L204</f>
        <v>71</v>
      </c>
      <c r="M204">
        <f>'Career - bat'!M204</f>
        <v>8</v>
      </c>
      <c r="N204" t="str">
        <f>'Career - bat'!N204</f>
        <v>-</v>
      </c>
    </row>
    <row r="205" spans="1:14" x14ac:dyDescent="0.25">
      <c r="A205" t="str">
        <f>'Career - bat'!A205</f>
        <v>Matt Ridgway</v>
      </c>
      <c r="B205">
        <f>'Career - bat'!B205</f>
        <v>265</v>
      </c>
      <c r="C205">
        <f>'Career - bat'!C205</f>
        <v>228</v>
      </c>
      <c r="D205">
        <f>'Career - bat'!D205</f>
        <v>41</v>
      </c>
      <c r="E205">
        <f>'Career - bat'!E205</f>
        <v>4208</v>
      </c>
      <c r="F205" s="30">
        <f>'Career - bat'!F205</f>
        <v>22.502673796791445</v>
      </c>
      <c r="G205" s="30" t="str">
        <f>'Career - bat'!G205</f>
        <v>-</v>
      </c>
      <c r="H205">
        <f>'Career - bat'!H205</f>
        <v>123</v>
      </c>
      <c r="I205">
        <f>'Career - bat'!I205</f>
        <v>17</v>
      </c>
      <c r="J205">
        <f>'Career - bat'!J205</f>
        <v>3</v>
      </c>
      <c r="K205">
        <f>'Career - bat'!K205</f>
        <v>21</v>
      </c>
      <c r="L205">
        <f>'Career - bat'!L205</f>
        <v>320</v>
      </c>
      <c r="M205">
        <f>'Career - bat'!M205</f>
        <v>68</v>
      </c>
      <c r="N205" t="str">
        <f>'Career - bat'!N205</f>
        <v>-</v>
      </c>
    </row>
    <row r="206" spans="1:14" x14ac:dyDescent="0.25">
      <c r="A206" t="str">
        <f>'Career - bat'!A206</f>
        <v>Nick Ridgway</v>
      </c>
      <c r="B206">
        <f>'Career - bat'!B206</f>
        <v>278</v>
      </c>
      <c r="C206">
        <f>'Career - bat'!C206</f>
        <v>261</v>
      </c>
      <c r="D206">
        <f>'Career - bat'!D206</f>
        <v>19</v>
      </c>
      <c r="E206">
        <f>'Career - bat'!E206</f>
        <v>4264</v>
      </c>
      <c r="F206" s="30">
        <f>'Career - bat'!F206</f>
        <v>17.619834710743802</v>
      </c>
      <c r="G206" s="30" t="str">
        <f>'Career - bat'!G206</f>
        <v>-</v>
      </c>
      <c r="H206">
        <f>'Career - bat'!H206</f>
        <v>79</v>
      </c>
      <c r="I206">
        <f>'Career - bat'!I206</f>
        <v>17</v>
      </c>
      <c r="J206">
        <f>'Career - bat'!J206</f>
        <v>0</v>
      </c>
      <c r="K206">
        <f>'Career - bat'!K206</f>
        <v>42</v>
      </c>
      <c r="L206">
        <f>'Career - bat'!L206</f>
        <v>371</v>
      </c>
      <c r="M206">
        <f>'Career - bat'!M206</f>
        <v>30</v>
      </c>
      <c r="N206" t="str">
        <f>'Career - bat'!N206</f>
        <v>-</v>
      </c>
    </row>
    <row r="207" spans="1:14" x14ac:dyDescent="0.25">
      <c r="A207" t="str">
        <f>'Career - bat'!A207</f>
        <v>D Riley</v>
      </c>
      <c r="B207">
        <f>'Career - bat'!B207</f>
        <v>3</v>
      </c>
      <c r="C207">
        <f>'Career - bat'!C207</f>
        <v>3</v>
      </c>
      <c r="D207">
        <f>'Career - bat'!D207</f>
        <v>0</v>
      </c>
      <c r="E207">
        <f>'Career - bat'!E207</f>
        <v>32</v>
      </c>
      <c r="F207" s="30">
        <f>'Career - bat'!F207</f>
        <v>10.666666666666666</v>
      </c>
      <c r="G207" s="30" t="str">
        <f>'Career - bat'!G207</f>
        <v>-</v>
      </c>
      <c r="H207">
        <f>'Career - bat'!H207</f>
        <v>18</v>
      </c>
      <c r="I207">
        <f>'Career - bat'!I207</f>
        <v>0</v>
      </c>
      <c r="J207">
        <f>'Career - bat'!J207</f>
        <v>0</v>
      </c>
      <c r="K207">
        <f>'Career - bat'!K207</f>
        <v>1</v>
      </c>
      <c r="L207">
        <f>'Career - bat'!L207</f>
        <v>2</v>
      </c>
      <c r="M207">
        <f>'Career - bat'!M207</f>
        <v>0</v>
      </c>
      <c r="N207" t="str">
        <f>'Career - bat'!N207</f>
        <v>-</v>
      </c>
    </row>
    <row r="208" spans="1:14" x14ac:dyDescent="0.25">
      <c r="A208" t="str">
        <f>'Career - bat'!A208</f>
        <v>Dave Risley</v>
      </c>
      <c r="B208">
        <f>'Career - bat'!B208</f>
        <v>8</v>
      </c>
      <c r="C208">
        <f>'Career - bat'!C208</f>
        <v>8</v>
      </c>
      <c r="D208">
        <f>'Career - bat'!D208</f>
        <v>2</v>
      </c>
      <c r="E208">
        <f>'Career - bat'!E208</f>
        <v>138</v>
      </c>
      <c r="F208" s="30">
        <f>'Career - bat'!F208</f>
        <v>23</v>
      </c>
      <c r="G208" s="30">
        <f>'Career - bat'!G208</f>
        <v>68.656716417910445</v>
      </c>
      <c r="H208">
        <f>'Career - bat'!H208</f>
        <v>78</v>
      </c>
      <c r="I208">
        <f>'Career - bat'!I208</f>
        <v>1</v>
      </c>
      <c r="J208">
        <f>'Career - bat'!J208</f>
        <v>0</v>
      </c>
      <c r="K208">
        <f>'Career - bat'!K208</f>
        <v>1</v>
      </c>
      <c r="L208">
        <f>'Career - bat'!L208</f>
        <v>16</v>
      </c>
      <c r="M208">
        <f>'Career - bat'!M208</f>
        <v>2</v>
      </c>
      <c r="N208">
        <f>'Career - bat'!N208</f>
        <v>201</v>
      </c>
    </row>
    <row r="209" spans="1:14" x14ac:dyDescent="0.25">
      <c r="A209" t="str">
        <f>'Career - bat'!A209</f>
        <v>Nick Risley</v>
      </c>
      <c r="B209">
        <f>'Career - bat'!B209</f>
        <v>1</v>
      </c>
      <c r="C209">
        <f>'Career - bat'!C209</f>
        <v>1</v>
      </c>
      <c r="D209">
        <f>'Career - bat'!D209</f>
        <v>1</v>
      </c>
      <c r="E209">
        <f>'Career - bat'!E209</f>
        <v>20</v>
      </c>
      <c r="F209" s="30" t="str">
        <f>'Career - bat'!F209</f>
        <v>-</v>
      </c>
      <c r="G209" s="30">
        <f>'Career - bat'!G209</f>
        <v>80</v>
      </c>
      <c r="H209" t="str">
        <f>'Career - bat'!H209</f>
        <v>20*</v>
      </c>
      <c r="I209">
        <f>'Career - bat'!I209</f>
        <v>0</v>
      </c>
      <c r="J209">
        <f>'Career - bat'!J209</f>
        <v>0</v>
      </c>
      <c r="K209">
        <f>'Career - bat'!K209</f>
        <v>0</v>
      </c>
      <c r="L209">
        <f>'Career - bat'!L209</f>
        <v>2</v>
      </c>
      <c r="M209">
        <f>'Career - bat'!M209</f>
        <v>0</v>
      </c>
      <c r="N209">
        <f>'Career - bat'!N209</f>
        <v>25</v>
      </c>
    </row>
    <row r="210" spans="1:14" x14ac:dyDescent="0.25">
      <c r="A210" t="str">
        <f>'Career - bat'!A210</f>
        <v>R Ronald</v>
      </c>
      <c r="B210">
        <f>'Career - bat'!B210</f>
        <v>1</v>
      </c>
      <c r="C210">
        <f>'Career - bat'!C210</f>
        <v>1</v>
      </c>
      <c r="D210">
        <f>'Career - bat'!D210</f>
        <v>0</v>
      </c>
      <c r="E210">
        <f>'Career - bat'!E210</f>
        <v>0</v>
      </c>
      <c r="F210" s="30">
        <f>'Career - bat'!F210</f>
        <v>0</v>
      </c>
      <c r="G210" s="30" t="str">
        <f>'Career - bat'!G210</f>
        <v>-</v>
      </c>
      <c r="H210">
        <f>'Career - bat'!H210</f>
        <v>0</v>
      </c>
      <c r="I210">
        <f>'Career - bat'!I210</f>
        <v>0</v>
      </c>
      <c r="J210">
        <f>'Career - bat'!J210</f>
        <v>0</v>
      </c>
      <c r="K210">
        <f>'Career - bat'!K210</f>
        <v>1</v>
      </c>
      <c r="L210">
        <f>'Career - bat'!L210</f>
        <v>0</v>
      </c>
      <c r="M210">
        <f>'Career - bat'!M210</f>
        <v>0</v>
      </c>
      <c r="N210" t="str">
        <f>'Career - bat'!N210</f>
        <v>-</v>
      </c>
    </row>
    <row r="211" spans="1:14" x14ac:dyDescent="0.25">
      <c r="A211" t="str">
        <f>'Career - bat'!A211</f>
        <v>Humphrey Rose</v>
      </c>
      <c r="B211">
        <f>'Career - bat'!B211</f>
        <v>2</v>
      </c>
      <c r="C211">
        <f>'Career - bat'!C211</f>
        <v>1</v>
      </c>
      <c r="D211">
        <f>'Career - bat'!D211</f>
        <v>0</v>
      </c>
      <c r="E211">
        <f>'Career - bat'!E211</f>
        <v>15</v>
      </c>
      <c r="F211" s="30">
        <f>'Career - bat'!F211</f>
        <v>15</v>
      </c>
      <c r="G211" s="30" t="str">
        <f>'Career - bat'!G211</f>
        <v>-</v>
      </c>
      <c r="H211">
        <f>'Career - bat'!H211</f>
        <v>15</v>
      </c>
      <c r="I211">
        <f>'Career - bat'!I211</f>
        <v>0</v>
      </c>
      <c r="J211">
        <f>'Career - bat'!J211</f>
        <v>0</v>
      </c>
      <c r="K211">
        <f>'Career - bat'!K211</f>
        <v>0</v>
      </c>
      <c r="L211">
        <f>'Career - bat'!L211</f>
        <v>0</v>
      </c>
      <c r="M211">
        <f>'Career - bat'!M211</f>
        <v>0</v>
      </c>
      <c r="N211" t="str">
        <f>'Career - bat'!N211</f>
        <v>-</v>
      </c>
    </row>
    <row r="212" spans="1:14" x14ac:dyDescent="0.25">
      <c r="A212" t="str">
        <f>'Career - bat'!A212</f>
        <v>Jon Ryves</v>
      </c>
      <c r="B212">
        <f>'Career - bat'!B212</f>
        <v>9</v>
      </c>
      <c r="C212">
        <f>'Career - bat'!C212</f>
        <v>8</v>
      </c>
      <c r="D212">
        <f>'Career - bat'!D212</f>
        <v>1</v>
      </c>
      <c r="E212">
        <f>'Career - bat'!E212</f>
        <v>55</v>
      </c>
      <c r="F212" s="30">
        <f>'Career - bat'!F212</f>
        <v>7.8571428571428568</v>
      </c>
      <c r="G212" s="30">
        <f>'Career - bat'!G212</f>
        <v>36.666666666666664</v>
      </c>
      <c r="H212">
        <f>'Career - bat'!H212</f>
        <v>15</v>
      </c>
      <c r="I212">
        <f>'Career - bat'!I212</f>
        <v>0</v>
      </c>
      <c r="J212">
        <f>'Career - bat'!J212</f>
        <v>0</v>
      </c>
      <c r="K212">
        <f>'Career - bat'!K212</f>
        <v>1</v>
      </c>
      <c r="L212">
        <f>'Career - bat'!L212</f>
        <v>7</v>
      </c>
      <c r="M212">
        <f>'Career - bat'!M212</f>
        <v>0</v>
      </c>
      <c r="N212">
        <f>'Career - bat'!N212</f>
        <v>150</v>
      </c>
    </row>
    <row r="213" spans="1:14" x14ac:dyDescent="0.25">
      <c r="A213" t="str">
        <f>'Career - bat'!A213</f>
        <v>H Sayer</v>
      </c>
      <c r="B213">
        <f>'Career - bat'!B213</f>
        <v>1</v>
      </c>
      <c r="C213">
        <f>'Career - bat'!C213</f>
        <v>1</v>
      </c>
      <c r="D213">
        <f>'Career - bat'!D213</f>
        <v>0</v>
      </c>
      <c r="E213">
        <f>'Career - bat'!E213</f>
        <v>4</v>
      </c>
      <c r="F213" s="30">
        <f>'Career - bat'!F213</f>
        <v>4</v>
      </c>
      <c r="G213" s="30" t="str">
        <f>'Career - bat'!G213</f>
        <v>-</v>
      </c>
      <c r="H213">
        <f>'Career - bat'!H213</f>
        <v>4</v>
      </c>
      <c r="I213">
        <f>'Career - bat'!I213</f>
        <v>0</v>
      </c>
      <c r="J213">
        <f>'Career - bat'!J213</f>
        <v>0</v>
      </c>
      <c r="K213">
        <f>'Career - bat'!K213</f>
        <v>0</v>
      </c>
      <c r="L213">
        <f>'Career - bat'!L213</f>
        <v>0</v>
      </c>
      <c r="M213">
        <f>'Career - bat'!M213</f>
        <v>0</v>
      </c>
      <c r="N213" t="str">
        <f>'Career - bat'!N213</f>
        <v>-</v>
      </c>
    </row>
    <row r="214" spans="1:14" x14ac:dyDescent="0.25">
      <c r="A214" t="str">
        <f>'Career - bat'!A214</f>
        <v>N Scott</v>
      </c>
      <c r="B214">
        <f>'Career - bat'!B214</f>
        <v>7</v>
      </c>
      <c r="C214">
        <f>'Career - bat'!C214</f>
        <v>6</v>
      </c>
      <c r="D214">
        <f>'Career - bat'!D214</f>
        <v>2</v>
      </c>
      <c r="E214">
        <f>'Career - bat'!E214</f>
        <v>22</v>
      </c>
      <c r="F214" s="30">
        <f>'Career - bat'!F214</f>
        <v>5.5</v>
      </c>
      <c r="G214" s="30" t="str">
        <f>'Career - bat'!G214</f>
        <v>-</v>
      </c>
      <c r="H214">
        <f>'Career - bat'!H214</f>
        <v>9</v>
      </c>
      <c r="I214">
        <f>'Career - bat'!I214</f>
        <v>0</v>
      </c>
      <c r="J214">
        <f>'Career - bat'!J214</f>
        <v>0</v>
      </c>
      <c r="K214">
        <f>'Career - bat'!K214</f>
        <v>2</v>
      </c>
      <c r="L214">
        <f>'Career - bat'!L214</f>
        <v>2</v>
      </c>
      <c r="M214">
        <f>'Career - bat'!M214</f>
        <v>0</v>
      </c>
      <c r="N214" t="str">
        <f>'Career - bat'!N214</f>
        <v>-</v>
      </c>
    </row>
    <row r="215" spans="1:14" x14ac:dyDescent="0.25">
      <c r="A215" t="str">
        <f>'Career - bat'!A215</f>
        <v>W Seymour</v>
      </c>
      <c r="B215">
        <f>'Career - bat'!B215</f>
        <v>4</v>
      </c>
      <c r="C215">
        <f>'Career - bat'!C215</f>
        <v>2</v>
      </c>
      <c r="D215">
        <f>'Career - bat'!D215</f>
        <v>1</v>
      </c>
      <c r="E215">
        <f>'Career - bat'!E215</f>
        <v>7</v>
      </c>
      <c r="F215" s="30">
        <f>'Career - bat'!F215</f>
        <v>7</v>
      </c>
      <c r="G215" s="30" t="str">
        <f>'Career - bat'!G215</f>
        <v>-</v>
      </c>
      <c r="H215">
        <f>'Career - bat'!H215</f>
        <v>7</v>
      </c>
      <c r="I215">
        <f>'Career - bat'!I215</f>
        <v>0</v>
      </c>
      <c r="J215">
        <f>'Career - bat'!J215</f>
        <v>0</v>
      </c>
      <c r="K215">
        <f>'Career - bat'!K215</f>
        <v>1</v>
      </c>
      <c r="L215">
        <f>'Career - bat'!L215</f>
        <v>1</v>
      </c>
      <c r="M215">
        <f>'Career - bat'!M215</f>
        <v>0</v>
      </c>
      <c r="N215" t="str">
        <f>'Career - bat'!N215</f>
        <v>-</v>
      </c>
    </row>
    <row r="216" spans="1:14" x14ac:dyDescent="0.25">
      <c r="A216" t="str">
        <f>'Career - bat'!A216</f>
        <v>T Sharif</v>
      </c>
      <c r="B216">
        <f>'Career - bat'!B216</f>
        <v>1</v>
      </c>
      <c r="C216">
        <f>'Career - bat'!C216</f>
        <v>1</v>
      </c>
      <c r="D216">
        <f>'Career - bat'!D216</f>
        <v>0</v>
      </c>
      <c r="E216">
        <f>'Career - bat'!E216</f>
        <v>1</v>
      </c>
      <c r="F216" s="30">
        <f>'Career - bat'!F216</f>
        <v>1</v>
      </c>
      <c r="G216" s="30" t="str">
        <f>'Career - bat'!G216</f>
        <v>-</v>
      </c>
      <c r="H216">
        <f>'Career - bat'!H216</f>
        <v>1</v>
      </c>
      <c r="I216">
        <f>'Career - bat'!I216</f>
        <v>0</v>
      </c>
      <c r="J216">
        <f>'Career - bat'!J216</f>
        <v>0</v>
      </c>
      <c r="K216">
        <f>'Career - bat'!K216</f>
        <v>0</v>
      </c>
      <c r="L216">
        <f>'Career - bat'!L216</f>
        <v>0</v>
      </c>
      <c r="M216">
        <f>'Career - bat'!M216</f>
        <v>0</v>
      </c>
      <c r="N216" t="str">
        <f>'Career - bat'!N216</f>
        <v>-</v>
      </c>
    </row>
    <row r="217" spans="1:14" x14ac:dyDescent="0.25">
      <c r="A217" t="str">
        <f>'Career - bat'!A217</f>
        <v>S Shaz</v>
      </c>
      <c r="B217">
        <f>'Career - bat'!B217</f>
        <v>1</v>
      </c>
      <c r="C217">
        <f>'Career - bat'!C217</f>
        <v>1</v>
      </c>
      <c r="D217">
        <f>'Career - bat'!D217</f>
        <v>0</v>
      </c>
      <c r="E217">
        <f>'Career - bat'!E217</f>
        <v>0</v>
      </c>
      <c r="F217" s="30">
        <f>'Career - bat'!F217</f>
        <v>0</v>
      </c>
      <c r="G217" s="30" t="str">
        <f>'Career - bat'!G217</f>
        <v>-</v>
      </c>
      <c r="H217">
        <f>'Career - bat'!H217</f>
        <v>0</v>
      </c>
      <c r="I217">
        <f>'Career - bat'!I217</f>
        <v>0</v>
      </c>
      <c r="J217">
        <f>'Career - bat'!J217</f>
        <v>0</v>
      </c>
      <c r="K217">
        <f>'Career - bat'!K217</f>
        <v>1</v>
      </c>
      <c r="L217">
        <f>'Career - bat'!L217</f>
        <v>0</v>
      </c>
      <c r="M217">
        <f>'Career - bat'!M217</f>
        <v>0</v>
      </c>
      <c r="N217" t="str">
        <f>'Career - bat'!N217</f>
        <v>-</v>
      </c>
    </row>
    <row r="218" spans="1:14" x14ac:dyDescent="0.25">
      <c r="A218" t="str">
        <f>'Career - bat'!A218</f>
        <v>E Shelley</v>
      </c>
      <c r="B218">
        <f>'Career - bat'!B218</f>
        <v>1</v>
      </c>
      <c r="C218">
        <f>'Career - bat'!C218</f>
        <v>1</v>
      </c>
      <c r="D218">
        <f>'Career - bat'!D218</f>
        <v>0</v>
      </c>
      <c r="E218">
        <f>'Career - bat'!E218</f>
        <v>2</v>
      </c>
      <c r="F218" s="30">
        <f>'Career - bat'!F218</f>
        <v>2</v>
      </c>
      <c r="G218" s="30" t="str">
        <f>'Career - bat'!G218</f>
        <v>-</v>
      </c>
      <c r="H218">
        <f>'Career - bat'!H218</f>
        <v>2</v>
      </c>
      <c r="I218">
        <f>'Career - bat'!I218</f>
        <v>0</v>
      </c>
      <c r="J218">
        <f>'Career - bat'!J218</f>
        <v>0</v>
      </c>
      <c r="K218">
        <f>'Career - bat'!K218</f>
        <v>0</v>
      </c>
      <c r="L218">
        <f>'Career - bat'!L218</f>
        <v>0</v>
      </c>
      <c r="M218">
        <f>'Career - bat'!M218</f>
        <v>0</v>
      </c>
      <c r="N218" t="str">
        <f>'Career - bat'!N218</f>
        <v>-</v>
      </c>
    </row>
    <row r="219" spans="1:14" x14ac:dyDescent="0.25">
      <c r="A219" t="str">
        <f>'Career - bat'!A219</f>
        <v>R Siddu</v>
      </c>
      <c r="B219">
        <f>'Career - bat'!B219</f>
        <v>3</v>
      </c>
      <c r="C219">
        <f>'Career - bat'!C219</f>
        <v>3</v>
      </c>
      <c r="D219">
        <f>'Career - bat'!D219</f>
        <v>0</v>
      </c>
      <c r="E219">
        <f>'Career - bat'!E219</f>
        <v>15</v>
      </c>
      <c r="F219" s="30">
        <f>'Career - bat'!F219</f>
        <v>5</v>
      </c>
      <c r="G219" s="30" t="str">
        <f>'Career - bat'!G219</f>
        <v>-</v>
      </c>
      <c r="H219">
        <f>'Career - bat'!H219</f>
        <v>15</v>
      </c>
      <c r="I219">
        <f>'Career - bat'!I219</f>
        <v>0</v>
      </c>
      <c r="J219">
        <f>'Career - bat'!J219</f>
        <v>0</v>
      </c>
      <c r="K219">
        <f>'Career - bat'!K219</f>
        <v>2</v>
      </c>
      <c r="L219">
        <f>'Career - bat'!L219</f>
        <v>1</v>
      </c>
      <c r="M219">
        <f>'Career - bat'!M219</f>
        <v>1</v>
      </c>
      <c r="N219" t="str">
        <f>'Career - bat'!N219</f>
        <v>-</v>
      </c>
    </row>
    <row r="220" spans="1:14" x14ac:dyDescent="0.25">
      <c r="A220" t="str">
        <f>'Career - bat'!A220</f>
        <v>R Simkins</v>
      </c>
      <c r="B220">
        <f>'Career - bat'!B220</f>
        <v>9</v>
      </c>
      <c r="C220">
        <f>'Career - bat'!C220</f>
        <v>9</v>
      </c>
      <c r="D220">
        <f>'Career - bat'!D220</f>
        <v>0</v>
      </c>
      <c r="E220">
        <f>'Career - bat'!E220</f>
        <v>144</v>
      </c>
      <c r="F220" s="30">
        <f>'Career - bat'!F220</f>
        <v>16</v>
      </c>
      <c r="G220" s="30" t="str">
        <f>'Career - bat'!G220</f>
        <v>-</v>
      </c>
      <c r="H220">
        <f>'Career - bat'!H220</f>
        <v>55</v>
      </c>
      <c r="I220">
        <f>'Career - bat'!I220</f>
        <v>1</v>
      </c>
      <c r="J220">
        <f>'Career - bat'!J220</f>
        <v>0</v>
      </c>
      <c r="K220">
        <f>'Career - bat'!K220</f>
        <v>2</v>
      </c>
      <c r="L220">
        <f>'Career - bat'!L220</f>
        <v>19</v>
      </c>
      <c r="M220">
        <f>'Career - bat'!M220</f>
        <v>8</v>
      </c>
      <c r="N220" t="str">
        <f>'Career - bat'!N220</f>
        <v>-</v>
      </c>
    </row>
    <row r="221" spans="1:14" x14ac:dyDescent="0.25">
      <c r="A221" t="str">
        <f>'Career - bat'!A221</f>
        <v>W Skidelsky</v>
      </c>
      <c r="B221">
        <f>'Career - bat'!B221</f>
        <v>40</v>
      </c>
      <c r="C221">
        <f>'Career - bat'!C221</f>
        <v>38</v>
      </c>
      <c r="D221">
        <f>'Career - bat'!D221</f>
        <v>6</v>
      </c>
      <c r="E221">
        <f>'Career - bat'!E221</f>
        <v>1279</v>
      </c>
      <c r="F221" s="30">
        <f>'Career - bat'!F221</f>
        <v>39.96875</v>
      </c>
      <c r="G221" s="30" t="str">
        <f>'Career - bat'!G221</f>
        <v>-</v>
      </c>
      <c r="H221">
        <f>'Career - bat'!H221</f>
        <v>108</v>
      </c>
      <c r="I221">
        <f>'Career - bat'!I221</f>
        <v>10</v>
      </c>
      <c r="J221">
        <f>'Career - bat'!J221</f>
        <v>1</v>
      </c>
      <c r="K221">
        <f>'Career - bat'!K221</f>
        <v>2</v>
      </c>
      <c r="L221">
        <f>'Career - bat'!L221</f>
        <v>48</v>
      </c>
      <c r="M221">
        <f>'Career - bat'!M221</f>
        <v>0</v>
      </c>
      <c r="N221" t="str">
        <f>'Career - bat'!N221</f>
        <v>-</v>
      </c>
    </row>
    <row r="222" spans="1:14" x14ac:dyDescent="0.25">
      <c r="A222" t="str">
        <f>'Career - bat'!A222</f>
        <v>Will Smibert</v>
      </c>
      <c r="B222">
        <f>'Career - bat'!B222</f>
        <v>1</v>
      </c>
      <c r="C222">
        <f>'Career - bat'!C222</f>
        <v>1</v>
      </c>
      <c r="D222">
        <f>'Career - bat'!D222</f>
        <v>0</v>
      </c>
      <c r="E222">
        <f>'Career - bat'!E222</f>
        <v>95</v>
      </c>
      <c r="F222" s="30">
        <f>'Career - bat'!F222</f>
        <v>95</v>
      </c>
      <c r="G222" s="30">
        <f>'Career - bat'!G222</f>
        <v>193.87755102040816</v>
      </c>
      <c r="H222">
        <f>'Career - bat'!H222</f>
        <v>95</v>
      </c>
      <c r="I222">
        <f>'Career - bat'!I222</f>
        <v>1</v>
      </c>
      <c r="J222">
        <f>'Career - bat'!J222</f>
        <v>0</v>
      </c>
      <c r="K222">
        <f>'Career - bat'!K222</f>
        <v>0</v>
      </c>
      <c r="L222">
        <f>'Career - bat'!L222</f>
        <v>14</v>
      </c>
      <c r="M222">
        <f>'Career - bat'!M222</f>
        <v>5</v>
      </c>
      <c r="N222">
        <f>'Career - bat'!N222</f>
        <v>49</v>
      </c>
    </row>
    <row r="223" spans="1:14" x14ac:dyDescent="0.25">
      <c r="A223" t="str">
        <f>'Career - bat'!A223</f>
        <v>E Smith</v>
      </c>
      <c r="B223">
        <f>'Career - bat'!B223</f>
        <v>1</v>
      </c>
      <c r="C223">
        <f>'Career - bat'!C223</f>
        <v>0</v>
      </c>
      <c r="D223">
        <f>'Career - bat'!D223</f>
        <v>0</v>
      </c>
      <c r="E223">
        <f>'Career - bat'!E223</f>
        <v>0</v>
      </c>
      <c r="F223" s="30" t="str">
        <f>'Career - bat'!F223</f>
        <v>-</v>
      </c>
      <c r="G223" s="30" t="str">
        <f>'Career - bat'!G223</f>
        <v>-</v>
      </c>
      <c r="H223">
        <f>'Career - bat'!H223</f>
        <v>0</v>
      </c>
      <c r="I223">
        <f>'Career - bat'!I223</f>
        <v>0</v>
      </c>
      <c r="J223">
        <f>'Career - bat'!J223</f>
        <v>0</v>
      </c>
      <c r="K223">
        <f>'Career - bat'!K223</f>
        <v>0</v>
      </c>
      <c r="L223">
        <f>'Career - bat'!L223</f>
        <v>0</v>
      </c>
      <c r="M223">
        <f>'Career - bat'!M223</f>
        <v>0</v>
      </c>
      <c r="N223" t="str">
        <f>'Career - bat'!N223</f>
        <v>-</v>
      </c>
    </row>
    <row r="224" spans="1:14" x14ac:dyDescent="0.25">
      <c r="A224" t="str">
        <f>'Career - bat'!A224</f>
        <v>P Smith</v>
      </c>
      <c r="B224">
        <f>'Career - bat'!B224</f>
        <v>9</v>
      </c>
      <c r="C224">
        <f>'Career - bat'!C224</f>
        <v>7</v>
      </c>
      <c r="D224">
        <f>'Career - bat'!D224</f>
        <v>0</v>
      </c>
      <c r="E224">
        <f>'Career - bat'!E224</f>
        <v>54</v>
      </c>
      <c r="F224" s="30">
        <f>'Career - bat'!F224</f>
        <v>7.7142857142857144</v>
      </c>
      <c r="G224" s="30" t="str">
        <f>'Career - bat'!G224</f>
        <v>-</v>
      </c>
      <c r="H224">
        <f>'Career - bat'!H224</f>
        <v>19</v>
      </c>
      <c r="I224">
        <f>'Career - bat'!I224</f>
        <v>0</v>
      </c>
      <c r="J224">
        <f>'Career - bat'!J224</f>
        <v>0</v>
      </c>
      <c r="K224">
        <f>'Career - bat'!K224</f>
        <v>2</v>
      </c>
      <c r="L224">
        <f>'Career - bat'!L224</f>
        <v>2</v>
      </c>
      <c r="M224">
        <f>'Career - bat'!M224</f>
        <v>0</v>
      </c>
      <c r="N224" t="str">
        <f>'Career - bat'!N224</f>
        <v>-</v>
      </c>
    </row>
    <row r="225" spans="1:14" x14ac:dyDescent="0.25">
      <c r="A225" t="str">
        <f>'Career - bat'!A225</f>
        <v>James Spence</v>
      </c>
      <c r="B225">
        <f>'Career - bat'!B225</f>
        <v>5</v>
      </c>
      <c r="C225">
        <f>'Career - bat'!C225</f>
        <v>5</v>
      </c>
      <c r="D225">
        <f>'Career - bat'!D225</f>
        <v>0</v>
      </c>
      <c r="E225">
        <f>'Career - bat'!E225</f>
        <v>207</v>
      </c>
      <c r="F225" s="30">
        <f>'Career - bat'!F225</f>
        <v>41.4</v>
      </c>
      <c r="G225" s="30">
        <f>'Career - bat'!G225</f>
        <v>90</v>
      </c>
      <c r="H225">
        <f>'Career - bat'!H225</f>
        <v>72</v>
      </c>
      <c r="I225">
        <f>'Career - bat'!I225</f>
        <v>1</v>
      </c>
      <c r="J225">
        <f>'Career - bat'!J225</f>
        <v>0</v>
      </c>
      <c r="K225">
        <f>'Career - bat'!K225</f>
        <v>0</v>
      </c>
      <c r="L225">
        <f>'Career - bat'!L225</f>
        <v>34</v>
      </c>
      <c r="M225">
        <f>'Career - bat'!M225</f>
        <v>2</v>
      </c>
      <c r="N225">
        <f>'Career - bat'!N225</f>
        <v>230</v>
      </c>
    </row>
    <row r="226" spans="1:14" x14ac:dyDescent="0.25">
      <c r="A226" t="str">
        <f>'Career - bat'!A226</f>
        <v>Matt Spencer</v>
      </c>
      <c r="B226">
        <f>'Career - bat'!B226</f>
        <v>23</v>
      </c>
      <c r="C226">
        <f>'Career - bat'!C226</f>
        <v>12</v>
      </c>
      <c r="D226">
        <f>'Career - bat'!D226</f>
        <v>2</v>
      </c>
      <c r="E226">
        <f>'Career - bat'!E226</f>
        <v>125</v>
      </c>
      <c r="F226" s="30">
        <f>'Career - bat'!F226</f>
        <v>12.5</v>
      </c>
      <c r="G226" s="30">
        <f>'Career - bat'!G226</f>
        <v>73.529411764705884</v>
      </c>
      <c r="H226">
        <f>'Career - bat'!H226</f>
        <v>58</v>
      </c>
      <c r="I226">
        <f>'Career - bat'!I226</f>
        <v>1</v>
      </c>
      <c r="J226">
        <f>'Career - bat'!J226</f>
        <v>0</v>
      </c>
      <c r="K226">
        <f>'Career - bat'!K226</f>
        <v>2</v>
      </c>
      <c r="L226">
        <f>'Career - bat'!L226</f>
        <v>19</v>
      </c>
      <c r="M226">
        <f>'Career - bat'!M226</f>
        <v>1</v>
      </c>
      <c r="N226">
        <f>'Career - bat'!N226</f>
        <v>170</v>
      </c>
    </row>
    <row r="227" spans="1:14" x14ac:dyDescent="0.25">
      <c r="A227" t="str">
        <f>'Career - bat'!A227</f>
        <v>R Srivastava</v>
      </c>
      <c r="B227">
        <f>'Career - bat'!B227</f>
        <v>84</v>
      </c>
      <c r="C227">
        <f>'Career - bat'!C227</f>
        <v>79</v>
      </c>
      <c r="D227">
        <f>'Career - bat'!D227</f>
        <v>4</v>
      </c>
      <c r="E227">
        <f>'Career - bat'!E227</f>
        <v>590</v>
      </c>
      <c r="F227" s="30">
        <f>'Career - bat'!F227</f>
        <v>7.8666666666666663</v>
      </c>
      <c r="G227" s="30" t="str">
        <f>'Career - bat'!G227</f>
        <v>-</v>
      </c>
      <c r="H227">
        <f>'Career - bat'!H227</f>
        <v>39</v>
      </c>
      <c r="I227">
        <f>'Career - bat'!I227</f>
        <v>0</v>
      </c>
      <c r="J227">
        <f>'Career - bat'!J227</f>
        <v>0</v>
      </c>
      <c r="K227">
        <f>'Career - bat'!K227</f>
        <v>18</v>
      </c>
      <c r="L227">
        <f>'Career - bat'!L227</f>
        <v>45</v>
      </c>
      <c r="M227">
        <f>'Career - bat'!M227</f>
        <v>0</v>
      </c>
      <c r="N227" t="str">
        <f>'Career - bat'!N227</f>
        <v>-</v>
      </c>
    </row>
    <row r="228" spans="1:14" x14ac:dyDescent="0.25">
      <c r="A228" t="str">
        <f>'Career - bat'!A228</f>
        <v>Nigel Stephenson</v>
      </c>
      <c r="B228">
        <f>'Career - bat'!B228</f>
        <v>86</v>
      </c>
      <c r="C228">
        <f>'Career - bat'!C228</f>
        <v>49</v>
      </c>
      <c r="D228">
        <f>'Career - bat'!D228</f>
        <v>16</v>
      </c>
      <c r="E228">
        <f>'Career - bat'!E228</f>
        <v>179</v>
      </c>
      <c r="F228" s="30">
        <f>'Career - bat'!F228</f>
        <v>5.4242424242424239</v>
      </c>
      <c r="G228" s="30" t="str">
        <f>'Career - bat'!G228</f>
        <v>-</v>
      </c>
      <c r="H228">
        <f>'Career - bat'!H228</f>
        <v>22</v>
      </c>
      <c r="I228">
        <f>'Career - bat'!I228</f>
        <v>0</v>
      </c>
      <c r="J228">
        <f>'Career - bat'!J228</f>
        <v>0</v>
      </c>
      <c r="K228">
        <f>'Career - bat'!K228</f>
        <v>10</v>
      </c>
      <c r="L228">
        <f>'Career - bat'!L228</f>
        <v>16</v>
      </c>
      <c r="M228">
        <f>'Career - bat'!M228</f>
        <v>0</v>
      </c>
      <c r="N228" t="str">
        <f>'Career - bat'!N228</f>
        <v>-</v>
      </c>
    </row>
    <row r="229" spans="1:14" x14ac:dyDescent="0.25">
      <c r="A229" t="str">
        <f>'Career - bat'!A229</f>
        <v>A Stewart</v>
      </c>
      <c r="B229">
        <f>'Career - bat'!B229</f>
        <v>3</v>
      </c>
      <c r="C229">
        <f>'Career - bat'!C229</f>
        <v>3</v>
      </c>
      <c r="D229">
        <f>'Career - bat'!D229</f>
        <v>1</v>
      </c>
      <c r="E229">
        <f>'Career - bat'!E229</f>
        <v>52</v>
      </c>
      <c r="F229" s="30">
        <f>'Career - bat'!F229</f>
        <v>26</v>
      </c>
      <c r="G229" s="30" t="str">
        <f>'Career - bat'!G229</f>
        <v>-</v>
      </c>
      <c r="H229">
        <f>'Career - bat'!H229</f>
        <v>52</v>
      </c>
      <c r="I229">
        <f>'Career - bat'!I229</f>
        <v>1</v>
      </c>
      <c r="J229">
        <f>'Career - bat'!J229</f>
        <v>0</v>
      </c>
      <c r="K229">
        <f>'Career - bat'!K229</f>
        <v>2</v>
      </c>
      <c r="L229">
        <f>'Career - bat'!L229</f>
        <v>0</v>
      </c>
      <c r="M229">
        <f>'Career - bat'!M229</f>
        <v>0</v>
      </c>
      <c r="N229" t="str">
        <f>'Career - bat'!N229</f>
        <v>-</v>
      </c>
    </row>
    <row r="230" spans="1:14" x14ac:dyDescent="0.25">
      <c r="A230" t="str">
        <f>'Career - bat'!A230</f>
        <v>Ben Stinson</v>
      </c>
      <c r="B230">
        <f>'Career - bat'!B230</f>
        <v>4</v>
      </c>
      <c r="C230">
        <f>'Career - bat'!C230</f>
        <v>4</v>
      </c>
      <c r="D230">
        <f>'Career - bat'!D230</f>
        <v>1</v>
      </c>
      <c r="E230">
        <f>'Career - bat'!E230</f>
        <v>166</v>
      </c>
      <c r="F230" s="30">
        <f>'Career - bat'!F230</f>
        <v>55.333333333333336</v>
      </c>
      <c r="G230" s="30" t="str">
        <f>'Career - bat'!G230</f>
        <v>-</v>
      </c>
      <c r="H230">
        <f>'Career - bat'!H230</f>
        <v>62</v>
      </c>
      <c r="I230">
        <f>'Career - bat'!I230</f>
        <v>2</v>
      </c>
      <c r="J230">
        <f>'Career - bat'!J230</f>
        <v>0</v>
      </c>
      <c r="K230">
        <f>'Career - bat'!K230</f>
        <v>0</v>
      </c>
      <c r="L230">
        <f>'Career - bat'!L230</f>
        <v>4</v>
      </c>
      <c r="M230">
        <f>'Career - bat'!M230</f>
        <v>0</v>
      </c>
      <c r="N230" t="str">
        <f>'Career - bat'!N230</f>
        <v>-</v>
      </c>
    </row>
    <row r="231" spans="1:14" x14ac:dyDescent="0.25">
      <c r="A231" t="str">
        <f>'Career - bat'!A231</f>
        <v>M Strachan</v>
      </c>
      <c r="B231">
        <f>'Career - bat'!B231</f>
        <v>32</v>
      </c>
      <c r="C231">
        <f>'Career - bat'!C231</f>
        <v>32</v>
      </c>
      <c r="D231">
        <f>'Career - bat'!D231</f>
        <v>2</v>
      </c>
      <c r="E231">
        <f>'Career - bat'!E231</f>
        <v>540</v>
      </c>
      <c r="F231" s="30">
        <f>'Career - bat'!F231</f>
        <v>18</v>
      </c>
      <c r="G231" s="30" t="str">
        <f>'Career - bat'!G231</f>
        <v>-</v>
      </c>
      <c r="H231">
        <f>'Career - bat'!H231</f>
        <v>73</v>
      </c>
      <c r="I231">
        <f>'Career - bat'!I231</f>
        <v>1</v>
      </c>
      <c r="J231">
        <f>'Career - bat'!J231</f>
        <v>0</v>
      </c>
      <c r="K231">
        <f>'Career - bat'!K231</f>
        <v>7</v>
      </c>
      <c r="L231">
        <f>'Career - bat'!L231</f>
        <v>56</v>
      </c>
      <c r="M231">
        <f>'Career - bat'!M231</f>
        <v>8</v>
      </c>
      <c r="N231" t="str">
        <f>'Career - bat'!N231</f>
        <v>-</v>
      </c>
    </row>
    <row r="232" spans="1:14" x14ac:dyDescent="0.25">
      <c r="A232" t="str">
        <f>'Career - bat'!A232</f>
        <v>H Suri</v>
      </c>
      <c r="B232">
        <f>'Career - bat'!B232</f>
        <v>1</v>
      </c>
      <c r="C232">
        <f>'Career - bat'!C232</f>
        <v>1</v>
      </c>
      <c r="D232">
        <f>'Career - bat'!D232</f>
        <v>0</v>
      </c>
      <c r="E232">
        <f>'Career - bat'!E232</f>
        <v>7</v>
      </c>
      <c r="F232" s="30">
        <f>'Career - bat'!F232</f>
        <v>7</v>
      </c>
      <c r="G232" s="30">
        <f>'Career - bat'!G232</f>
        <v>53.846153846153847</v>
      </c>
      <c r="H232">
        <f>'Career - bat'!H232</f>
        <v>7</v>
      </c>
      <c r="I232">
        <f>'Career - bat'!I232</f>
        <v>0</v>
      </c>
      <c r="J232">
        <f>'Career - bat'!J232</f>
        <v>0</v>
      </c>
      <c r="K232">
        <f>'Career - bat'!K232</f>
        <v>0</v>
      </c>
      <c r="L232">
        <f>'Career - bat'!L232</f>
        <v>1</v>
      </c>
      <c r="M232">
        <f>'Career - bat'!M232</f>
        <v>0</v>
      </c>
      <c r="N232">
        <f>'Career - bat'!N232</f>
        <v>13</v>
      </c>
    </row>
    <row r="233" spans="1:14" x14ac:dyDescent="0.25">
      <c r="A233" t="str">
        <f>'Career - bat'!A233</f>
        <v>Sid Swaminathan</v>
      </c>
      <c r="B233">
        <f>'Career - bat'!B233</f>
        <v>47</v>
      </c>
      <c r="C233">
        <f>'Career - bat'!C233</f>
        <v>38</v>
      </c>
      <c r="D233">
        <f>'Career - bat'!D233</f>
        <v>10</v>
      </c>
      <c r="E233">
        <f>'Career - bat'!E233</f>
        <v>326</v>
      </c>
      <c r="F233" s="30">
        <f>'Career - bat'!F233</f>
        <v>11.642857142857142</v>
      </c>
      <c r="G233" s="30" t="str">
        <f>'Career - bat'!G233</f>
        <v>-</v>
      </c>
      <c r="H233">
        <f>'Career - bat'!H233</f>
        <v>47</v>
      </c>
      <c r="I233">
        <f>'Career - bat'!I233</f>
        <v>0</v>
      </c>
      <c r="J233">
        <f>'Career - bat'!J233</f>
        <v>0</v>
      </c>
      <c r="K233">
        <f>'Career - bat'!K233</f>
        <v>2</v>
      </c>
      <c r="L233">
        <f>'Career - bat'!L233</f>
        <v>26</v>
      </c>
      <c r="M233">
        <f>'Career - bat'!M233</f>
        <v>0</v>
      </c>
      <c r="N233" t="str">
        <f>'Career - bat'!N233</f>
        <v>-</v>
      </c>
    </row>
    <row r="234" spans="1:14" x14ac:dyDescent="0.25">
      <c r="A234" t="str">
        <f>'Career - bat'!A234</f>
        <v>R Taberer</v>
      </c>
      <c r="B234">
        <f>'Career - bat'!B234</f>
        <v>10</v>
      </c>
      <c r="C234">
        <f>'Career - bat'!C234</f>
        <v>8</v>
      </c>
      <c r="D234">
        <f>'Career - bat'!D234</f>
        <v>0</v>
      </c>
      <c r="E234">
        <f>'Career - bat'!E234</f>
        <v>15</v>
      </c>
      <c r="F234" s="30">
        <f>'Career - bat'!F234</f>
        <v>1.875</v>
      </c>
      <c r="G234" s="30" t="str">
        <f>'Career - bat'!G234</f>
        <v>-</v>
      </c>
      <c r="H234">
        <f>'Career - bat'!H234</f>
        <v>10</v>
      </c>
      <c r="I234">
        <f>'Career - bat'!I234</f>
        <v>0</v>
      </c>
      <c r="J234">
        <f>'Career - bat'!J234</f>
        <v>0</v>
      </c>
      <c r="K234">
        <f>'Career - bat'!K234</f>
        <v>6</v>
      </c>
      <c r="L234">
        <f>'Career - bat'!L234</f>
        <v>3</v>
      </c>
      <c r="M234">
        <f>'Career - bat'!M234</f>
        <v>0</v>
      </c>
      <c r="N234" t="str">
        <f>'Career - bat'!N234</f>
        <v>-</v>
      </c>
    </row>
    <row r="235" spans="1:14" x14ac:dyDescent="0.25">
      <c r="A235" t="str">
        <f>'Career - bat'!A235</f>
        <v>T Tearle</v>
      </c>
      <c r="B235">
        <f>'Career - bat'!B235</f>
        <v>27</v>
      </c>
      <c r="C235">
        <f>'Career - bat'!C235</f>
        <v>26</v>
      </c>
      <c r="D235">
        <f>'Career - bat'!D235</f>
        <v>1</v>
      </c>
      <c r="E235">
        <f>'Career - bat'!E235</f>
        <v>274</v>
      </c>
      <c r="F235" s="30">
        <f>'Career - bat'!F235</f>
        <v>10.96</v>
      </c>
      <c r="G235" s="30" t="str">
        <f>'Career - bat'!G235</f>
        <v>-</v>
      </c>
      <c r="H235">
        <f>'Career - bat'!H235</f>
        <v>49</v>
      </c>
      <c r="I235">
        <f>'Career - bat'!I235</f>
        <v>0</v>
      </c>
      <c r="J235">
        <f>'Career - bat'!J235</f>
        <v>0</v>
      </c>
      <c r="K235">
        <f>'Career - bat'!K235</f>
        <v>3</v>
      </c>
      <c r="L235">
        <f>'Career - bat'!L235</f>
        <v>31</v>
      </c>
      <c r="M235">
        <f>'Career - bat'!M235</f>
        <v>2</v>
      </c>
      <c r="N235" t="str">
        <f>'Career - bat'!N235</f>
        <v>-</v>
      </c>
    </row>
    <row r="236" spans="1:14" x14ac:dyDescent="0.25">
      <c r="A236" t="str">
        <f>'Career - bat'!A236</f>
        <v>P Timmis</v>
      </c>
      <c r="B236">
        <f>'Career - bat'!B236</f>
        <v>3</v>
      </c>
      <c r="C236">
        <f>'Career - bat'!C236</f>
        <v>1</v>
      </c>
      <c r="D236">
        <f>'Career - bat'!D236</f>
        <v>0</v>
      </c>
      <c r="E236">
        <f>'Career - bat'!E236</f>
        <v>1</v>
      </c>
      <c r="F236" s="30">
        <f>'Career - bat'!F236</f>
        <v>1</v>
      </c>
      <c r="G236" s="30" t="str">
        <f>'Career - bat'!G236</f>
        <v>-</v>
      </c>
      <c r="H236">
        <f>'Career - bat'!H236</f>
        <v>1</v>
      </c>
      <c r="I236">
        <f>'Career - bat'!I236</f>
        <v>0</v>
      </c>
      <c r="J236">
        <f>'Career - bat'!J236</f>
        <v>0</v>
      </c>
      <c r="K236">
        <f>'Career - bat'!K236</f>
        <v>0</v>
      </c>
      <c r="L236">
        <f>'Career - bat'!L236</f>
        <v>0</v>
      </c>
      <c r="M236">
        <f>'Career - bat'!M236</f>
        <v>0</v>
      </c>
      <c r="N236" t="str">
        <f>'Career - bat'!N236</f>
        <v>-</v>
      </c>
    </row>
    <row r="237" spans="1:14" x14ac:dyDescent="0.25">
      <c r="A237" t="str">
        <f>'Career - bat'!A237</f>
        <v>C Tindale</v>
      </c>
      <c r="B237">
        <f>'Career - bat'!B237</f>
        <v>1</v>
      </c>
      <c r="C237">
        <f>'Career - bat'!C237</f>
        <v>1</v>
      </c>
      <c r="D237">
        <f>'Career - bat'!D237</f>
        <v>0</v>
      </c>
      <c r="E237">
        <f>'Career - bat'!E237</f>
        <v>10</v>
      </c>
      <c r="F237" s="30">
        <f>'Career - bat'!F237</f>
        <v>10</v>
      </c>
      <c r="G237" s="30" t="str">
        <f>'Career - bat'!G237</f>
        <v>-</v>
      </c>
      <c r="H237">
        <f>'Career - bat'!H237</f>
        <v>10</v>
      </c>
      <c r="I237">
        <f>'Career - bat'!I237</f>
        <v>0</v>
      </c>
      <c r="J237">
        <f>'Career - bat'!J237</f>
        <v>0</v>
      </c>
      <c r="K237">
        <f>'Career - bat'!K237</f>
        <v>0</v>
      </c>
      <c r="L237">
        <f>'Career - bat'!L237</f>
        <v>2</v>
      </c>
      <c r="M237">
        <f>'Career - bat'!M237</f>
        <v>0</v>
      </c>
      <c r="N237" t="str">
        <f>'Career - bat'!N237</f>
        <v>-</v>
      </c>
    </row>
    <row r="238" spans="1:14" x14ac:dyDescent="0.25">
      <c r="A238" t="str">
        <f>'Career - bat'!A238</f>
        <v>James Tisato</v>
      </c>
      <c r="B238">
        <f>'Career - bat'!B238</f>
        <v>33</v>
      </c>
      <c r="C238">
        <f>'Career - bat'!C238</f>
        <v>32</v>
      </c>
      <c r="D238">
        <f>'Career - bat'!D238</f>
        <v>5</v>
      </c>
      <c r="E238">
        <f>'Career - bat'!E238</f>
        <v>853</v>
      </c>
      <c r="F238" s="30">
        <f>'Career - bat'!F238</f>
        <v>31.592592592592592</v>
      </c>
      <c r="G238" s="30">
        <f>'Career - bat'!G238</f>
        <v>94.150110375275943</v>
      </c>
      <c r="H238">
        <f>'Career - bat'!H238</f>
        <v>93</v>
      </c>
      <c r="I238">
        <f>'Career - bat'!I238</f>
        <v>4</v>
      </c>
      <c r="J238">
        <f>'Career - bat'!J238</f>
        <v>0</v>
      </c>
      <c r="K238">
        <f>'Career - bat'!K238</f>
        <v>4</v>
      </c>
      <c r="L238">
        <f>'Career - bat'!L238</f>
        <v>119</v>
      </c>
      <c r="M238">
        <f>'Career - bat'!M238</f>
        <v>14</v>
      </c>
      <c r="N238">
        <f>'Career - bat'!N238</f>
        <v>906</v>
      </c>
    </row>
    <row r="239" spans="1:14" x14ac:dyDescent="0.25">
      <c r="A239" t="str">
        <f>'Career - bat'!A239</f>
        <v>A Titley</v>
      </c>
      <c r="B239">
        <f>'Career - bat'!B239</f>
        <v>1</v>
      </c>
      <c r="C239">
        <f>'Career - bat'!C239</f>
        <v>1</v>
      </c>
      <c r="D239">
        <f>'Career - bat'!D239</f>
        <v>0</v>
      </c>
      <c r="E239">
        <f>'Career - bat'!E239</f>
        <v>0</v>
      </c>
      <c r="F239" s="30">
        <f>'Career - bat'!F239</f>
        <v>0</v>
      </c>
      <c r="G239" s="30" t="str">
        <f>'Career - bat'!G239</f>
        <v>-</v>
      </c>
      <c r="H239">
        <f>'Career - bat'!H239</f>
        <v>0</v>
      </c>
      <c r="I239">
        <f>'Career - bat'!I239</f>
        <v>0</v>
      </c>
      <c r="J239">
        <f>'Career - bat'!J239</f>
        <v>0</v>
      </c>
      <c r="K239">
        <f>'Career - bat'!K239</f>
        <v>1</v>
      </c>
      <c r="L239">
        <f>'Career - bat'!L239</f>
        <v>0</v>
      </c>
      <c r="M239">
        <f>'Career - bat'!M239</f>
        <v>0</v>
      </c>
      <c r="N239" t="str">
        <f>'Career - bat'!N239</f>
        <v>-</v>
      </c>
    </row>
    <row r="240" spans="1:14" x14ac:dyDescent="0.25">
      <c r="A240" t="str">
        <f>'Career - bat'!A240</f>
        <v>A Tolhurst</v>
      </c>
      <c r="B240">
        <f>'Career - bat'!B240</f>
        <v>84</v>
      </c>
      <c r="C240">
        <f>'Career - bat'!C240</f>
        <v>60</v>
      </c>
      <c r="D240">
        <f>'Career - bat'!D240</f>
        <v>15</v>
      </c>
      <c r="E240">
        <f>'Career - bat'!E240</f>
        <v>181</v>
      </c>
      <c r="F240" s="30">
        <f>'Career - bat'!F240</f>
        <v>4.0222222222222221</v>
      </c>
      <c r="G240" s="30" t="str">
        <f>'Career - bat'!G240</f>
        <v>-</v>
      </c>
      <c r="H240">
        <f>'Career - bat'!H240</f>
        <v>22</v>
      </c>
      <c r="I240">
        <f>'Career - bat'!I240</f>
        <v>0</v>
      </c>
      <c r="J240">
        <f>'Career - bat'!J240</f>
        <v>0</v>
      </c>
      <c r="K240">
        <f>'Career - bat'!K240</f>
        <v>19</v>
      </c>
      <c r="L240">
        <f>'Career - bat'!L240</f>
        <v>2</v>
      </c>
      <c r="M240">
        <f>'Career - bat'!M240</f>
        <v>0</v>
      </c>
      <c r="N240" t="str">
        <f>'Career - bat'!N240</f>
        <v>-</v>
      </c>
    </row>
    <row r="241" spans="1:14" x14ac:dyDescent="0.25">
      <c r="A241" t="str">
        <f>'Career - bat'!A241</f>
        <v>Rory Turner</v>
      </c>
      <c r="B241">
        <f>'Career - bat'!B241</f>
        <v>14</v>
      </c>
      <c r="C241">
        <f>'Career - bat'!C241</f>
        <v>13</v>
      </c>
      <c r="D241">
        <f>'Career - bat'!D241</f>
        <v>2</v>
      </c>
      <c r="E241">
        <f>'Career - bat'!E241</f>
        <v>524</v>
      </c>
      <c r="F241" s="30">
        <f>'Career - bat'!F241</f>
        <v>47.636363636363633</v>
      </c>
      <c r="G241" s="30" t="str">
        <f>'Career - bat'!G241</f>
        <v>-</v>
      </c>
      <c r="H241" t="str">
        <f>'Career - bat'!H241</f>
        <v>93*</v>
      </c>
      <c r="I241">
        <f>'Career - bat'!I241</f>
        <v>5</v>
      </c>
      <c r="J241">
        <f>'Career - bat'!J241</f>
        <v>0</v>
      </c>
      <c r="K241">
        <f>'Career - bat'!K241</f>
        <v>1</v>
      </c>
      <c r="L241">
        <f>'Career - bat'!L241</f>
        <v>52</v>
      </c>
      <c r="M241">
        <f>'Career - bat'!M241</f>
        <v>0</v>
      </c>
      <c r="N241" t="str">
        <f>'Career - bat'!N241</f>
        <v>-</v>
      </c>
    </row>
    <row r="242" spans="1:14" x14ac:dyDescent="0.25">
      <c r="A242" t="str">
        <f>'Career - bat'!A242</f>
        <v>A Verma</v>
      </c>
      <c r="B242">
        <f>'Career - bat'!B242</f>
        <v>1</v>
      </c>
      <c r="C242">
        <f>'Career - bat'!C242</f>
        <v>1</v>
      </c>
      <c r="D242">
        <f>'Career - bat'!D242</f>
        <v>0</v>
      </c>
      <c r="E242">
        <f>'Career - bat'!E242</f>
        <v>3</v>
      </c>
      <c r="F242" s="30">
        <f>'Career - bat'!F242</f>
        <v>3</v>
      </c>
      <c r="G242" s="30" t="str">
        <f>'Career - bat'!G242</f>
        <v>-</v>
      </c>
      <c r="H242">
        <f>'Career - bat'!H242</f>
        <v>3</v>
      </c>
      <c r="I242">
        <f>'Career - bat'!I242</f>
        <v>0</v>
      </c>
      <c r="J242">
        <f>'Career - bat'!J242</f>
        <v>0</v>
      </c>
      <c r="K242">
        <f>'Career - bat'!K242</f>
        <v>0</v>
      </c>
      <c r="L242">
        <f>'Career - bat'!L242</f>
        <v>0</v>
      </c>
      <c r="M242">
        <f>'Career - bat'!M242</f>
        <v>0</v>
      </c>
      <c r="N242" t="str">
        <f>'Career - bat'!N242</f>
        <v>-</v>
      </c>
    </row>
    <row r="243" spans="1:14" x14ac:dyDescent="0.25">
      <c r="A243" t="str">
        <f>'Career - bat'!A243</f>
        <v>Ronny Waas</v>
      </c>
      <c r="B243">
        <f>'Career - bat'!B243</f>
        <v>1</v>
      </c>
      <c r="C243">
        <f>'Career - bat'!C243</f>
        <v>1</v>
      </c>
      <c r="D243">
        <f>'Career - bat'!D243</f>
        <v>0</v>
      </c>
      <c r="E243">
        <f>'Career - bat'!E243</f>
        <v>1</v>
      </c>
      <c r="F243" s="30">
        <f>'Career - bat'!F243</f>
        <v>1</v>
      </c>
      <c r="G243" s="30">
        <f>'Career - bat'!G243</f>
        <v>50</v>
      </c>
      <c r="H243">
        <f>'Career - bat'!H243</f>
        <v>1</v>
      </c>
      <c r="I243">
        <f>'Career - bat'!I243</f>
        <v>0</v>
      </c>
      <c r="J243">
        <f>'Career - bat'!J243</f>
        <v>0</v>
      </c>
      <c r="K243">
        <f>'Career - bat'!K243</f>
        <v>0</v>
      </c>
      <c r="L243">
        <f>'Career - bat'!L243</f>
        <v>0</v>
      </c>
      <c r="M243">
        <f>'Career - bat'!M243</f>
        <v>0</v>
      </c>
      <c r="N243">
        <f>'Career - bat'!N243</f>
        <v>2</v>
      </c>
    </row>
    <row r="244" spans="1:14" x14ac:dyDescent="0.25">
      <c r="A244" t="str">
        <f>'Career - bat'!A244</f>
        <v>J Walding</v>
      </c>
      <c r="B244">
        <f>'Career - bat'!B244</f>
        <v>10</v>
      </c>
      <c r="C244">
        <f>'Career - bat'!C244</f>
        <v>9</v>
      </c>
      <c r="D244">
        <f>'Career - bat'!D244</f>
        <v>1</v>
      </c>
      <c r="E244">
        <f>'Career - bat'!E244</f>
        <v>8</v>
      </c>
      <c r="F244" s="30">
        <f>'Career - bat'!F244</f>
        <v>1</v>
      </c>
      <c r="G244" s="30" t="str">
        <f>'Career - bat'!G244</f>
        <v>-</v>
      </c>
      <c r="H244">
        <f>'Career - bat'!H244</f>
        <v>5</v>
      </c>
      <c r="I244">
        <f>'Career - bat'!I244</f>
        <v>0</v>
      </c>
      <c r="J244">
        <f>'Career - bat'!J244</f>
        <v>0</v>
      </c>
      <c r="K244">
        <f>'Career - bat'!K244</f>
        <v>6</v>
      </c>
      <c r="L244">
        <f>'Career - bat'!L244</f>
        <v>1</v>
      </c>
      <c r="M244">
        <f>'Career - bat'!M244</f>
        <v>0</v>
      </c>
      <c r="N244" t="str">
        <f>'Career - bat'!N244</f>
        <v>-</v>
      </c>
    </row>
    <row r="245" spans="1:14" x14ac:dyDescent="0.25">
      <c r="A245" t="str">
        <f>'Career - bat'!A245</f>
        <v>Henry Webster</v>
      </c>
      <c r="B245">
        <f>'Career - bat'!B245</f>
        <v>18</v>
      </c>
      <c r="C245">
        <f>'Career - bat'!C245</f>
        <v>16</v>
      </c>
      <c r="D245">
        <f>'Career - bat'!D245</f>
        <v>1</v>
      </c>
      <c r="E245">
        <f>'Career - bat'!E245</f>
        <v>141</v>
      </c>
      <c r="F245" s="30">
        <f>'Career - bat'!F245</f>
        <v>9.4</v>
      </c>
      <c r="G245" s="30" t="str">
        <f>'Career - bat'!G245</f>
        <v>-</v>
      </c>
      <c r="H245">
        <f>'Career - bat'!H245</f>
        <v>24</v>
      </c>
      <c r="I245">
        <f>'Career - bat'!I245</f>
        <v>0</v>
      </c>
      <c r="J245">
        <f>'Career - bat'!J245</f>
        <v>0</v>
      </c>
      <c r="K245">
        <f>'Career - bat'!K245</f>
        <v>0</v>
      </c>
      <c r="L245">
        <f>'Career - bat'!L245</f>
        <v>9</v>
      </c>
      <c r="M245">
        <f>'Career - bat'!M245</f>
        <v>1</v>
      </c>
      <c r="N245" t="str">
        <f>'Career - bat'!N245</f>
        <v>-</v>
      </c>
    </row>
    <row r="246" spans="1:14" x14ac:dyDescent="0.25">
      <c r="A246" t="str">
        <f>'Career - bat'!A246</f>
        <v>A Whale</v>
      </c>
      <c r="B246">
        <f>'Career - bat'!B246</f>
        <v>18</v>
      </c>
      <c r="C246">
        <f>'Career - bat'!C246</f>
        <v>18</v>
      </c>
      <c r="D246">
        <f>'Career - bat'!D246</f>
        <v>0</v>
      </c>
      <c r="E246">
        <f>'Career - bat'!E246</f>
        <v>382</v>
      </c>
      <c r="F246" s="30">
        <f>'Career - bat'!F246</f>
        <v>21.222222222222221</v>
      </c>
      <c r="G246" s="30" t="str">
        <f>'Career - bat'!G246</f>
        <v>-</v>
      </c>
      <c r="H246">
        <f>'Career - bat'!H246</f>
        <v>46</v>
      </c>
      <c r="I246">
        <f>'Career - bat'!I246</f>
        <v>0</v>
      </c>
      <c r="J246">
        <f>'Career - bat'!J246</f>
        <v>0</v>
      </c>
      <c r="K246">
        <f>'Career - bat'!K246</f>
        <v>0</v>
      </c>
      <c r="L246">
        <f>'Career - bat'!L246</f>
        <v>43</v>
      </c>
      <c r="M246">
        <f>'Career - bat'!M246</f>
        <v>2</v>
      </c>
      <c r="N246" t="str">
        <f>'Career - bat'!N246</f>
        <v>-</v>
      </c>
    </row>
    <row r="247" spans="1:14" x14ac:dyDescent="0.25">
      <c r="A247" t="str">
        <f>'Career - bat'!A247</f>
        <v>Max Whiting</v>
      </c>
      <c r="B247">
        <f>'Career - bat'!B247</f>
        <v>15</v>
      </c>
      <c r="C247">
        <f>'Career - bat'!C247</f>
        <v>15</v>
      </c>
      <c r="D247">
        <f>'Career - bat'!D247</f>
        <v>1</v>
      </c>
      <c r="E247">
        <f>'Career - bat'!E247</f>
        <v>345</v>
      </c>
      <c r="F247" s="30">
        <f>'Career - bat'!F247</f>
        <v>24.642857142857142</v>
      </c>
      <c r="G247" s="30">
        <f>'Career - bat'!G247</f>
        <v>276</v>
      </c>
      <c r="H247">
        <f>'Career - bat'!H247</f>
        <v>105</v>
      </c>
      <c r="I247">
        <f>'Career - bat'!I247</f>
        <v>1</v>
      </c>
      <c r="J247">
        <f>'Career - bat'!J247</f>
        <v>1</v>
      </c>
      <c r="K247">
        <f>'Career - bat'!K247</f>
        <v>0</v>
      </c>
      <c r="L247">
        <f>'Career - bat'!L247</f>
        <v>31</v>
      </c>
      <c r="M247">
        <f>'Career - bat'!M247</f>
        <v>0</v>
      </c>
      <c r="N247">
        <f>'Career - bat'!N247</f>
        <v>125</v>
      </c>
    </row>
    <row r="248" spans="1:14" x14ac:dyDescent="0.25">
      <c r="A248" t="str">
        <f>'Career - bat'!A248</f>
        <v>M Wilkinson</v>
      </c>
      <c r="B248">
        <f>'Career - bat'!B248</f>
        <v>4</v>
      </c>
      <c r="C248">
        <f>'Career - bat'!C248</f>
        <v>2</v>
      </c>
      <c r="D248">
        <f>'Career - bat'!D248</f>
        <v>1</v>
      </c>
      <c r="E248">
        <f>'Career - bat'!E248</f>
        <v>1</v>
      </c>
      <c r="F248" s="30">
        <f>'Career - bat'!F248</f>
        <v>1</v>
      </c>
      <c r="G248" s="30" t="str">
        <f>'Career - bat'!G248</f>
        <v>-</v>
      </c>
      <c r="H248">
        <f>'Career - bat'!H248</f>
        <v>1</v>
      </c>
      <c r="I248">
        <f>'Career - bat'!I248</f>
        <v>0</v>
      </c>
      <c r="J248">
        <f>'Career - bat'!J248</f>
        <v>0</v>
      </c>
      <c r="K248">
        <f>'Career - bat'!K248</f>
        <v>0</v>
      </c>
      <c r="L248">
        <f>'Career - bat'!L248</f>
        <v>0</v>
      </c>
      <c r="M248">
        <f>'Career - bat'!M248</f>
        <v>0</v>
      </c>
      <c r="N248" t="str">
        <f>'Career - bat'!N248</f>
        <v>-</v>
      </c>
    </row>
    <row r="249" spans="1:14" x14ac:dyDescent="0.25">
      <c r="A249" t="str">
        <f>'Career - bat'!A249</f>
        <v>Simon Wilkinson</v>
      </c>
      <c r="B249">
        <f>'Career - bat'!B249</f>
        <v>324</v>
      </c>
      <c r="C249">
        <f>'Career - bat'!C249</f>
        <v>181</v>
      </c>
      <c r="D249">
        <f>'Career - bat'!D249</f>
        <v>83</v>
      </c>
      <c r="E249">
        <f>'Career - bat'!E249</f>
        <v>641</v>
      </c>
      <c r="F249" s="30">
        <f>'Career - bat'!F249</f>
        <v>6.5408163265306118</v>
      </c>
      <c r="G249" s="30" t="str">
        <f>'Career - bat'!G249</f>
        <v>-</v>
      </c>
      <c r="H249">
        <f>'Career - bat'!H249</f>
        <v>40</v>
      </c>
      <c r="I249">
        <f>'Career - bat'!I249</f>
        <v>0</v>
      </c>
      <c r="J249">
        <f>'Career - bat'!J249</f>
        <v>0</v>
      </c>
      <c r="K249">
        <f>'Career - bat'!K249</f>
        <v>49</v>
      </c>
      <c r="L249">
        <f>'Career - bat'!L249</f>
        <v>21</v>
      </c>
      <c r="M249">
        <f>'Career - bat'!M249</f>
        <v>0</v>
      </c>
      <c r="N249" t="str">
        <f>'Career - bat'!N249</f>
        <v>-</v>
      </c>
    </row>
    <row r="250" spans="1:14" x14ac:dyDescent="0.25">
      <c r="A250" t="str">
        <f>'Career - bat'!A250</f>
        <v>A Willden</v>
      </c>
      <c r="B250">
        <f>'Career - bat'!B250</f>
        <v>1</v>
      </c>
      <c r="C250">
        <f>'Career - bat'!C250</f>
        <v>0</v>
      </c>
      <c r="D250">
        <f>'Career - bat'!D250</f>
        <v>0</v>
      </c>
      <c r="E250">
        <f>'Career - bat'!E250</f>
        <v>0</v>
      </c>
      <c r="F250" s="30" t="str">
        <f>'Career - bat'!F250</f>
        <v>-</v>
      </c>
      <c r="G250" s="30" t="str">
        <f>'Career - bat'!G250</f>
        <v>-</v>
      </c>
      <c r="H250">
        <f>'Career - bat'!H250</f>
        <v>0</v>
      </c>
      <c r="I250">
        <f>'Career - bat'!I250</f>
        <v>0</v>
      </c>
      <c r="J250">
        <f>'Career - bat'!J250</f>
        <v>0</v>
      </c>
      <c r="K250">
        <f>'Career - bat'!K250</f>
        <v>0</v>
      </c>
      <c r="L250">
        <f>'Career - bat'!L250</f>
        <v>0</v>
      </c>
      <c r="M250">
        <f>'Career - bat'!M250</f>
        <v>0</v>
      </c>
      <c r="N250" t="str">
        <f>'Career - bat'!N250</f>
        <v>-</v>
      </c>
    </row>
    <row r="251" spans="1:14" x14ac:dyDescent="0.25">
      <c r="A251" t="str">
        <f>'Career - bat'!A251</f>
        <v>Harry Willden</v>
      </c>
      <c r="B251">
        <f>'Career - bat'!B251</f>
        <v>222</v>
      </c>
      <c r="C251">
        <f>'Career - bat'!C251</f>
        <v>149</v>
      </c>
      <c r="D251">
        <f>'Career - bat'!D251</f>
        <v>38</v>
      </c>
      <c r="E251">
        <f>'Career - bat'!E251</f>
        <v>1118</v>
      </c>
      <c r="F251" s="30">
        <f>'Career - bat'!F251</f>
        <v>10.072072072072071</v>
      </c>
      <c r="G251" s="30" t="str">
        <f>'Career - bat'!G251</f>
        <v>-</v>
      </c>
      <c r="H251">
        <f>'Career - bat'!H251</f>
        <v>48</v>
      </c>
      <c r="I251">
        <f>'Career - bat'!I251</f>
        <v>0</v>
      </c>
      <c r="J251">
        <f>'Career - bat'!J251</f>
        <v>0</v>
      </c>
      <c r="K251">
        <f>'Career - bat'!K251</f>
        <v>29</v>
      </c>
      <c r="L251">
        <f>'Career - bat'!L251</f>
        <v>7</v>
      </c>
      <c r="M251">
        <f>'Career - bat'!M251</f>
        <v>0</v>
      </c>
      <c r="N251" t="str">
        <f>'Career - bat'!N251</f>
        <v>-</v>
      </c>
    </row>
    <row r="252" spans="1:14" x14ac:dyDescent="0.25">
      <c r="A252" t="str">
        <f>'Career - bat'!A252</f>
        <v>A Williams</v>
      </c>
      <c r="B252">
        <f>'Career - bat'!B252</f>
        <v>5</v>
      </c>
      <c r="C252">
        <f>'Career - bat'!C252</f>
        <v>5</v>
      </c>
      <c r="D252">
        <f>'Career - bat'!D252</f>
        <v>1</v>
      </c>
      <c r="E252">
        <f>'Career - bat'!E252</f>
        <v>12</v>
      </c>
      <c r="F252" s="30">
        <f>'Career - bat'!F252</f>
        <v>3</v>
      </c>
      <c r="G252" s="30" t="str">
        <f>'Career - bat'!G252</f>
        <v>-</v>
      </c>
      <c r="H252">
        <f>'Career - bat'!H252</f>
        <v>6</v>
      </c>
      <c r="I252">
        <f>'Career - bat'!I252</f>
        <v>0</v>
      </c>
      <c r="J252">
        <f>'Career - bat'!J252</f>
        <v>0</v>
      </c>
      <c r="K252">
        <f>'Career - bat'!K252</f>
        <v>0</v>
      </c>
      <c r="L252">
        <f>'Career - bat'!L252</f>
        <v>1</v>
      </c>
      <c r="M252">
        <f>'Career - bat'!M252</f>
        <v>0</v>
      </c>
      <c r="N252" t="str">
        <f>'Career - bat'!N252</f>
        <v>-</v>
      </c>
    </row>
    <row r="253" spans="1:14" x14ac:dyDescent="0.25">
      <c r="A253" t="str">
        <f>'Career - bat'!A253</f>
        <v>Huw Williams</v>
      </c>
      <c r="B253">
        <f>'Career - bat'!B253</f>
        <v>2</v>
      </c>
      <c r="C253">
        <f>'Career - bat'!C253</f>
        <v>2</v>
      </c>
      <c r="D253">
        <f>'Career - bat'!D253</f>
        <v>0</v>
      </c>
      <c r="E253">
        <f>'Career - bat'!E253</f>
        <v>1</v>
      </c>
      <c r="F253" s="30">
        <f>'Career - bat'!F253</f>
        <v>0.5</v>
      </c>
      <c r="G253" s="30" t="str">
        <f>'Career - bat'!G253</f>
        <v>-</v>
      </c>
      <c r="H253">
        <f>'Career - bat'!H253</f>
        <v>1</v>
      </c>
      <c r="I253">
        <f>'Career - bat'!I253</f>
        <v>0</v>
      </c>
      <c r="J253">
        <f>'Career - bat'!J253</f>
        <v>0</v>
      </c>
      <c r="K253">
        <f>'Career - bat'!K253</f>
        <v>1</v>
      </c>
      <c r="L253">
        <f>'Career - bat'!L253</f>
        <v>0</v>
      </c>
      <c r="M253">
        <f>'Career - bat'!M253</f>
        <v>0</v>
      </c>
      <c r="N253" t="str">
        <f>'Career - bat'!N253</f>
        <v>-</v>
      </c>
    </row>
    <row r="254" spans="1:14" x14ac:dyDescent="0.25">
      <c r="A254" t="str">
        <f>'Career - bat'!A254</f>
        <v>Hilton Williams</v>
      </c>
      <c r="B254">
        <f>'Career - bat'!B254</f>
        <v>1</v>
      </c>
      <c r="C254">
        <f>'Career - bat'!C254</f>
        <v>0</v>
      </c>
      <c r="D254">
        <f>'Career - bat'!D254</f>
        <v>0</v>
      </c>
      <c r="E254">
        <f>'Career - bat'!E254</f>
        <v>0</v>
      </c>
      <c r="F254" s="30" t="str">
        <f>'Career - bat'!F254</f>
        <v>-</v>
      </c>
      <c r="G254" s="30" t="str">
        <f>'Career - bat'!G254</f>
        <v>-</v>
      </c>
      <c r="H254">
        <f>'Career - bat'!H254</f>
        <v>0</v>
      </c>
      <c r="I254">
        <f>'Career - bat'!I254</f>
        <v>0</v>
      </c>
      <c r="J254">
        <f>'Career - bat'!J254</f>
        <v>0</v>
      </c>
      <c r="K254">
        <f>'Career - bat'!K254</f>
        <v>0</v>
      </c>
      <c r="L254">
        <f>'Career - bat'!L254</f>
        <v>0</v>
      </c>
      <c r="M254">
        <f>'Career - bat'!M254</f>
        <v>0</v>
      </c>
      <c r="N254" t="str">
        <f>'Career - bat'!N254</f>
        <v>-</v>
      </c>
    </row>
    <row r="255" spans="1:14" x14ac:dyDescent="0.25">
      <c r="A255" t="str">
        <f>'Career - bat'!A255</f>
        <v>Joe Williams</v>
      </c>
      <c r="B255">
        <f>'Career - bat'!B255</f>
        <v>1</v>
      </c>
      <c r="C255">
        <f>'Career - bat'!C255</f>
        <v>1</v>
      </c>
      <c r="D255">
        <f>'Career - bat'!D255</f>
        <v>1</v>
      </c>
      <c r="E255">
        <f>'Career - bat'!E255</f>
        <v>1</v>
      </c>
      <c r="F255" s="30" t="str">
        <f>'Career - bat'!F255</f>
        <v>-</v>
      </c>
      <c r="G255" s="30">
        <f>'Career - bat'!G255</f>
        <v>100</v>
      </c>
      <c r="H255" t="str">
        <f>'Career - bat'!H255</f>
        <v>1*</v>
      </c>
      <c r="I255">
        <f>'Career - bat'!I255</f>
        <v>0</v>
      </c>
      <c r="J255">
        <f>'Career - bat'!J255</f>
        <v>0</v>
      </c>
      <c r="K255">
        <f>'Career - bat'!K255</f>
        <v>0</v>
      </c>
      <c r="L255">
        <f>'Career - bat'!L255</f>
        <v>0</v>
      </c>
      <c r="M255">
        <f>'Career - bat'!M255</f>
        <v>0</v>
      </c>
      <c r="N255">
        <f>'Career - bat'!N255</f>
        <v>1</v>
      </c>
    </row>
    <row r="256" spans="1:14" x14ac:dyDescent="0.25">
      <c r="A256" t="str">
        <f>'Career - bat'!A256</f>
        <v>P Winslow</v>
      </c>
      <c r="B256">
        <f>'Career - bat'!B256</f>
        <v>1</v>
      </c>
      <c r="C256">
        <f>'Career - bat'!C256</f>
        <v>1</v>
      </c>
      <c r="D256">
        <f>'Career - bat'!D256</f>
        <v>0</v>
      </c>
      <c r="E256">
        <f>'Career - bat'!E256</f>
        <v>8</v>
      </c>
      <c r="F256" s="30">
        <f>'Career - bat'!F256</f>
        <v>8</v>
      </c>
      <c r="G256" s="30" t="str">
        <f>'Career - bat'!G256</f>
        <v>-</v>
      </c>
      <c r="H256">
        <f>'Career - bat'!H256</f>
        <v>8</v>
      </c>
      <c r="I256">
        <f>'Career - bat'!I256</f>
        <v>0</v>
      </c>
      <c r="J256">
        <f>'Career - bat'!J256</f>
        <v>0</v>
      </c>
      <c r="K256">
        <f>'Career - bat'!K256</f>
        <v>0</v>
      </c>
      <c r="L256">
        <f>'Career - bat'!L256</f>
        <v>1</v>
      </c>
      <c r="M256">
        <f>'Career - bat'!M256</f>
        <v>0</v>
      </c>
      <c r="N256" t="str">
        <f>'Career - bat'!N256</f>
        <v>-</v>
      </c>
    </row>
    <row r="257" spans="1:14" x14ac:dyDescent="0.25">
      <c r="A257" t="str">
        <f>'Career - bat'!A257</f>
        <v>Ed Woolcock</v>
      </c>
      <c r="B257">
        <f>'Career - bat'!B257</f>
        <v>5</v>
      </c>
      <c r="C257">
        <f>'Career - bat'!C257</f>
        <v>3</v>
      </c>
      <c r="D257">
        <f>'Career - bat'!D257</f>
        <v>1</v>
      </c>
      <c r="E257">
        <f>'Career - bat'!E257</f>
        <v>71</v>
      </c>
      <c r="F257" s="30">
        <f>'Career - bat'!F257</f>
        <v>35.5</v>
      </c>
      <c r="G257" s="30">
        <f>'Career - bat'!G257</f>
        <v>58.196721311475407</v>
      </c>
      <c r="H257">
        <f>'Career - bat'!H257</f>
        <v>52</v>
      </c>
      <c r="I257">
        <f>'Career - bat'!I257</f>
        <v>1</v>
      </c>
      <c r="J257">
        <f>'Career - bat'!J257</f>
        <v>0</v>
      </c>
      <c r="K257">
        <f>'Career - bat'!K257</f>
        <v>0</v>
      </c>
      <c r="L257">
        <f>'Career - bat'!L257</f>
        <v>5</v>
      </c>
      <c r="M257">
        <f>'Career - bat'!M257</f>
        <v>1</v>
      </c>
      <c r="N257">
        <f>'Career - bat'!N257</f>
        <v>122</v>
      </c>
    </row>
    <row r="258" spans="1:14" x14ac:dyDescent="0.25">
      <c r="A258" t="str">
        <f>'Career - bat'!A258</f>
        <v>Grant Wolledge</v>
      </c>
      <c r="B258">
        <f>'Career - bat'!B258</f>
        <v>125</v>
      </c>
      <c r="C258">
        <f>'Career - bat'!C258</f>
        <v>110</v>
      </c>
      <c r="D258">
        <f>'Career - bat'!D258</f>
        <v>16</v>
      </c>
      <c r="E258">
        <f>'Career - bat'!E258</f>
        <v>1282</v>
      </c>
      <c r="F258" s="30">
        <f>'Career - bat'!F258</f>
        <v>13.638297872340425</v>
      </c>
      <c r="G258" s="30" t="str">
        <f>'Career - bat'!G258</f>
        <v>-</v>
      </c>
      <c r="H258">
        <f>'Career - bat'!H258</f>
        <v>33</v>
      </c>
      <c r="I258">
        <f>'Career - bat'!I258</f>
        <v>2</v>
      </c>
      <c r="J258">
        <f>'Career - bat'!J258</f>
        <v>0</v>
      </c>
      <c r="K258">
        <f>'Career - bat'!K258</f>
        <v>15</v>
      </c>
      <c r="L258">
        <f>'Career - bat'!L258</f>
        <v>115</v>
      </c>
      <c r="M258">
        <f>'Career - bat'!M258</f>
        <v>7</v>
      </c>
      <c r="N258" t="str">
        <f>'Career - bat'!N258</f>
        <v>-</v>
      </c>
    </row>
    <row r="259" spans="1:14" x14ac:dyDescent="0.25">
      <c r="A259" t="str">
        <f>'Career - bat'!A259</f>
        <v>M Worden</v>
      </c>
      <c r="B259">
        <f>'Career - bat'!B259</f>
        <v>19</v>
      </c>
      <c r="C259">
        <f>'Career - bat'!C259</f>
        <v>19</v>
      </c>
      <c r="D259">
        <f>'Career - bat'!D259</f>
        <v>1</v>
      </c>
      <c r="E259">
        <f>'Career - bat'!E259</f>
        <v>176</v>
      </c>
      <c r="F259" s="30">
        <f>'Career - bat'!F259</f>
        <v>9.7777777777777786</v>
      </c>
      <c r="G259" s="30" t="str">
        <f>'Career - bat'!G259</f>
        <v>-</v>
      </c>
      <c r="H259">
        <f>'Career - bat'!H259</f>
        <v>34</v>
      </c>
      <c r="I259">
        <f>'Career - bat'!I259</f>
        <v>0</v>
      </c>
      <c r="J259">
        <f>'Career - bat'!J259</f>
        <v>0</v>
      </c>
      <c r="K259">
        <f>'Career - bat'!K259</f>
        <v>3</v>
      </c>
      <c r="L259">
        <f>'Career - bat'!L259</f>
        <v>18</v>
      </c>
      <c r="M259">
        <f>'Career - bat'!M259</f>
        <v>0</v>
      </c>
      <c r="N259" t="str">
        <f>'Career - bat'!N259</f>
        <v>-</v>
      </c>
    </row>
    <row r="260" spans="1:14" x14ac:dyDescent="0.25">
      <c r="A260" t="str">
        <f>'Career - bat'!A260</f>
        <v>R Wyllie</v>
      </c>
      <c r="B260">
        <f>'Career - bat'!B260</f>
        <v>25</v>
      </c>
      <c r="C260">
        <f>'Career - bat'!C260</f>
        <v>25</v>
      </c>
      <c r="D260">
        <f>'Career - bat'!D260</f>
        <v>0</v>
      </c>
      <c r="E260">
        <f>'Career - bat'!E260</f>
        <v>377</v>
      </c>
      <c r="F260" s="30">
        <f>'Career - bat'!F260</f>
        <v>15.08</v>
      </c>
      <c r="G260" s="30" t="str">
        <f>'Career - bat'!G260</f>
        <v>-</v>
      </c>
      <c r="H260">
        <f>'Career - bat'!H260</f>
        <v>68</v>
      </c>
      <c r="I260">
        <f>'Career - bat'!I260</f>
        <v>2</v>
      </c>
      <c r="J260">
        <f>'Career - bat'!J260</f>
        <v>0</v>
      </c>
      <c r="K260">
        <f>'Career - bat'!K260</f>
        <v>5</v>
      </c>
      <c r="L260">
        <f>'Career - bat'!L260</f>
        <v>39</v>
      </c>
      <c r="M260">
        <f>'Career - bat'!M260</f>
        <v>1</v>
      </c>
      <c r="N260" t="str">
        <f>'Career - bat'!N260</f>
        <v>-</v>
      </c>
    </row>
    <row r="261" spans="1:14" x14ac:dyDescent="0.25">
      <c r="A261" t="str">
        <f>'Career - bat'!A261</f>
        <v>V Yadab</v>
      </c>
      <c r="B261">
        <f>'Career - bat'!B261</f>
        <v>1</v>
      </c>
      <c r="C261">
        <f>'Career - bat'!C261</f>
        <v>1</v>
      </c>
      <c r="D261">
        <f>'Career - bat'!D261</f>
        <v>0</v>
      </c>
      <c r="E261">
        <f>'Career - bat'!E261</f>
        <v>17</v>
      </c>
      <c r="F261" s="30">
        <f>'Career - bat'!F261</f>
        <v>17</v>
      </c>
      <c r="G261" s="30" t="str">
        <f>'Career - bat'!G261</f>
        <v>-</v>
      </c>
      <c r="H261">
        <f>'Career - bat'!H261</f>
        <v>17</v>
      </c>
      <c r="I261">
        <f>'Career - bat'!I261</f>
        <v>0</v>
      </c>
      <c r="J261">
        <f>'Career - bat'!J261</f>
        <v>0</v>
      </c>
      <c r="K261">
        <f>'Career - bat'!K261</f>
        <v>0</v>
      </c>
      <c r="L261">
        <f>'Career - bat'!L261</f>
        <v>1</v>
      </c>
      <c r="M261">
        <f>'Career - bat'!M261</f>
        <v>0</v>
      </c>
      <c r="N261" t="str">
        <f>'Career - bat'!N261</f>
        <v>-</v>
      </c>
    </row>
    <row r="262" spans="1:14" x14ac:dyDescent="0.25">
      <c r="A262" t="str">
        <f>'Career - bat'!A262</f>
        <v>? Yadav</v>
      </c>
      <c r="B262">
        <f>'Career - bat'!B262</f>
        <v>1</v>
      </c>
      <c r="C262">
        <f>'Career - bat'!C262</f>
        <v>1</v>
      </c>
      <c r="D262">
        <f>'Career - bat'!D262</f>
        <v>0</v>
      </c>
      <c r="E262">
        <f>'Career - bat'!E262</f>
        <v>2</v>
      </c>
      <c r="F262" s="30">
        <f>'Career - bat'!F262</f>
        <v>2</v>
      </c>
      <c r="G262" s="30" t="str">
        <f>'Career - bat'!G262</f>
        <v>-</v>
      </c>
      <c r="H262">
        <f>'Career - bat'!H262</f>
        <v>2</v>
      </c>
      <c r="I262">
        <f>'Career - bat'!I262</f>
        <v>0</v>
      </c>
      <c r="J262">
        <f>'Career - bat'!J262</f>
        <v>0</v>
      </c>
      <c r="K262">
        <f>'Career - bat'!K262</f>
        <v>0</v>
      </c>
      <c r="L262">
        <f>'Career - bat'!L262</f>
        <v>0</v>
      </c>
      <c r="M262">
        <f>'Career - bat'!M262</f>
        <v>0</v>
      </c>
      <c r="N262" t="str">
        <f>'Career - bat'!N262</f>
        <v>-</v>
      </c>
    </row>
    <row r="263" spans="1:14" x14ac:dyDescent="0.25">
      <c r="A263" t="str">
        <f>'Career - bat'!A263</f>
        <v>Stu Campbell</v>
      </c>
      <c r="B263">
        <f>'Career - bat'!B263</f>
        <v>7</v>
      </c>
      <c r="C263">
        <f>'Career - bat'!C263</f>
        <v>6</v>
      </c>
      <c r="D263">
        <f>'Career - bat'!D263</f>
        <v>2</v>
      </c>
      <c r="E263">
        <f>'Career - bat'!E263</f>
        <v>197</v>
      </c>
      <c r="F263" s="30">
        <f>'Career - bat'!F263</f>
        <v>49.25</v>
      </c>
      <c r="G263" s="30">
        <f>'Career - bat'!G263</f>
        <v>100</v>
      </c>
      <c r="H263" t="str">
        <f>'Career - bat'!H263</f>
        <v>65*</v>
      </c>
      <c r="I263">
        <f>'Career - bat'!I263</f>
        <v>2</v>
      </c>
      <c r="J263">
        <f>'Career - bat'!J263</f>
        <v>0</v>
      </c>
      <c r="K263">
        <f>'Career - bat'!K263</f>
        <v>0</v>
      </c>
      <c r="L263">
        <f>'Career - bat'!L263</f>
        <v>22</v>
      </c>
      <c r="M263">
        <f>'Career - bat'!M263</f>
        <v>6</v>
      </c>
      <c r="N263">
        <f>'Career - bat'!N263</f>
        <v>197</v>
      </c>
    </row>
    <row r="264" spans="1:14" x14ac:dyDescent="0.25">
      <c r="A264" t="str">
        <f>'Career - bat'!A264</f>
        <v>Dan Thomas</v>
      </c>
      <c r="B264">
        <f>'Career - bat'!B264</f>
        <v>7</v>
      </c>
      <c r="C264">
        <f>'Career - bat'!C264</f>
        <v>4</v>
      </c>
      <c r="D264">
        <f>'Career - bat'!D264</f>
        <v>1</v>
      </c>
      <c r="E264">
        <f>'Career - bat'!E264</f>
        <v>134</v>
      </c>
      <c r="F264" s="30">
        <f>'Career - bat'!F264</f>
        <v>44.666666666666664</v>
      </c>
      <c r="G264" s="30">
        <f>'Career - bat'!G264</f>
        <v>155.81395348837211</v>
      </c>
      <c r="H264">
        <f>'Career - bat'!H264</f>
        <v>84</v>
      </c>
      <c r="I264">
        <f>'Career - bat'!I264</f>
        <v>1</v>
      </c>
      <c r="J264">
        <f>'Career - bat'!J264</f>
        <v>0</v>
      </c>
      <c r="K264">
        <f>'Career - bat'!K264</f>
        <v>0</v>
      </c>
      <c r="L264">
        <f>'Career - bat'!L264</f>
        <v>14</v>
      </c>
      <c r="M264">
        <f>'Career - bat'!M264</f>
        <v>9</v>
      </c>
      <c r="N264">
        <f>'Career - bat'!N264</f>
        <v>86</v>
      </c>
    </row>
    <row r="265" spans="1:14" x14ac:dyDescent="0.25">
      <c r="A265" t="str">
        <f>'Career - bat'!A265</f>
        <v>Niraj Tailor</v>
      </c>
      <c r="B265">
        <f>'Career - bat'!B265</f>
        <v>11</v>
      </c>
      <c r="C265">
        <f>'Career - bat'!C265</f>
        <v>10</v>
      </c>
      <c r="D265">
        <f>'Career - bat'!D265</f>
        <v>2</v>
      </c>
      <c r="E265">
        <f>'Career - bat'!E265</f>
        <v>128</v>
      </c>
      <c r="F265" s="30">
        <f>'Career - bat'!F265</f>
        <v>16</v>
      </c>
      <c r="G265" s="30">
        <f>'Career - bat'!G265</f>
        <v>40.378548895899051</v>
      </c>
      <c r="H265" t="str">
        <f>'Career - bat'!H265</f>
        <v>36*</v>
      </c>
      <c r="I265">
        <f>'Career - bat'!I265</f>
        <v>0</v>
      </c>
      <c r="J265">
        <f>'Career - bat'!J265</f>
        <v>0</v>
      </c>
      <c r="K265">
        <f>'Career - bat'!K265</f>
        <v>0</v>
      </c>
      <c r="L265">
        <f>'Career - bat'!L265</f>
        <v>17</v>
      </c>
      <c r="M265">
        <f>'Career - bat'!M265</f>
        <v>1</v>
      </c>
      <c r="N265">
        <f>'Career - bat'!N265</f>
        <v>317</v>
      </c>
    </row>
    <row r="266" spans="1:14" x14ac:dyDescent="0.25">
      <c r="A266" t="str">
        <f>'Career - bat'!A266</f>
        <v>Kurt McCarthy</v>
      </c>
      <c r="B266">
        <f>'Career - bat'!B266</f>
        <v>4</v>
      </c>
      <c r="C266">
        <f>'Career - bat'!C266</f>
        <v>3</v>
      </c>
      <c r="D266">
        <f>'Career - bat'!D266</f>
        <v>0</v>
      </c>
      <c r="E266">
        <f>'Career - bat'!E266</f>
        <v>95</v>
      </c>
      <c r="F266" s="30">
        <f>'Career - bat'!F266</f>
        <v>31.666666666666668</v>
      </c>
      <c r="G266" s="30">
        <f>'Career - bat'!G266</f>
        <v>97.9381443298969</v>
      </c>
      <c r="H266">
        <f>'Career - bat'!H266</f>
        <v>83</v>
      </c>
      <c r="I266">
        <f>'Career - bat'!I266</f>
        <v>1</v>
      </c>
      <c r="J266">
        <f>'Career - bat'!J266</f>
        <v>0</v>
      </c>
      <c r="K266">
        <f>'Career - bat'!K266</f>
        <v>1</v>
      </c>
      <c r="L266">
        <f>'Career - bat'!L266</f>
        <v>9</v>
      </c>
      <c r="M266">
        <f>'Career - bat'!M266</f>
        <v>4</v>
      </c>
      <c r="N266">
        <f>'Career - bat'!N266</f>
        <v>97</v>
      </c>
    </row>
    <row r="267" spans="1:14" x14ac:dyDescent="0.25">
      <c r="A267" t="str">
        <f>'Career - bat'!A267</f>
        <v>Chris Silvapulle</v>
      </c>
      <c r="B267">
        <f>'Career - bat'!B267</f>
        <v>16</v>
      </c>
      <c r="C267">
        <f>'Career - bat'!C267</f>
        <v>12</v>
      </c>
      <c r="D267">
        <f>'Career - bat'!D267</f>
        <v>3</v>
      </c>
      <c r="E267">
        <f>'Career - bat'!E267</f>
        <v>209</v>
      </c>
      <c r="F267" s="30">
        <f>'Career - bat'!F267</f>
        <v>23.222222222222221</v>
      </c>
      <c r="G267" s="30">
        <f>'Career - bat'!G267</f>
        <v>58.87323943661972</v>
      </c>
      <c r="H267">
        <f>'Career - bat'!H267</f>
        <v>64</v>
      </c>
      <c r="I267">
        <f>'Career - bat'!I267</f>
        <v>2</v>
      </c>
      <c r="J267">
        <f>'Career - bat'!J267</f>
        <v>0</v>
      </c>
      <c r="K267">
        <f>'Career - bat'!K267</f>
        <v>1</v>
      </c>
      <c r="L267">
        <f>'Career - bat'!L267</f>
        <v>24</v>
      </c>
      <c r="M267">
        <f>'Career - bat'!M267</f>
        <v>1</v>
      </c>
      <c r="N267">
        <f>'Career - bat'!N267</f>
        <v>355</v>
      </c>
    </row>
    <row r="268" spans="1:14" x14ac:dyDescent="0.25">
      <c r="A268" t="str">
        <f>'Career - bat'!A268</f>
        <v>Kesh Wanigasekara</v>
      </c>
      <c r="B268">
        <f>'Career - bat'!B268</f>
        <v>11</v>
      </c>
      <c r="C268">
        <f>'Career - bat'!C268</f>
        <v>10</v>
      </c>
      <c r="D268">
        <f>'Career - bat'!D268</f>
        <v>2</v>
      </c>
      <c r="E268">
        <f>'Career - bat'!E268</f>
        <v>75</v>
      </c>
      <c r="F268" s="30">
        <f>'Career - bat'!F268</f>
        <v>9.375</v>
      </c>
      <c r="G268" s="30">
        <f>'Career - bat'!G268</f>
        <v>87.20930232558139</v>
      </c>
      <c r="H268" t="str">
        <f>'Career - bat'!H268</f>
        <v>44*</v>
      </c>
      <c r="I268">
        <f>'Career - bat'!I268</f>
        <v>0</v>
      </c>
      <c r="J268">
        <f>'Career - bat'!J268</f>
        <v>0</v>
      </c>
      <c r="K268">
        <f>'Career - bat'!K268</f>
        <v>2</v>
      </c>
      <c r="L268">
        <f>'Career - bat'!L268</f>
        <v>13</v>
      </c>
      <c r="M268">
        <f>'Career - bat'!M268</f>
        <v>1</v>
      </c>
      <c r="N268">
        <f>'Career - bat'!N268</f>
        <v>86</v>
      </c>
    </row>
    <row r="269" spans="1:14" x14ac:dyDescent="0.25">
      <c r="A269" t="str">
        <f>'Career - bat'!A269</f>
        <v>Olli Lonsdale</v>
      </c>
      <c r="B269">
        <f>'Career - bat'!B269</f>
        <v>3</v>
      </c>
      <c r="C269">
        <f>'Career - bat'!C269</f>
        <v>3</v>
      </c>
      <c r="D269">
        <f>'Career - bat'!D269</f>
        <v>0</v>
      </c>
      <c r="E269">
        <f>'Career - bat'!E269</f>
        <v>61</v>
      </c>
      <c r="F269" s="30">
        <f>'Career - bat'!F269</f>
        <v>20.333333333333332</v>
      </c>
      <c r="G269" s="30">
        <f>'Career - bat'!G269</f>
        <v>56.481481481481474</v>
      </c>
      <c r="H269">
        <f>'Career - bat'!H269</f>
        <v>44</v>
      </c>
      <c r="I269">
        <f>'Career - bat'!I269</f>
        <v>0</v>
      </c>
      <c r="J269">
        <f>'Career - bat'!J269</f>
        <v>0</v>
      </c>
      <c r="K269">
        <f>'Career - bat'!K269</f>
        <v>0</v>
      </c>
      <c r="L269">
        <f>'Career - bat'!L269</f>
        <v>7</v>
      </c>
      <c r="M269">
        <f>'Career - bat'!M269</f>
        <v>0</v>
      </c>
      <c r="N269">
        <f>'Career - bat'!N269</f>
        <v>108</v>
      </c>
    </row>
    <row r="270" spans="1:14" x14ac:dyDescent="0.25">
      <c r="A270" t="str">
        <f>'Career - bat'!A270</f>
        <v>Gareth Shaw</v>
      </c>
      <c r="B270">
        <f>'Career - bat'!B270</f>
        <v>5</v>
      </c>
      <c r="C270">
        <f>'Career - bat'!C270</f>
        <v>5</v>
      </c>
      <c r="D270">
        <f>'Career - bat'!D270</f>
        <v>0</v>
      </c>
      <c r="E270">
        <f>'Career - bat'!E270</f>
        <v>43</v>
      </c>
      <c r="F270" s="30">
        <f>'Career - bat'!F270</f>
        <v>8.6</v>
      </c>
      <c r="G270" s="30">
        <f>'Career - bat'!G270</f>
        <v>65.151515151515156</v>
      </c>
      <c r="H270">
        <f>'Career - bat'!H270</f>
        <v>18</v>
      </c>
      <c r="I270">
        <f>'Career - bat'!I270</f>
        <v>0</v>
      </c>
      <c r="J270">
        <f>'Career - bat'!J270</f>
        <v>0</v>
      </c>
      <c r="K270">
        <f>'Career - bat'!K270</f>
        <v>1</v>
      </c>
      <c r="L270">
        <f>'Career - bat'!L270</f>
        <v>6</v>
      </c>
      <c r="M270">
        <f>'Career - bat'!M270</f>
        <v>0</v>
      </c>
      <c r="N270">
        <f>'Career - bat'!N270</f>
        <v>66</v>
      </c>
    </row>
    <row r="271" spans="1:14" x14ac:dyDescent="0.25">
      <c r="A271" t="str">
        <f>'Career - bat'!A271</f>
        <v>Glenn Meier</v>
      </c>
      <c r="B271">
        <f>'Career - bat'!B271</f>
        <v>2</v>
      </c>
      <c r="C271">
        <f>'Career - bat'!C271</f>
        <v>2</v>
      </c>
      <c r="D271">
        <f>'Career - bat'!D271</f>
        <v>0</v>
      </c>
      <c r="E271">
        <f>'Career - bat'!E271</f>
        <v>12</v>
      </c>
      <c r="F271" s="30">
        <f>'Career - bat'!F271</f>
        <v>6</v>
      </c>
      <c r="G271" s="30">
        <f>'Career - bat'!G271</f>
        <v>36.363636363636367</v>
      </c>
      <c r="H271">
        <f>'Career - bat'!H271</f>
        <v>11</v>
      </c>
      <c r="I271">
        <f>'Career - bat'!I271</f>
        <v>0</v>
      </c>
      <c r="J271">
        <f>'Career - bat'!J271</f>
        <v>0</v>
      </c>
      <c r="K271">
        <f>'Career - bat'!K271</f>
        <v>0</v>
      </c>
      <c r="L271">
        <f>'Career - bat'!L271</f>
        <v>1</v>
      </c>
      <c r="M271">
        <f>'Career - bat'!M271</f>
        <v>0</v>
      </c>
      <c r="N271">
        <f>'Career - bat'!N271</f>
        <v>33</v>
      </c>
    </row>
    <row r="272" spans="1:14" x14ac:dyDescent="0.25">
      <c r="A272" t="str">
        <f>'Career - bat'!A272</f>
        <v>Akash Rajput</v>
      </c>
      <c r="B272">
        <f>'Career - bat'!B272</f>
        <v>1</v>
      </c>
      <c r="C272">
        <f>'Career - bat'!C272</f>
        <v>1</v>
      </c>
      <c r="D272">
        <f>'Career - bat'!D272</f>
        <v>0</v>
      </c>
      <c r="E272">
        <f>'Career - bat'!E272</f>
        <v>4</v>
      </c>
      <c r="F272" s="30">
        <f>'Career - bat'!F272</f>
        <v>4</v>
      </c>
      <c r="G272" s="30">
        <f>'Career - bat'!G272</f>
        <v>44.444444444444443</v>
      </c>
      <c r="H272">
        <f>'Career - bat'!H272</f>
        <v>4</v>
      </c>
      <c r="I272">
        <f>'Career - bat'!I272</f>
        <v>0</v>
      </c>
      <c r="J272">
        <f>'Career - bat'!J272</f>
        <v>0</v>
      </c>
      <c r="K272">
        <f>'Career - bat'!K272</f>
        <v>0</v>
      </c>
      <c r="L272">
        <f>'Career - bat'!L272</f>
        <v>1</v>
      </c>
      <c r="M272">
        <f>'Career - bat'!M272</f>
        <v>0</v>
      </c>
      <c r="N272">
        <f>'Career - bat'!N272</f>
        <v>9</v>
      </c>
    </row>
    <row r="273" spans="1:14" x14ac:dyDescent="0.25">
      <c r="A273" t="str">
        <f>'Career - bat'!A273</f>
        <v>Callum Binyon</v>
      </c>
      <c r="B273">
        <f>'Career - bat'!B273</f>
        <v>1</v>
      </c>
      <c r="C273">
        <f>'Career - bat'!C273</f>
        <v>1</v>
      </c>
      <c r="D273">
        <f>'Career - bat'!D273</f>
        <v>1</v>
      </c>
      <c r="E273">
        <f>'Career - bat'!E273</f>
        <v>3</v>
      </c>
      <c r="F273" s="30" t="str">
        <f>'Career - bat'!F273</f>
        <v>-</v>
      </c>
      <c r="G273" s="30">
        <f>'Career - bat'!G273</f>
        <v>50</v>
      </c>
      <c r="H273" t="str">
        <f>'Career - bat'!H273</f>
        <v>3*</v>
      </c>
      <c r="I273">
        <f>'Career - bat'!I273</f>
        <v>0</v>
      </c>
      <c r="J273">
        <f>'Career - bat'!J273</f>
        <v>0</v>
      </c>
      <c r="K273">
        <f>'Career - bat'!K273</f>
        <v>0</v>
      </c>
      <c r="L273">
        <f>'Career - bat'!L273</f>
        <v>0</v>
      </c>
      <c r="M273">
        <f>'Career - bat'!M273</f>
        <v>0</v>
      </c>
      <c r="N273">
        <f>'Career - bat'!N273</f>
        <v>6</v>
      </c>
    </row>
    <row r="274" spans="1:14" x14ac:dyDescent="0.25">
      <c r="A274" t="str">
        <f>'Career - bat'!A274</f>
        <v>Ajit Prasaad</v>
      </c>
      <c r="B274">
        <f>'Career - bat'!B274</f>
        <v>8</v>
      </c>
      <c r="C274">
        <f>'Career - bat'!C274</f>
        <v>4</v>
      </c>
      <c r="D274">
        <f>'Career - bat'!D274</f>
        <v>1</v>
      </c>
      <c r="E274">
        <f>'Career - bat'!E274</f>
        <v>6</v>
      </c>
      <c r="F274" s="30">
        <f>'Career - bat'!F274</f>
        <v>2</v>
      </c>
      <c r="G274" s="30">
        <f>'Career - bat'!G274</f>
        <v>60</v>
      </c>
      <c r="H274" t="str">
        <f>'Career - bat'!H274</f>
        <v>6*</v>
      </c>
      <c r="I274">
        <f>'Career - bat'!I274</f>
        <v>0</v>
      </c>
      <c r="J274">
        <f>'Career - bat'!J274</f>
        <v>0</v>
      </c>
      <c r="K274">
        <f>'Career - bat'!K274</f>
        <v>3</v>
      </c>
      <c r="L274">
        <f>'Career - bat'!L274</f>
        <v>0</v>
      </c>
      <c r="M274">
        <f>'Career - bat'!M274</f>
        <v>0</v>
      </c>
      <c r="N274">
        <f>'Career - bat'!N274</f>
        <v>10</v>
      </c>
    </row>
    <row r="275" spans="1:14" x14ac:dyDescent="0.25">
      <c r="A275" t="str">
        <f>'Career - bat'!A275</f>
        <v>Sam Russell</v>
      </c>
      <c r="B275">
        <f>'Career - bat'!B275</f>
        <v>1</v>
      </c>
      <c r="C275">
        <f>'Career - bat'!C275</f>
        <v>1</v>
      </c>
      <c r="D275">
        <f>'Career - bat'!D275</f>
        <v>0</v>
      </c>
      <c r="E275">
        <f>'Career - bat'!E275</f>
        <v>0</v>
      </c>
      <c r="F275" s="30">
        <f>'Career - bat'!F275</f>
        <v>0</v>
      </c>
      <c r="G275" s="30">
        <f>'Career - bat'!G275</f>
        <v>0</v>
      </c>
      <c r="H275">
        <f>'Career - bat'!H275</f>
        <v>0</v>
      </c>
      <c r="I275">
        <f>'Career - bat'!I275</f>
        <v>0</v>
      </c>
      <c r="J275">
        <f>'Career - bat'!J275</f>
        <v>0</v>
      </c>
      <c r="K275">
        <f>'Career - bat'!K275</f>
        <v>1</v>
      </c>
      <c r="L275">
        <f>'Career - bat'!L275</f>
        <v>0</v>
      </c>
      <c r="M275">
        <f>'Career - bat'!M275</f>
        <v>0</v>
      </c>
      <c r="N275">
        <f>'Career - bat'!N275</f>
        <v>6</v>
      </c>
    </row>
    <row r="276" spans="1:14" x14ac:dyDescent="0.25">
      <c r="A276" t="str">
        <f>'Career - bat'!A276</f>
        <v>Andrew McEwen</v>
      </c>
      <c r="B276">
        <f>'Career - bat'!B276</f>
        <v>12</v>
      </c>
      <c r="C276">
        <f>'Career - bat'!C276</f>
        <v>6</v>
      </c>
      <c r="D276">
        <f>'Career - bat'!D276</f>
        <v>2</v>
      </c>
      <c r="E276">
        <f>'Career - bat'!E276</f>
        <v>37</v>
      </c>
      <c r="F276" s="30">
        <f>'Career - bat'!F276</f>
        <v>9.25</v>
      </c>
      <c r="G276" s="30">
        <f>'Career - bat'!G276</f>
        <v>74</v>
      </c>
      <c r="H276" t="str">
        <f>'Career - bat'!H276</f>
        <v>16*</v>
      </c>
      <c r="I276">
        <f>'Career - bat'!I276</f>
        <v>0</v>
      </c>
      <c r="J276">
        <f>'Career - bat'!J276</f>
        <v>0</v>
      </c>
      <c r="K276">
        <f>'Career - bat'!K276</f>
        <v>1</v>
      </c>
      <c r="L276">
        <f>'Career - bat'!L276</f>
        <v>5</v>
      </c>
      <c r="M276">
        <f>'Career - bat'!M276</f>
        <v>0</v>
      </c>
      <c r="N276">
        <f>'Career - bat'!N276</f>
        <v>50</v>
      </c>
    </row>
    <row r="277" spans="1:14" x14ac:dyDescent="0.25">
      <c r="A277" t="str">
        <f>'Career - bat'!A277</f>
        <v>Jo Milne</v>
      </c>
      <c r="B277">
        <f>'Career - bat'!B277</f>
        <v>2</v>
      </c>
      <c r="C277">
        <f>'Career - bat'!C277</f>
        <v>2</v>
      </c>
      <c r="D277">
        <f>'Career - bat'!D277</f>
        <v>1</v>
      </c>
      <c r="E277">
        <f>'Career - bat'!E277</f>
        <v>6</v>
      </c>
      <c r="F277" s="30">
        <f>'Career - bat'!F277</f>
        <v>6</v>
      </c>
      <c r="G277" s="30">
        <f>'Career - bat'!G277</f>
        <v>75</v>
      </c>
      <c r="H277" t="str">
        <f>'Career - bat'!H277</f>
        <v>6*</v>
      </c>
      <c r="I277">
        <f>'Career - bat'!I277</f>
        <v>0</v>
      </c>
      <c r="J277">
        <f>'Career - bat'!J277</f>
        <v>0</v>
      </c>
      <c r="K277">
        <f>'Career - bat'!K277</f>
        <v>1</v>
      </c>
      <c r="L277">
        <f>'Career - bat'!L277</f>
        <v>1</v>
      </c>
      <c r="M277">
        <f>'Career - bat'!M277</f>
        <v>0</v>
      </c>
      <c r="N277">
        <f>'Career - bat'!N277</f>
        <v>8</v>
      </c>
    </row>
    <row r="278" spans="1:14" x14ac:dyDescent="0.25">
      <c r="A278" t="str">
        <f>'Career - bat'!A278</f>
        <v>Suri S</v>
      </c>
      <c r="B278">
        <f>'Career - bat'!B278</f>
        <v>1</v>
      </c>
      <c r="C278">
        <f>'Career - bat'!C278</f>
        <v>1</v>
      </c>
      <c r="D278">
        <f>'Career - bat'!D278</f>
        <v>0</v>
      </c>
      <c r="E278">
        <f>'Career - bat'!E278</f>
        <v>2</v>
      </c>
      <c r="F278" s="30">
        <f>'Career - bat'!F278</f>
        <v>2</v>
      </c>
      <c r="G278" s="30">
        <f>'Career - bat'!G278</f>
        <v>100</v>
      </c>
      <c r="H278">
        <f>'Career - bat'!H278</f>
        <v>2</v>
      </c>
      <c r="I278">
        <f>'Career - bat'!I278</f>
        <v>0</v>
      </c>
      <c r="J278">
        <f>'Career - bat'!J278</f>
        <v>0</v>
      </c>
      <c r="K278">
        <f>'Career - bat'!K278</f>
        <v>0</v>
      </c>
      <c r="L278">
        <f>'Career - bat'!L278</f>
        <v>0</v>
      </c>
      <c r="M278">
        <f>'Career - bat'!M278</f>
        <v>0</v>
      </c>
      <c r="N278">
        <f>'Career - bat'!N278</f>
        <v>2</v>
      </c>
    </row>
  </sheetData>
  <sortState ref="A2:N276">
    <sortCondition descending="1" ref="E2:E276"/>
    <sortCondition descending="1" ref="F2:F276"/>
    <sortCondition descending="1" ref="C2:C276"/>
    <sortCondition descending="1" ref="D2:D276"/>
    <sortCondition descending="1" ref="B2:B276"/>
    <sortCondition ref="A2:A2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8"/>
  <sheetViews>
    <sheetView tabSelected="1" topLeftCell="A175" workbookViewId="0">
      <selection activeCell="P210" sqref="P210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2" s="6" customFormat="1" x14ac:dyDescent="0.25">
      <c r="A1" s="6" t="str">
        <f>'Career Bowling'!B6</f>
        <v>Player</v>
      </c>
      <c r="B1" s="6" t="str">
        <f>'Career Bowling'!C6</f>
        <v>Mat</v>
      </c>
      <c r="C1" s="6" t="str">
        <f>'Career Bowling'!D6</f>
        <v>Overs</v>
      </c>
      <c r="D1" s="6" t="str">
        <f>'Career Bowling'!E6</f>
        <v>Mdns</v>
      </c>
      <c r="E1" s="6" t="str">
        <f>'Career Bowling'!F6</f>
        <v>Runs</v>
      </c>
      <c r="F1" s="6" t="str">
        <f>'Career Bowling'!G6</f>
        <v>Wkts</v>
      </c>
      <c r="G1" s="6" t="str">
        <f>'Career Bowling'!K6</f>
        <v>5wi</v>
      </c>
      <c r="H1" s="6" t="str">
        <f>'Career Bowling'!L6</f>
        <v>Wides</v>
      </c>
      <c r="I1" s="6" t="str">
        <f>'Career Bowling'!M6</f>
        <v>NBs</v>
      </c>
      <c r="J1" s="6" t="str">
        <f>'Career Bowling'!N6</f>
        <v>Best wkts</v>
      </c>
      <c r="K1" s="6" t="str">
        <f>'Career Bowling'!O6</f>
        <v>Best for</v>
      </c>
    </row>
    <row r="2" spans="1:12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  <c r="L2" t="b">
        <f>COUNTIF('Season - bowl'!A:A,'Export - bowling'!A2)&gt;0</f>
        <v>1</v>
      </c>
    </row>
    <row r="3" spans="1:12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  <c r="L3" t="b">
        <f>COUNTIF('Season - bowl'!A:A,'Export - bowling'!A3)&gt;0</f>
        <v>0</v>
      </c>
    </row>
    <row r="4" spans="1:12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  <c r="L4" t="b">
        <f>COUNTIF('Season - bowl'!A:A,'Export - bowling'!A4)&gt;0</f>
        <v>0</v>
      </c>
    </row>
    <row r="5" spans="1:12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  <c r="L5" t="b">
        <f>COUNTIF('Season - bowl'!A:A,'Export - bowling'!A5)&gt;0</f>
        <v>0</v>
      </c>
    </row>
    <row r="6" spans="1:12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  <c r="L6" t="b">
        <f>COUNTIF('Season - bowl'!A:A,'Export - bowling'!A6)&gt;0</f>
        <v>0</v>
      </c>
    </row>
    <row r="7" spans="1:12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  <c r="L7" t="b">
        <f>COUNTIF('Season - bowl'!A:A,'Export - bowling'!A7)&gt;0</f>
        <v>0</v>
      </c>
    </row>
    <row r="8" spans="1:12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  <c r="L8" t="b">
        <f>COUNTIF('Season - bowl'!A:A,'Export - bowling'!A8)&gt;0</f>
        <v>0</v>
      </c>
    </row>
    <row r="9" spans="1:12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  <c r="L9" t="b">
        <f>COUNTIF('Season - bowl'!A:A,'Export - bowling'!A9)&gt;0</f>
        <v>0</v>
      </c>
    </row>
    <row r="10" spans="1:12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  <c r="L10" t="b">
        <f>COUNTIF('Season - bowl'!A:A,'Export - bowling'!A10)&gt;0</f>
        <v>0</v>
      </c>
    </row>
    <row r="11" spans="1:12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  <c r="L11" t="b">
        <f>COUNTIF('Season - bowl'!A:A,'Export - bowling'!A11)&gt;0</f>
        <v>0</v>
      </c>
    </row>
    <row r="12" spans="1:12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  <c r="L12" t="b">
        <f>COUNTIF('Season - bowl'!A:A,'Export - bowling'!A12)&gt;0</f>
        <v>0</v>
      </c>
    </row>
    <row r="13" spans="1:12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  <c r="L13" t="b">
        <f>COUNTIF('Season - bowl'!A:A,'Export - bowling'!A13)&gt;0</f>
        <v>0</v>
      </c>
    </row>
    <row r="14" spans="1:12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  <c r="L14" t="b">
        <f>COUNTIF('Season - bowl'!A:A,'Export - bowling'!A14)&gt;0</f>
        <v>1</v>
      </c>
    </row>
    <row r="15" spans="1:12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  <c r="L15" t="b">
        <f>COUNTIF('Season - bowl'!A:A,'Export - bowling'!A15)&gt;0</f>
        <v>0</v>
      </c>
    </row>
    <row r="16" spans="1:12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  <c r="L16" t="b">
        <f>COUNTIF('Season - bowl'!A:A,'Export - bowling'!A16)&gt;0</f>
        <v>0</v>
      </c>
    </row>
    <row r="17" spans="1:12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  <c r="L17" t="b">
        <f>COUNTIF('Season - bowl'!A:A,'Export - bowling'!A17)&gt;0</f>
        <v>0</v>
      </c>
    </row>
    <row r="18" spans="1:12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  <c r="L18" t="b">
        <f>COUNTIF('Season - bowl'!A:A,'Export - bowling'!A18)&gt;0</f>
        <v>0</v>
      </c>
    </row>
    <row r="19" spans="1:12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  <c r="L19" t="b">
        <f>COUNTIF('Season - bowl'!A:A,'Export - bowling'!A19)&gt;0</f>
        <v>0</v>
      </c>
    </row>
    <row r="20" spans="1:12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  <c r="L20" t="b">
        <f>COUNTIF('Season - bowl'!A:A,'Export - bowling'!A20)&gt;0</f>
        <v>0</v>
      </c>
    </row>
    <row r="21" spans="1:12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  <c r="L21" t="b">
        <f>COUNTIF('Season - bowl'!A:A,'Export - bowling'!A21)&gt;0</f>
        <v>0</v>
      </c>
    </row>
    <row r="22" spans="1:12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  <c r="L22" t="b">
        <f>COUNTIF('Season - bowl'!A:A,'Export - bowling'!A22)&gt;0</f>
        <v>0</v>
      </c>
    </row>
    <row r="23" spans="1:12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  <c r="L23" t="b">
        <f>COUNTIF('Season - bowl'!A:A,'Export - bowling'!A23)&gt;0</f>
        <v>0</v>
      </c>
    </row>
    <row r="24" spans="1:12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  <c r="L24" t="b">
        <f>COUNTIF('Season - bowl'!A:A,'Export - bowling'!A24)&gt;0</f>
        <v>0</v>
      </c>
    </row>
    <row r="25" spans="1:12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  <c r="L25" t="b">
        <f>COUNTIF('Season - bowl'!A:A,'Export - bowling'!A25)&gt;0</f>
        <v>0</v>
      </c>
    </row>
    <row r="26" spans="1:12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  <c r="L26" t="b">
        <f>COUNTIF('Season - bowl'!A:A,'Export - bowling'!A26)&gt;0</f>
        <v>0</v>
      </c>
    </row>
    <row r="27" spans="1:12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  <c r="L27" t="b">
        <f>COUNTIF('Season - bowl'!A:A,'Export - bowling'!A27)&gt;0</f>
        <v>0</v>
      </c>
    </row>
    <row r="28" spans="1:12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  <c r="L28" t="b">
        <f>COUNTIF('Season - bowl'!A:A,'Export - bowling'!A28)&gt;0</f>
        <v>0</v>
      </c>
    </row>
    <row r="29" spans="1:12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  <c r="L29" t="b">
        <f>COUNTIF('Season - bowl'!A:A,'Export - bowling'!A29)&gt;0</f>
        <v>1</v>
      </c>
    </row>
    <row r="30" spans="1:12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  <c r="L30" t="b">
        <f>COUNTIF('Season - bowl'!A:A,'Export - bowling'!A30)&gt;0</f>
        <v>1</v>
      </c>
    </row>
    <row r="31" spans="1:12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  <c r="L31" t="b">
        <f>COUNTIF('Season - bowl'!A:A,'Export - bowling'!A31)&gt;0</f>
        <v>0</v>
      </c>
    </row>
    <row r="32" spans="1:12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  <c r="L32" t="b">
        <f>COUNTIF('Season - bowl'!A:A,'Export - bowling'!A32)&gt;0</f>
        <v>0</v>
      </c>
    </row>
    <row r="33" spans="1:12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  <c r="L33" t="b">
        <f>COUNTIF('Season - bowl'!A:A,'Export - bowling'!A33)&gt;0</f>
        <v>0</v>
      </c>
    </row>
    <row r="34" spans="1:12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  <c r="L34" t="b">
        <f>COUNTIF('Season - bowl'!A:A,'Export - bowling'!A34)&gt;0</f>
        <v>0</v>
      </c>
    </row>
    <row r="35" spans="1:12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  <c r="L35" t="b">
        <f>COUNTIF('Season - bowl'!A:A,'Export - bowling'!A35)&gt;0</f>
        <v>1</v>
      </c>
    </row>
    <row r="36" spans="1:12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  <c r="L36" t="b">
        <f>COUNTIF('Season - bowl'!A:A,'Export - bowling'!A36)&gt;0</f>
        <v>0</v>
      </c>
    </row>
    <row r="37" spans="1:12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  <c r="L37" t="b">
        <f>COUNTIF('Season - bowl'!A:A,'Export - bowling'!A37)&gt;0</f>
        <v>0</v>
      </c>
    </row>
    <row r="38" spans="1:12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  <c r="L38" t="b">
        <f>COUNTIF('Season - bowl'!A:A,'Export - bowling'!A38)&gt;0</f>
        <v>0</v>
      </c>
    </row>
    <row r="39" spans="1:12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  <c r="L39" t="b">
        <f>COUNTIF('Season - bowl'!A:A,'Export - bowling'!A39)&gt;0</f>
        <v>0</v>
      </c>
    </row>
    <row r="40" spans="1:12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  <c r="L40" t="b">
        <f>COUNTIF('Season - bowl'!A:A,'Export - bowling'!A40)&gt;0</f>
        <v>0</v>
      </c>
    </row>
    <row r="41" spans="1:12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  <c r="L41" t="b">
        <f>COUNTIF('Season - bowl'!A:A,'Export - bowling'!A41)&gt;0</f>
        <v>0</v>
      </c>
    </row>
    <row r="42" spans="1:12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  <c r="L42" t="b">
        <f>COUNTIF('Season - bowl'!A:A,'Export - bowling'!A42)&gt;0</f>
        <v>0</v>
      </c>
    </row>
    <row r="43" spans="1:12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  <c r="L43" t="b">
        <f>COUNTIF('Season - bowl'!A:A,'Export - bowling'!A43)&gt;0</f>
        <v>0</v>
      </c>
    </row>
    <row r="44" spans="1:12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  <c r="L44" t="b">
        <f>COUNTIF('Season - bowl'!A:A,'Export - bowling'!A44)&gt;0</f>
        <v>0</v>
      </c>
    </row>
    <row r="45" spans="1:12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  <c r="L45" t="b">
        <f>COUNTIF('Season - bowl'!A:A,'Export - bowling'!A45)&gt;0</f>
        <v>0</v>
      </c>
    </row>
    <row r="46" spans="1:12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  <c r="L46" t="b">
        <f>COUNTIF('Season - bowl'!A:A,'Export - bowling'!A46)&gt;0</f>
        <v>0</v>
      </c>
    </row>
    <row r="47" spans="1:12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  <c r="L47" t="b">
        <f>COUNTIF('Season - bowl'!A:A,'Export - bowling'!A47)&gt;0</f>
        <v>0</v>
      </c>
    </row>
    <row r="48" spans="1:12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  <c r="L48" t="b">
        <f>COUNTIF('Season - bowl'!A:A,'Export - bowling'!A48)&gt;0</f>
        <v>0</v>
      </c>
    </row>
    <row r="49" spans="1:12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  <c r="L49" t="b">
        <f>COUNTIF('Season - bowl'!A:A,'Export - bowling'!A49)&gt;0</f>
        <v>0</v>
      </c>
    </row>
    <row r="50" spans="1:12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  <c r="L50" t="b">
        <f>COUNTIF('Season - bowl'!A:A,'Export - bowling'!A50)&gt;0</f>
        <v>1</v>
      </c>
    </row>
    <row r="51" spans="1:12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  <c r="L51" t="b">
        <f>COUNTIF('Season - bowl'!A:A,'Export - bowling'!A51)&gt;0</f>
        <v>0</v>
      </c>
    </row>
    <row r="52" spans="1:12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  <c r="L52" t="b">
        <f>COUNTIF('Season - bowl'!A:A,'Export - bowling'!A52)&gt;0</f>
        <v>0</v>
      </c>
    </row>
    <row r="53" spans="1:12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  <c r="L53" t="b">
        <f>COUNTIF('Season - bowl'!A:A,'Export - bowling'!A53)&gt;0</f>
        <v>0</v>
      </c>
    </row>
    <row r="54" spans="1:12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  <c r="L54" t="b">
        <f>COUNTIF('Season - bowl'!A:A,'Export - bowling'!A54)&gt;0</f>
        <v>0</v>
      </c>
    </row>
    <row r="55" spans="1:12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  <c r="L55" t="b">
        <f>COUNTIF('Season - bowl'!A:A,'Export - bowling'!A55)&gt;0</f>
        <v>0</v>
      </c>
    </row>
    <row r="56" spans="1:12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  <c r="L56" t="b">
        <f>COUNTIF('Season - bowl'!A:A,'Export - bowling'!A56)&gt;0</f>
        <v>0</v>
      </c>
    </row>
    <row r="57" spans="1:12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  <c r="L57" t="b">
        <f>COUNTIF('Season - bowl'!A:A,'Export - bowling'!A57)&gt;0</f>
        <v>0</v>
      </c>
    </row>
    <row r="58" spans="1:12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  <c r="L58" t="b">
        <f>COUNTIF('Season - bowl'!A:A,'Export - bowling'!A58)&gt;0</f>
        <v>0</v>
      </c>
    </row>
    <row r="59" spans="1:12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  <c r="L59" t="b">
        <f>COUNTIF('Season - bowl'!A:A,'Export - bowling'!A59)&gt;0</f>
        <v>0</v>
      </c>
    </row>
    <row r="60" spans="1:12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  <c r="L60" t="b">
        <f>COUNTIF('Season - bowl'!A:A,'Export - bowling'!A60)&gt;0</f>
        <v>0</v>
      </c>
    </row>
    <row r="61" spans="1:12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  <c r="L61" t="b">
        <f>COUNTIF('Season - bowl'!A:A,'Export - bowling'!A61)&gt;0</f>
        <v>0</v>
      </c>
    </row>
    <row r="62" spans="1:12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  <c r="L62" t="b">
        <f>COUNTIF('Season - bowl'!A:A,'Export - bowling'!A62)&gt;0</f>
        <v>0</v>
      </c>
    </row>
    <row r="63" spans="1:12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  <c r="L63" t="b">
        <f>COUNTIF('Season - bowl'!A:A,'Export - bowling'!A63)&gt;0</f>
        <v>0</v>
      </c>
    </row>
    <row r="64" spans="1:12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  <c r="L64" t="b">
        <f>COUNTIF('Season - bowl'!A:A,'Export - bowling'!A64)&gt;0</f>
        <v>1</v>
      </c>
    </row>
    <row r="65" spans="1:12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  <c r="L65" t="b">
        <f>COUNTIF('Season - bowl'!A:A,'Export - bowling'!A65)&gt;0</f>
        <v>0</v>
      </c>
    </row>
    <row r="66" spans="1:12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  <c r="L66" t="b">
        <f>COUNTIF('Season - bowl'!A:A,'Export - bowling'!A66)&gt;0</f>
        <v>0</v>
      </c>
    </row>
    <row r="67" spans="1:12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  <c r="L67" t="b">
        <f>COUNTIF('Season - bowl'!A:A,'Export - bowling'!A67)&gt;0</f>
        <v>0</v>
      </c>
    </row>
    <row r="68" spans="1:12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  <c r="L68" t="b">
        <f>COUNTIF('Season - bowl'!A:A,'Export - bowling'!A68)&gt;0</f>
        <v>0</v>
      </c>
    </row>
    <row r="69" spans="1:12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  <c r="L69" t="b">
        <f>COUNTIF('Season - bowl'!A:A,'Export - bowling'!A69)&gt;0</f>
        <v>0</v>
      </c>
    </row>
    <row r="70" spans="1:12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  <c r="L70" t="b">
        <f>COUNTIF('Season - bowl'!A:A,'Export - bowling'!A70)&gt;0</f>
        <v>0</v>
      </c>
    </row>
    <row r="71" spans="1:12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  <c r="L71" t="b">
        <f>COUNTIF('Season - bowl'!A:A,'Export - bowling'!A71)&gt;0</f>
        <v>0</v>
      </c>
    </row>
    <row r="72" spans="1:12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  <c r="L72" t="b">
        <f>COUNTIF('Season - bowl'!A:A,'Export - bowling'!A72)&gt;0</f>
        <v>0</v>
      </c>
    </row>
    <row r="73" spans="1:12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  <c r="L73" t="b">
        <f>COUNTIF('Season - bowl'!A:A,'Export - bowling'!A73)&gt;0</f>
        <v>0</v>
      </c>
    </row>
    <row r="74" spans="1:12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  <c r="L74" t="b">
        <f>COUNTIF('Season - bowl'!A:A,'Export - bowling'!A74)&gt;0</f>
        <v>0</v>
      </c>
    </row>
    <row r="75" spans="1:12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  <c r="L75" t="b">
        <f>COUNTIF('Season - bowl'!A:A,'Export - bowling'!A75)&gt;0</f>
        <v>0</v>
      </c>
    </row>
    <row r="76" spans="1:12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  <c r="L76" t="b">
        <f>COUNTIF('Season - bowl'!A:A,'Export - bowling'!A76)&gt;0</f>
        <v>0</v>
      </c>
    </row>
    <row r="77" spans="1:12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  <c r="L77" t="b">
        <f>COUNTIF('Season - bowl'!A:A,'Export - bowling'!A77)&gt;0</f>
        <v>0</v>
      </c>
    </row>
    <row r="78" spans="1:12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  <c r="L78" t="b">
        <f>COUNTIF('Season - bowl'!A:A,'Export - bowling'!A78)&gt;0</f>
        <v>0</v>
      </c>
    </row>
    <row r="79" spans="1:12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  <c r="L79" t="b">
        <f>COUNTIF('Season - bowl'!A:A,'Export - bowling'!A79)&gt;0</f>
        <v>0</v>
      </c>
    </row>
    <row r="80" spans="1:12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  <c r="L80" t="b">
        <f>COUNTIF('Season - bowl'!A:A,'Export - bowling'!A80)&gt;0</f>
        <v>0</v>
      </c>
    </row>
    <row r="81" spans="1:12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  <c r="L81" t="b">
        <f>COUNTIF('Season - bowl'!A:A,'Export - bowling'!A81)&gt;0</f>
        <v>0</v>
      </c>
    </row>
    <row r="82" spans="1:12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  <c r="L82" t="b">
        <f>COUNTIF('Season - bowl'!A:A,'Export - bowling'!A82)&gt;0</f>
        <v>0</v>
      </c>
    </row>
    <row r="83" spans="1:12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  <c r="L83" t="b">
        <f>COUNTIF('Season - bowl'!A:A,'Export - bowling'!A83)&gt;0</f>
        <v>0</v>
      </c>
    </row>
    <row r="84" spans="1:12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  <c r="L84" t="b">
        <f>COUNTIF('Season - bowl'!A:A,'Export - bowling'!A84)&gt;0</f>
        <v>0</v>
      </c>
    </row>
    <row r="85" spans="1:12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  <c r="L85" t="b">
        <f>COUNTIF('Season - bowl'!A:A,'Export - bowling'!A85)&gt;0</f>
        <v>0</v>
      </c>
    </row>
    <row r="86" spans="1:12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  <c r="L86" t="b">
        <f>COUNTIF('Season - bowl'!A:A,'Export - bowling'!A86)&gt;0</f>
        <v>0</v>
      </c>
    </row>
    <row r="87" spans="1:12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  <c r="L87" t="b">
        <f>COUNTIF('Season - bowl'!A:A,'Export - bowling'!A87)&gt;0</f>
        <v>1</v>
      </c>
    </row>
    <row r="88" spans="1:12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  <c r="L88" t="b">
        <f>COUNTIF('Season - bowl'!A:A,'Export - bowling'!A88)&gt;0</f>
        <v>0</v>
      </c>
    </row>
    <row r="89" spans="1:12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  <c r="L89" t="b">
        <f>COUNTIF('Season - bowl'!A:A,'Export - bowling'!A89)&gt;0</f>
        <v>0</v>
      </c>
    </row>
    <row r="90" spans="1:12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  <c r="L90" t="b">
        <f>COUNTIF('Season - bowl'!A:A,'Export - bowling'!A90)&gt;0</f>
        <v>0</v>
      </c>
    </row>
    <row r="91" spans="1:12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  <c r="L91" t="b">
        <f>COUNTIF('Season - bowl'!A:A,'Export - bowling'!A91)&gt;0</f>
        <v>0</v>
      </c>
    </row>
    <row r="92" spans="1:12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  <c r="L92" t="b">
        <f>COUNTIF('Season - bowl'!A:A,'Export - bowling'!A92)&gt;0</f>
        <v>0</v>
      </c>
    </row>
    <row r="93" spans="1:12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  <c r="L93" t="b">
        <f>COUNTIF('Season - bowl'!A:A,'Export - bowling'!A93)&gt;0</f>
        <v>1</v>
      </c>
    </row>
    <row r="94" spans="1:12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  <c r="L94" t="b">
        <f>COUNTIF('Season - bowl'!A:A,'Export - bowling'!A94)&gt;0</f>
        <v>0</v>
      </c>
    </row>
    <row r="95" spans="1:12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  <c r="L95" t="b">
        <f>COUNTIF('Season - bowl'!A:A,'Export - bowling'!A95)&gt;0</f>
        <v>0</v>
      </c>
    </row>
    <row r="96" spans="1:12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  <c r="L96" t="b">
        <f>COUNTIF('Season - bowl'!A:A,'Export - bowling'!A96)&gt;0</f>
        <v>0</v>
      </c>
    </row>
    <row r="97" spans="1:12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  <c r="L97" t="b">
        <f>COUNTIF('Season - bowl'!A:A,'Export - bowling'!A97)&gt;0</f>
        <v>0</v>
      </c>
    </row>
    <row r="98" spans="1:12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  <c r="L98" t="b">
        <f>COUNTIF('Season - bowl'!A:A,'Export - bowling'!A98)&gt;0</f>
        <v>0</v>
      </c>
    </row>
    <row r="99" spans="1:12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  <c r="L99" t="b">
        <f>COUNTIF('Season - bowl'!A:A,'Export - bowling'!A99)&gt;0</f>
        <v>0</v>
      </c>
    </row>
    <row r="100" spans="1:12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  <c r="L100" t="b">
        <f>COUNTIF('Season - bowl'!A:A,'Export - bowling'!A100)&gt;0</f>
        <v>0</v>
      </c>
    </row>
    <row r="101" spans="1:12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  <c r="L101" t="b">
        <f>COUNTIF('Season - bowl'!A:A,'Export - bowling'!A101)&gt;0</f>
        <v>0</v>
      </c>
    </row>
    <row r="102" spans="1:12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  <c r="L102" t="b">
        <f>COUNTIF('Season - bowl'!A:A,'Export - bowling'!A102)&gt;0</f>
        <v>0</v>
      </c>
    </row>
    <row r="103" spans="1:12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  <c r="L103" t="b">
        <f>COUNTIF('Season - bowl'!A:A,'Export - bowling'!A103)&gt;0</f>
        <v>0</v>
      </c>
    </row>
    <row r="104" spans="1:12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  <c r="L104" t="b">
        <f>COUNTIF('Season - bowl'!A:A,'Export - bowling'!A104)&gt;0</f>
        <v>0</v>
      </c>
    </row>
    <row r="105" spans="1:12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  <c r="L105" t="b">
        <f>COUNTIF('Season - bowl'!A:A,'Export - bowling'!A105)&gt;0</f>
        <v>0</v>
      </c>
    </row>
    <row r="106" spans="1:12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  <c r="L106" t="b">
        <f>COUNTIF('Season - bowl'!A:A,'Export - bowling'!A106)&gt;0</f>
        <v>0</v>
      </c>
    </row>
    <row r="107" spans="1:12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  <c r="L107" t="b">
        <f>COUNTIF('Season - bowl'!A:A,'Export - bowling'!A107)&gt;0</f>
        <v>0</v>
      </c>
    </row>
    <row r="108" spans="1:12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  <c r="L108" t="b">
        <f>COUNTIF('Season - bowl'!A:A,'Export - bowling'!A108)&gt;0</f>
        <v>0</v>
      </c>
    </row>
    <row r="109" spans="1:12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  <c r="L109" t="b">
        <f>COUNTIF('Season - bowl'!A:A,'Export - bowling'!A109)&gt;0</f>
        <v>0</v>
      </c>
    </row>
    <row r="110" spans="1:12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  <c r="L110" t="b">
        <f>COUNTIF('Season - bowl'!A:A,'Export - bowling'!A110)&gt;0</f>
        <v>0</v>
      </c>
    </row>
    <row r="111" spans="1:12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  <c r="L111" t="b">
        <f>COUNTIF('Season - bowl'!A:A,'Export - bowling'!A111)&gt;0</f>
        <v>0</v>
      </c>
    </row>
    <row r="112" spans="1:12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  <c r="L112" t="b">
        <f>COUNTIF('Season - bowl'!A:A,'Export - bowling'!A112)&gt;0</f>
        <v>0</v>
      </c>
    </row>
    <row r="113" spans="1:12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  <c r="L113" t="b">
        <f>COUNTIF('Season - bowl'!A:A,'Export - bowling'!A113)&gt;0</f>
        <v>0</v>
      </c>
    </row>
    <row r="114" spans="1:12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  <c r="L114" t="b">
        <f>COUNTIF('Season - bowl'!A:A,'Export - bowling'!A114)&gt;0</f>
        <v>0</v>
      </c>
    </row>
    <row r="115" spans="1:12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  <c r="L115" t="b">
        <f>COUNTIF('Season - bowl'!A:A,'Export - bowling'!A115)&gt;0</f>
        <v>0</v>
      </c>
    </row>
    <row r="116" spans="1:12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  <c r="L116" t="b">
        <f>COUNTIF('Season - bowl'!A:A,'Export - bowling'!A116)&gt;0</f>
        <v>0</v>
      </c>
    </row>
    <row r="117" spans="1:12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  <c r="L117" t="b">
        <f>COUNTIF('Season - bowl'!A:A,'Export - bowling'!A117)&gt;0</f>
        <v>0</v>
      </c>
    </row>
    <row r="118" spans="1:12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  <c r="L118" t="b">
        <f>COUNTIF('Season - bowl'!A:A,'Export - bowling'!A118)&gt;0</f>
        <v>0</v>
      </c>
    </row>
    <row r="119" spans="1:12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  <c r="L119" t="b">
        <f>COUNTIF('Season - bowl'!A:A,'Export - bowling'!A119)&gt;0</f>
        <v>1</v>
      </c>
    </row>
    <row r="120" spans="1:12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  <c r="L120" t="b">
        <f>COUNTIF('Season - bowl'!A:A,'Export - bowling'!A120)&gt;0</f>
        <v>0</v>
      </c>
    </row>
    <row r="121" spans="1:12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  <c r="L121" t="b">
        <f>COUNTIF('Season - bowl'!A:A,'Export - bowling'!A121)&gt;0</f>
        <v>0</v>
      </c>
    </row>
    <row r="122" spans="1:12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  <c r="L122" t="b">
        <f>COUNTIF('Season - bowl'!A:A,'Export - bowling'!A122)&gt;0</f>
        <v>0</v>
      </c>
    </row>
    <row r="123" spans="1:12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  <c r="L123" t="b">
        <f>COUNTIF('Season - bowl'!A:A,'Export - bowling'!A123)&gt;0</f>
        <v>0</v>
      </c>
    </row>
    <row r="124" spans="1:12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  <c r="L124" t="b">
        <f>COUNTIF('Season - bowl'!A:A,'Export - bowling'!A124)&gt;0</f>
        <v>0</v>
      </c>
    </row>
    <row r="125" spans="1:12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  <c r="L125" t="b">
        <f>COUNTIF('Season - bowl'!A:A,'Export - bowling'!A125)&gt;0</f>
        <v>0</v>
      </c>
    </row>
    <row r="126" spans="1:12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  <c r="L126" t="b">
        <f>COUNTIF('Season - bowl'!A:A,'Export - bowling'!A126)&gt;0</f>
        <v>0</v>
      </c>
    </row>
    <row r="127" spans="1:12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  <c r="L127" t="b">
        <f>COUNTIF('Season - bowl'!A:A,'Export - bowling'!A127)&gt;0</f>
        <v>0</v>
      </c>
    </row>
    <row r="128" spans="1:12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  <c r="L128" t="b">
        <f>COUNTIF('Season - bowl'!A:A,'Export - bowling'!A128)&gt;0</f>
        <v>0</v>
      </c>
    </row>
    <row r="129" spans="1:12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  <c r="L129" t="b">
        <f>COUNTIF('Season - bowl'!A:A,'Export - bowling'!A129)&gt;0</f>
        <v>0</v>
      </c>
    </row>
    <row r="130" spans="1:12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  <c r="L130" t="b">
        <f>COUNTIF('Season - bowl'!A:A,'Export - bowling'!A130)&gt;0</f>
        <v>0</v>
      </c>
    </row>
    <row r="131" spans="1:12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  <c r="L131" t="b">
        <f>COUNTIF('Season - bowl'!A:A,'Export - bowling'!A131)&gt;0</f>
        <v>0</v>
      </c>
    </row>
    <row r="132" spans="1:12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  <c r="L132" t="b">
        <f>COUNTIF('Season - bowl'!A:A,'Export - bowling'!A132)&gt;0</f>
        <v>0</v>
      </c>
    </row>
    <row r="133" spans="1:12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  <c r="L133" t="b">
        <f>COUNTIF('Season - bowl'!A:A,'Export - bowling'!A133)&gt;0</f>
        <v>0</v>
      </c>
    </row>
    <row r="134" spans="1:12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  <c r="L134" t="b">
        <f>COUNTIF('Season - bowl'!A:A,'Export - bowling'!A134)&gt;0</f>
        <v>0</v>
      </c>
    </row>
    <row r="135" spans="1:12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  <c r="L135" t="b">
        <f>COUNTIF('Season - bowl'!A:A,'Export - bowling'!A135)&gt;0</f>
        <v>0</v>
      </c>
    </row>
    <row r="136" spans="1:12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  <c r="L136" t="b">
        <f>COUNTIF('Season - bowl'!A:A,'Export - bowling'!A136)&gt;0</f>
        <v>1</v>
      </c>
    </row>
    <row r="137" spans="1:12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  <c r="L137" t="b">
        <f>COUNTIF('Season - bowl'!A:A,'Export - bowling'!A137)&gt;0</f>
        <v>0</v>
      </c>
    </row>
    <row r="138" spans="1:12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  <c r="L138" t="b">
        <f>COUNTIF('Season - bowl'!A:A,'Export - bowling'!A138)&gt;0</f>
        <v>1</v>
      </c>
    </row>
    <row r="139" spans="1:12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  <c r="L139" t="b">
        <f>COUNTIF('Season - bowl'!A:A,'Export - bowling'!A139)&gt;0</f>
        <v>1</v>
      </c>
    </row>
    <row r="140" spans="1:12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  <c r="L140" t="b">
        <f>COUNTIF('Season - bowl'!A:A,'Export - bowling'!A140)&gt;0</f>
        <v>1</v>
      </c>
    </row>
    <row r="141" spans="1:12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  <c r="L141" t="b">
        <f>COUNTIF('Season - bowl'!A:A,'Export - bowling'!A141)&gt;0</f>
        <v>0</v>
      </c>
    </row>
    <row r="142" spans="1:12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  <c r="L142" t="b">
        <f>COUNTIF('Season - bowl'!A:A,'Export - bowling'!A142)&gt;0</f>
        <v>0</v>
      </c>
    </row>
    <row r="143" spans="1:12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  <c r="L143" t="b">
        <f>COUNTIF('Season - bowl'!A:A,'Export - bowling'!A143)&gt;0</f>
        <v>0</v>
      </c>
    </row>
    <row r="144" spans="1:12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  <c r="L144" t="b">
        <f>COUNTIF('Season - bowl'!A:A,'Export - bowling'!A144)&gt;0</f>
        <v>0</v>
      </c>
    </row>
    <row r="145" spans="1:12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  <c r="L145" t="b">
        <f>COUNTIF('Season - bowl'!A:A,'Export - bowling'!A145)&gt;0</f>
        <v>0</v>
      </c>
    </row>
    <row r="146" spans="1:12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  <c r="L146" t="b">
        <f>COUNTIF('Season - bowl'!A:A,'Export - bowling'!A146)&gt;0</f>
        <v>0</v>
      </c>
    </row>
    <row r="147" spans="1:12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  <c r="L147" t="b">
        <f>COUNTIF('Season - bowl'!A:A,'Export - bowling'!A147)&gt;0</f>
        <v>0</v>
      </c>
    </row>
    <row r="148" spans="1:12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  <c r="L148" t="b">
        <f>COUNTIF('Season - bowl'!A:A,'Export - bowling'!A148)&gt;0</f>
        <v>0</v>
      </c>
    </row>
    <row r="149" spans="1:12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  <c r="L149" t="b">
        <f>COUNTIF('Season - bowl'!A:A,'Export - bowling'!A149)&gt;0</f>
        <v>0</v>
      </c>
    </row>
    <row r="150" spans="1:12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  <c r="L150" t="b">
        <f>COUNTIF('Season - bowl'!A:A,'Export - bowling'!A150)&gt;0</f>
        <v>0</v>
      </c>
    </row>
    <row r="151" spans="1:12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  <c r="L151" t="b">
        <f>COUNTIF('Season - bowl'!A:A,'Export - bowling'!A151)&gt;0</f>
        <v>0</v>
      </c>
    </row>
    <row r="152" spans="1:12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  <c r="L152" t="b">
        <f>COUNTIF('Season - bowl'!A:A,'Export - bowling'!A152)&gt;0</f>
        <v>0</v>
      </c>
    </row>
    <row r="153" spans="1:12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  <c r="L153" t="b">
        <f>COUNTIF('Season - bowl'!A:A,'Export - bowling'!A153)&gt;0</f>
        <v>0</v>
      </c>
    </row>
    <row r="154" spans="1:12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  <c r="L154" t="b">
        <f>COUNTIF('Season - bowl'!A:A,'Export - bowling'!A154)&gt;0</f>
        <v>0</v>
      </c>
    </row>
    <row r="155" spans="1:12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  <c r="L155" t="b">
        <f>COUNTIF('Season - bowl'!A:A,'Export - bowling'!A155)&gt;0</f>
        <v>0</v>
      </c>
    </row>
    <row r="156" spans="1:12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  <c r="L156" t="b">
        <f>COUNTIF('Season - bowl'!A:A,'Export - bowling'!A156)&gt;0</f>
        <v>0</v>
      </c>
    </row>
    <row r="157" spans="1:12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  <c r="L157" t="b">
        <f>COUNTIF('Season - bowl'!A:A,'Export - bowling'!A157)&gt;0</f>
        <v>1</v>
      </c>
    </row>
    <row r="158" spans="1:12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  <c r="L158" t="b">
        <f>COUNTIF('Season - bowl'!A:A,'Export - bowling'!A158)&gt;0</f>
        <v>0</v>
      </c>
    </row>
    <row r="159" spans="1:12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  <c r="L159" t="b">
        <f>COUNTIF('Season - bowl'!A:A,'Export - bowling'!A159)&gt;0</f>
        <v>1</v>
      </c>
    </row>
    <row r="160" spans="1:12" x14ac:dyDescent="0.25">
      <c r="A160" t="str">
        <f>'Career Bowling'!B165</f>
        <v>?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  <c r="L160" t="b">
        <f>COUNTIF('Season - bowl'!A:A,'Export - bowling'!A160)&gt;0</f>
        <v>0</v>
      </c>
    </row>
    <row r="161" spans="1:12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  <c r="L161" t="b">
        <f>COUNTIF('Season - bowl'!A:A,'Export - bowling'!A161)&gt;0</f>
        <v>0</v>
      </c>
    </row>
    <row r="162" spans="1:12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  <c r="L162" t="b">
        <f>COUNTIF('Season - bowl'!A:A,'Export - bowling'!A162)&gt;0</f>
        <v>0</v>
      </c>
    </row>
    <row r="163" spans="1:12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  <c r="L163" t="b">
        <f>COUNTIF('Season - bowl'!A:A,'Export - bowling'!A163)&gt;0</f>
        <v>0</v>
      </c>
    </row>
    <row r="164" spans="1:12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  <c r="L164" t="b">
        <f>COUNTIF('Season - bowl'!A:A,'Export - bowling'!A164)&gt;0</f>
        <v>0</v>
      </c>
    </row>
    <row r="165" spans="1:12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  <c r="L165" t="b">
        <f>COUNTIF('Season - bowl'!A:A,'Export - bowling'!A165)&gt;0</f>
        <v>0</v>
      </c>
    </row>
    <row r="166" spans="1:12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  <c r="L166" t="b">
        <f>COUNTIF('Season - bowl'!A:A,'Export - bowling'!A166)&gt;0</f>
        <v>0</v>
      </c>
    </row>
    <row r="167" spans="1:12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  <c r="L167" t="b">
        <f>COUNTIF('Season - bowl'!A:A,'Export - bowling'!A167)&gt;0</f>
        <v>0</v>
      </c>
    </row>
    <row r="168" spans="1:12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  <c r="L168" t="b">
        <f>COUNTIF('Season - bowl'!A:A,'Export - bowling'!A168)&gt;0</f>
        <v>0</v>
      </c>
    </row>
    <row r="169" spans="1:12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  <c r="L169" t="b">
        <f>COUNTIF('Season - bowl'!A:A,'Export - bowling'!A169)&gt;0</f>
        <v>0</v>
      </c>
    </row>
    <row r="170" spans="1:12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  <c r="L170" t="b">
        <f>COUNTIF('Season - bowl'!A:A,'Export - bowling'!A170)&gt;0</f>
        <v>0</v>
      </c>
    </row>
    <row r="171" spans="1:12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  <c r="L171" t="b">
        <f>COUNTIF('Season - bowl'!A:A,'Export - bowling'!A171)&gt;0</f>
        <v>0</v>
      </c>
    </row>
    <row r="172" spans="1:12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  <c r="L172" t="b">
        <f>COUNTIF('Season - bowl'!A:A,'Export - bowling'!A172)&gt;0</f>
        <v>0</v>
      </c>
    </row>
    <row r="173" spans="1:12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  <c r="L173" t="b">
        <f>COUNTIF('Season - bowl'!A:A,'Export - bowling'!A173)&gt;0</f>
        <v>0</v>
      </c>
    </row>
    <row r="174" spans="1:12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  <c r="L174" t="b">
        <f>COUNTIF('Season - bowl'!A:A,'Export - bowling'!A174)&gt;0</f>
        <v>0</v>
      </c>
    </row>
    <row r="175" spans="1:12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  <c r="L175" t="b">
        <f>COUNTIF('Season - bowl'!A:A,'Export - bowling'!A175)&gt;0</f>
        <v>0</v>
      </c>
    </row>
    <row r="176" spans="1:12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  <c r="L176" t="b">
        <f>COUNTIF('Season - bowl'!A:A,'Export - bowling'!A176)&gt;0</f>
        <v>0</v>
      </c>
    </row>
    <row r="177" spans="1:12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  <c r="L177" t="b">
        <f>COUNTIF('Season - bowl'!A:A,'Export - bowling'!A177)&gt;0</f>
        <v>0</v>
      </c>
    </row>
    <row r="178" spans="1:12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  <c r="L178" t="b">
        <f>COUNTIF('Season - bowl'!A:A,'Export - bowling'!A178)&gt;0</f>
        <v>0</v>
      </c>
    </row>
    <row r="179" spans="1:12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  <c r="L179" t="b">
        <f>COUNTIF('Season - bowl'!A:A,'Export - bowling'!A179)&gt;0</f>
        <v>0</v>
      </c>
    </row>
    <row r="180" spans="1:12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  <c r="L180" t="b">
        <f>COUNTIF('Season - bowl'!A:A,'Export - bowling'!A180)&gt;0</f>
        <v>0</v>
      </c>
    </row>
    <row r="181" spans="1:12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  <c r="L181" t="b">
        <f>COUNTIF('Season - bowl'!A:A,'Export - bowling'!A181)&gt;0</f>
        <v>0</v>
      </c>
    </row>
    <row r="182" spans="1:12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  <c r="L182" t="b">
        <f>COUNTIF('Season - bowl'!A:A,'Export - bowling'!A182)&gt;0</f>
        <v>0</v>
      </c>
    </row>
    <row r="183" spans="1:12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  <c r="L183" t="b">
        <f>COUNTIF('Season - bowl'!A:A,'Export - bowling'!A183)&gt;0</f>
        <v>0</v>
      </c>
    </row>
    <row r="184" spans="1:12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  <c r="L184" t="b">
        <f>COUNTIF('Season - bowl'!A:A,'Export - bowling'!A184)&gt;0</f>
        <v>1</v>
      </c>
    </row>
    <row r="185" spans="1:12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  <c r="L185" t="b">
        <f>COUNTIF('Season - bowl'!A:A,'Export - bowling'!A185)&gt;0</f>
        <v>0</v>
      </c>
    </row>
    <row r="186" spans="1:12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  <c r="L186" t="b">
        <f>COUNTIF('Season - bowl'!A:A,'Export - bowling'!A186)&gt;0</f>
        <v>0</v>
      </c>
    </row>
    <row r="187" spans="1:12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  <c r="L187" t="b">
        <f>COUNTIF('Season - bowl'!A:A,'Export - bowling'!A187)&gt;0</f>
        <v>0</v>
      </c>
    </row>
    <row r="188" spans="1:12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  <c r="L188" t="b">
        <f>COUNTIF('Season - bowl'!A:A,'Export - bowling'!A188)&gt;0</f>
        <v>0</v>
      </c>
    </row>
    <row r="189" spans="1:12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  <c r="L189" t="b">
        <f>COUNTIF('Season - bowl'!A:A,'Export - bowling'!A189)&gt;0</f>
        <v>0</v>
      </c>
    </row>
    <row r="190" spans="1:12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  <c r="L190" t="b">
        <f>COUNTIF('Season - bowl'!A:A,'Export - bowling'!A190)&gt;0</f>
        <v>0</v>
      </c>
    </row>
    <row r="191" spans="1:12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  <c r="L191" t="b">
        <f>COUNTIF('Season - bowl'!A:A,'Export - bowling'!A191)&gt;0</f>
        <v>0</v>
      </c>
    </row>
    <row r="192" spans="1:12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  <c r="L192" t="b">
        <f>COUNTIF('Season - bowl'!A:A,'Export - bowling'!A192)&gt;0</f>
        <v>0</v>
      </c>
    </row>
    <row r="193" spans="1:12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  <c r="L193" t="b">
        <f>COUNTIF('Season - bowl'!A:A,'Export - bowling'!A193)&gt;0</f>
        <v>0</v>
      </c>
    </row>
    <row r="194" spans="1:12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  <c r="L194" t="b">
        <f>COUNTIF('Season - bowl'!A:A,'Export - bowling'!A194)&gt;0</f>
        <v>0</v>
      </c>
    </row>
    <row r="195" spans="1:12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  <c r="L195" t="b">
        <f>COUNTIF('Season - bowl'!A:A,'Export - bowling'!A195)&gt;0</f>
        <v>1</v>
      </c>
    </row>
    <row r="196" spans="1:12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  <c r="L196" t="b">
        <f>COUNTIF('Season - bowl'!A:A,'Export - bowling'!A196)&gt;0</f>
        <v>0</v>
      </c>
    </row>
    <row r="197" spans="1:12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  <c r="L197" t="b">
        <f>COUNTIF('Season - bowl'!A:A,'Export - bowling'!A197)&gt;0</f>
        <v>0</v>
      </c>
    </row>
    <row r="198" spans="1:12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  <c r="L198" t="b">
        <f>COUNTIF('Season - bowl'!A:A,'Export - bowling'!A198)&gt;0</f>
        <v>0</v>
      </c>
    </row>
    <row r="199" spans="1:12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  <c r="L199" t="b">
        <f>COUNTIF('Season - bowl'!A:A,'Export - bowling'!A199)&gt;0</f>
        <v>0</v>
      </c>
    </row>
    <row r="200" spans="1:12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  <c r="L200" t="b">
        <f>COUNTIF('Season - bowl'!A:A,'Export - bowling'!A200)&gt;0</f>
        <v>0</v>
      </c>
    </row>
    <row r="201" spans="1:12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  <c r="L201" t="b">
        <f>COUNTIF('Season - bowl'!A:A,'Export - bowling'!A201)&gt;0</f>
        <v>0</v>
      </c>
    </row>
    <row r="202" spans="1:12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  <c r="L202" t="b">
        <f>COUNTIF('Season - bowl'!A:A,'Export - bowling'!A202)&gt;0</f>
        <v>0</v>
      </c>
    </row>
    <row r="203" spans="1:12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  <c r="L203" t="b">
        <f>COUNTIF('Season - bowl'!A:A,'Export - bowling'!A203)&gt;0</f>
        <v>0</v>
      </c>
    </row>
    <row r="204" spans="1:12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  <c r="L204" t="b">
        <f>COUNTIF('Season - bowl'!A:A,'Export - bowling'!A204)&gt;0</f>
        <v>0</v>
      </c>
    </row>
    <row r="205" spans="1:12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  <c r="L205" t="b">
        <f>COUNTIF('Season - bowl'!A:A,'Export - bowling'!A205)&gt;0</f>
        <v>0</v>
      </c>
    </row>
    <row r="206" spans="1:12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  <c r="L206" t="b">
        <f>COUNTIF('Season - bowl'!A:A,'Export - bowling'!A206)&gt;0</f>
        <v>0</v>
      </c>
    </row>
    <row r="207" spans="1:12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  <c r="L207" t="b">
        <f>COUNTIF('Season - bowl'!A:A,'Export - bowling'!A207)&gt;0</f>
        <v>0</v>
      </c>
    </row>
    <row r="208" spans="1:12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  <c r="L208" t="b">
        <f>COUNTIF('Season - bowl'!A:A,'Export - bowling'!A208)&gt;0</f>
        <v>1</v>
      </c>
    </row>
    <row r="209" spans="1:12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  <c r="L209" t="b">
        <f>COUNTIF('Season - bowl'!A:A,'Export - bowling'!A209)&gt;0</f>
        <v>0</v>
      </c>
    </row>
    <row r="210" spans="1:12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  <c r="L210" t="b">
        <f>COUNTIF('Season - bowl'!A:A,'Export - bowling'!A210)&gt;0</f>
        <v>1</v>
      </c>
    </row>
    <row r="211" spans="1:12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  <c r="L211" t="b">
        <f>COUNTIF('Season - bowl'!A:A,'Export - bowling'!A211)&gt;0</f>
        <v>0</v>
      </c>
    </row>
    <row r="212" spans="1:12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  <c r="L212" t="b">
        <f>COUNTIF('Season - bowl'!A:A,'Export - bowling'!A212)&gt;0</f>
        <v>0</v>
      </c>
    </row>
    <row r="213" spans="1:12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  <c r="L213" t="b">
        <f>COUNTIF('Season - bowl'!A:A,'Export - bowling'!A213)&gt;0</f>
        <v>0</v>
      </c>
    </row>
    <row r="214" spans="1:12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  <c r="L214" t="b">
        <f>COUNTIF('Season - bowl'!A:A,'Export - bowling'!A214)&gt;0</f>
        <v>0</v>
      </c>
    </row>
    <row r="215" spans="1:12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  <c r="L215" t="b">
        <f>COUNTIF('Season - bowl'!A:A,'Export - bowling'!A215)&gt;0</f>
        <v>0</v>
      </c>
    </row>
    <row r="216" spans="1:12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  <c r="L216" t="b">
        <f>COUNTIF('Season - bowl'!A:A,'Export - bowling'!A216)&gt;0</f>
        <v>0</v>
      </c>
    </row>
    <row r="217" spans="1:12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  <c r="L217" t="b">
        <f>COUNTIF('Season - bowl'!A:A,'Export - bowling'!A217)&gt;0</f>
        <v>0</v>
      </c>
    </row>
    <row r="218" spans="1:12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  <c r="L218" t="b">
        <f>COUNTIF('Season - bowl'!A:A,'Export - bowling'!A218)&gt;0</f>
        <v>0</v>
      </c>
    </row>
    <row r="219" spans="1:12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  <c r="L219" t="b">
        <f>COUNTIF('Season - bowl'!A:A,'Export - bowling'!A219)&gt;0</f>
        <v>0</v>
      </c>
    </row>
    <row r="220" spans="1:12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  <c r="L220" t="b">
        <f>COUNTIF('Season - bowl'!A:A,'Export - bowling'!A220)&gt;0</f>
        <v>0</v>
      </c>
    </row>
    <row r="221" spans="1:12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  <c r="L221" t="b">
        <f>COUNTIF('Season - bowl'!A:A,'Export - bowling'!A221)&gt;0</f>
        <v>0</v>
      </c>
    </row>
    <row r="222" spans="1:12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  <c r="L222" t="b">
        <f>COUNTIF('Season - bowl'!A:A,'Export - bowling'!A222)&gt;0</f>
        <v>0</v>
      </c>
    </row>
    <row r="223" spans="1:12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  <c r="L223" t="b">
        <f>COUNTIF('Season - bowl'!A:A,'Export - bowling'!A223)&gt;0</f>
        <v>0</v>
      </c>
    </row>
    <row r="224" spans="1:12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  <c r="L224" t="b">
        <f>COUNTIF('Season - bowl'!A:A,'Export - bowling'!A224)&gt;0</f>
        <v>0</v>
      </c>
    </row>
    <row r="225" spans="1:12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  <c r="L225" t="b">
        <f>COUNTIF('Season - bowl'!A:A,'Export - bowling'!A225)&gt;0</f>
        <v>0</v>
      </c>
    </row>
    <row r="226" spans="1:12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  <c r="L226" t="b">
        <f>COUNTIF('Season - bowl'!A:A,'Export - bowling'!A226)&gt;0</f>
        <v>0</v>
      </c>
    </row>
    <row r="227" spans="1:12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  <c r="L227" t="b">
        <f>COUNTIF('Season - bowl'!A:A,'Export - bowling'!A227)&gt;0</f>
        <v>0</v>
      </c>
    </row>
    <row r="228" spans="1:12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  <c r="L228" t="b">
        <f>COUNTIF('Season - bowl'!A:A,'Export - bowling'!A228)&gt;0</f>
        <v>1</v>
      </c>
    </row>
    <row r="229" spans="1:12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  <c r="L229" t="b">
        <f>COUNTIF('Season - bowl'!A:A,'Export - bowling'!A229)&gt;0</f>
        <v>0</v>
      </c>
    </row>
    <row r="230" spans="1:12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  <c r="L230" t="b">
        <f>COUNTIF('Season - bowl'!A:A,'Export - bowling'!A230)&gt;0</f>
        <v>1</v>
      </c>
    </row>
    <row r="231" spans="1:12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  <c r="L231" t="b">
        <f>COUNTIF('Season - bowl'!A:A,'Export - bowling'!A231)&gt;0</f>
        <v>0</v>
      </c>
    </row>
    <row r="232" spans="1:12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  <c r="L232" t="b">
        <f>COUNTIF('Season - bowl'!A:A,'Export - bowling'!A232)&gt;0</f>
        <v>0</v>
      </c>
    </row>
    <row r="233" spans="1:12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  <c r="L233" t="b">
        <f>COUNTIF('Season - bowl'!A:A,'Export - bowling'!A233)&gt;0</f>
        <v>0</v>
      </c>
    </row>
    <row r="234" spans="1:12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  <c r="L234" t="b">
        <f>COUNTIF('Season - bowl'!A:A,'Export - bowling'!A234)&gt;0</f>
        <v>0</v>
      </c>
    </row>
    <row r="235" spans="1:12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  <c r="L235" t="b">
        <f>COUNTIF('Season - bowl'!A:A,'Export - bowling'!A235)&gt;0</f>
        <v>0</v>
      </c>
    </row>
    <row r="236" spans="1:12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  <c r="L236" t="b">
        <f>COUNTIF('Season - bowl'!A:A,'Export - bowling'!A236)&gt;0</f>
        <v>0</v>
      </c>
    </row>
    <row r="237" spans="1:12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  <c r="L237" t="b">
        <f>COUNTIF('Season - bowl'!A:A,'Export - bowling'!A237)&gt;0</f>
        <v>0</v>
      </c>
    </row>
    <row r="238" spans="1:12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  <c r="L238" t="b">
        <f>COUNTIF('Season - bowl'!A:A,'Export - bowling'!A238)&gt;0</f>
        <v>0</v>
      </c>
    </row>
    <row r="239" spans="1:12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  <c r="L239" t="b">
        <f>COUNTIF('Season - bowl'!A:A,'Export - bowling'!A239)&gt;0</f>
        <v>0</v>
      </c>
    </row>
    <row r="240" spans="1:12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  <c r="L240" t="b">
        <f>COUNTIF('Season - bowl'!A:A,'Export - bowling'!A240)&gt;0</f>
        <v>1</v>
      </c>
    </row>
    <row r="241" spans="1:12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  <c r="L241" t="b">
        <f>COUNTIF('Season - bowl'!A:A,'Export - bowling'!A241)&gt;0</f>
        <v>0</v>
      </c>
    </row>
    <row r="242" spans="1:12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  <c r="L242" t="b">
        <f>COUNTIF('Season - bowl'!A:A,'Export - bowling'!A242)&gt;0</f>
        <v>0</v>
      </c>
    </row>
    <row r="243" spans="1:12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  <c r="L243" t="b">
        <f>COUNTIF('Season - bowl'!A:A,'Export - bowling'!A243)&gt;0</f>
        <v>0</v>
      </c>
    </row>
    <row r="244" spans="1:12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  <c r="L244" t="b">
        <f>COUNTIF('Season - bowl'!A:A,'Export - bowling'!A244)&gt;0</f>
        <v>0</v>
      </c>
    </row>
    <row r="245" spans="1:12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  <c r="L245" t="b">
        <f>COUNTIF('Season - bowl'!A:A,'Export - bowling'!A245)&gt;0</f>
        <v>0</v>
      </c>
    </row>
    <row r="246" spans="1:12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  <c r="L246" t="b">
        <f>COUNTIF('Season - bowl'!A:A,'Export - bowling'!A246)&gt;0</f>
        <v>0</v>
      </c>
    </row>
    <row r="247" spans="1:12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  <c r="L247" t="b">
        <f>COUNTIF('Season - bowl'!A:A,'Export - bowling'!A247)&gt;0</f>
        <v>0</v>
      </c>
    </row>
    <row r="248" spans="1:12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  <c r="L248" t="b">
        <f>COUNTIF('Season - bowl'!A:A,'Export - bowling'!A248)&gt;0</f>
        <v>0</v>
      </c>
    </row>
    <row r="249" spans="1:12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  <c r="L249" t="b">
        <f>COUNTIF('Season - bowl'!A:A,'Export - bowling'!A249)&gt;0</f>
        <v>0</v>
      </c>
    </row>
    <row r="250" spans="1:12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  <c r="L250" t="b">
        <f>COUNTIF('Season - bowl'!A:A,'Export - bowling'!A250)&gt;0</f>
        <v>0</v>
      </c>
    </row>
    <row r="251" spans="1:12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  <c r="L251" t="b">
        <f>COUNTIF('Season - bowl'!A:A,'Export - bowling'!A251)&gt;0</f>
        <v>0</v>
      </c>
    </row>
    <row r="252" spans="1:12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  <c r="L252" t="b">
        <f>COUNTIF('Season - bowl'!A:A,'Export - bowling'!A252)&gt;0</f>
        <v>0</v>
      </c>
    </row>
    <row r="253" spans="1:12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  <c r="L253" t="b">
        <f>COUNTIF('Season - bowl'!A:A,'Export - bowling'!A253)&gt;0</f>
        <v>0</v>
      </c>
    </row>
    <row r="254" spans="1:12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  <c r="L254" t="b">
        <f>COUNTIF('Season - bowl'!A:A,'Export - bowling'!A254)&gt;0</f>
        <v>0</v>
      </c>
    </row>
    <row r="255" spans="1:12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  <c r="L255" t="b">
        <f>COUNTIF('Season - bowl'!A:A,'Export - bowling'!A255)&gt;0</f>
        <v>0</v>
      </c>
    </row>
    <row r="256" spans="1:12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  <c r="L256" t="b">
        <f>COUNTIF('Season - bowl'!A:A,'Export - bowling'!A256)&gt;0</f>
        <v>0</v>
      </c>
    </row>
    <row r="257" spans="1:12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  <c r="L257" t="b">
        <f>COUNTIF('Season - bowl'!A:A,'Export - bowling'!A257)&gt;0</f>
        <v>0</v>
      </c>
    </row>
    <row r="258" spans="1:12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  <c r="L258" t="b">
        <f>COUNTIF('Season - bowl'!A:A,'Export - bowling'!A258)&gt;0</f>
        <v>0</v>
      </c>
    </row>
    <row r="259" spans="1:12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  <c r="L259" t="b">
        <f>COUNTIF('Season - bowl'!A:A,'Export - bowling'!A259)&gt;0</f>
        <v>0</v>
      </c>
    </row>
    <row r="260" spans="1:12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  <c r="L260" t="b">
        <f>COUNTIF('Season - bowl'!A:A,'Export - bowling'!A260)&gt;0</f>
        <v>0</v>
      </c>
    </row>
    <row r="261" spans="1:12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  <c r="L261" t="b">
        <f>COUNTIF('Season - bowl'!A:A,'Export - bowling'!A261)&gt;0</f>
        <v>1</v>
      </c>
    </row>
    <row r="262" spans="1:12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  <c r="L262" t="b">
        <f>COUNTIF('Season - bowl'!A:A,'Export - bowling'!A262)&gt;0</f>
        <v>0</v>
      </c>
    </row>
    <row r="263" spans="1:12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  <c r="L263" t="b">
        <f>COUNTIF('Season - bowl'!A:A,'Export - bowling'!A263)&gt;0</f>
        <v>0</v>
      </c>
    </row>
    <row r="264" spans="1:12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  <c r="L264" t="b">
        <f>COUNTIF('Season - bowl'!A:A,'Export - bowling'!A264)&gt;0</f>
        <v>0</v>
      </c>
    </row>
    <row r="265" spans="1:12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  <c r="L265" t="b">
        <f>COUNTIF('Season - bowl'!A:A,'Export - bowling'!A265)&gt;0</f>
        <v>0</v>
      </c>
    </row>
    <row r="266" spans="1:12" x14ac:dyDescent="0.25">
      <c r="A266" t="s">
        <v>422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b">
        <f>COUNTIF('Season - bowl'!A:A,'Export - bowling'!A266)&gt;0</f>
        <v>1</v>
      </c>
    </row>
    <row r="267" spans="1:12" x14ac:dyDescent="0.25">
      <c r="A267" t="s">
        <v>426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b">
        <f>COUNTIF('Season - bowl'!A:A,'Export - bowling'!A267)&gt;0</f>
        <v>1</v>
      </c>
    </row>
    <row r="268" spans="1:12" x14ac:dyDescent="0.25">
      <c r="A268" t="s">
        <v>419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b">
        <f>COUNTIF('Season - bowl'!A:A,'Export - bowling'!A268)&gt;0</f>
        <v>1</v>
      </c>
    </row>
    <row r="269" spans="1:12" x14ac:dyDescent="0.25">
      <c r="A269" t="s">
        <v>427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b">
        <f>COUNTIF('Season - bowl'!A:A,'Export - bowling'!A269)&gt;0</f>
        <v>1</v>
      </c>
    </row>
    <row r="270" spans="1:12" x14ac:dyDescent="0.25">
      <c r="A270" t="s">
        <v>439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b">
        <f>COUNTIF('Season - bowl'!A:A,'Export - bowling'!A270)&gt;0</f>
        <v>1</v>
      </c>
    </row>
    <row r="271" spans="1:12" x14ac:dyDescent="0.25">
      <c r="A271" t="s">
        <v>423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b">
        <f>COUNTIF('Season - bowl'!A:A,'Export - bowling'!A271)&gt;0</f>
        <v>1</v>
      </c>
    </row>
    <row r="272" spans="1:12" x14ac:dyDescent="0.25">
      <c r="A272" t="s">
        <v>436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b">
        <f>COUNTIF('Season - bowl'!A:A,'Export - bowling'!A272)&gt;0</f>
        <v>1</v>
      </c>
    </row>
    <row r="273" spans="1:12" x14ac:dyDescent="0.25">
      <c r="A273" t="s">
        <v>434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b">
        <f>COUNTIF('Season - bowl'!A:A,'Export - bowling'!A273)&gt;0</f>
        <v>1</v>
      </c>
    </row>
    <row r="274" spans="1:12" x14ac:dyDescent="0.25">
      <c r="A274" t="s">
        <v>440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f>COUNTIF('Season - bowl'!A:A,'Export - bowling'!A274)&gt;0</f>
        <v>1</v>
      </c>
    </row>
    <row r="275" spans="1:12" x14ac:dyDescent="0.25">
      <c r="A275" t="s">
        <v>437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b">
        <f>COUNTIF('Season - bowl'!A:A,'Export - bowling'!A275)&gt;0</f>
        <v>1</v>
      </c>
    </row>
    <row r="276" spans="1:12" x14ac:dyDescent="0.25">
      <c r="A276" t="s">
        <v>429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b">
        <f>COUNTIF('Season - bowl'!A:A,'Export - bowling'!A276)&gt;0</f>
        <v>1</v>
      </c>
    </row>
    <row r="277" spans="1:12" x14ac:dyDescent="0.25">
      <c r="A277" t="s">
        <v>441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f>COUNTIF('Season - bowl'!A:A,'Export - bowling'!A277)&gt;0</f>
        <v>1</v>
      </c>
    </row>
    <row r="278" spans="1:12" x14ac:dyDescent="0.25">
      <c r="A278" t="s">
        <v>442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b">
        <f>COUNTIF('Season - bowl'!A:A,'Export - bowling'!A278)&gt;0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Names</vt:lpstr>
      <vt:lpstr>Career Batting</vt:lpstr>
      <vt:lpstr>Career Bowling</vt:lpstr>
      <vt:lpstr>Career Fielding</vt:lpstr>
      <vt:lpstr>Export  - batting</vt:lpstr>
      <vt:lpstr>Season - bat</vt:lpstr>
      <vt:lpstr>Career - bat</vt:lpstr>
      <vt:lpstr>Baseline - bat</vt:lpstr>
      <vt:lpstr>Export - bowling</vt:lpstr>
      <vt:lpstr>Season - bowl</vt:lpstr>
      <vt:lpstr>Career - bowl</vt:lpstr>
      <vt:lpstr>Baseline - bowl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2018-09-10T07:55:41Z</dcterms:modified>
</cp:coreProperties>
</file>