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plough\stats\static\"/>
    </mc:Choice>
  </mc:AlternateContent>
  <xr:revisionPtr revIDLastSave="0" documentId="13_ncr:1_{AC7BE543-D863-4FBD-BBEB-E114A55E26D6}" xr6:coauthVersionLast="36" xr6:coauthVersionMax="36" xr10:uidLastSave="{00000000-0000-0000-0000-000000000000}"/>
  <bookViews>
    <workbookView xWindow="0" yWindow="465" windowWidth="21600" windowHeight="19245" tabRatio="735" firstSheet="3" activeTab="10" xr2:uid="{00000000-000D-0000-FFFF-FFFF00000000}"/>
  </bookViews>
  <sheets>
    <sheet name="2017 Summary" sheetId="1" r:id="rId1"/>
    <sheet name="2017 Batting" sheetId="2" r:id="rId2"/>
    <sheet name="2017 Bowling" sheetId="3" r:id="rId3"/>
    <sheet name="2017 Fielding" sheetId="4" r:id="rId4"/>
    <sheet name="Career Batting" sheetId="5" r:id="rId5"/>
    <sheet name="Career Bowling" sheetId="6" r:id="rId6"/>
    <sheet name="Career Fielding" sheetId="7" r:id="rId7"/>
    <sheet name="Names" sheetId="8" r:id="rId8"/>
    <sheet name="Export  - batting" sheetId="9" r:id="rId9"/>
    <sheet name="Export - bowling" sheetId="10" r:id="rId10"/>
    <sheet name="Export - fielding" sheetId="11" r:id="rId11"/>
  </sheets>
  <externalReferences>
    <externalReference r:id="rId12"/>
  </externalReferenc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1" l="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E102" i="11"/>
  <c r="F102" i="11"/>
  <c r="E103" i="11"/>
  <c r="F103" i="11"/>
  <c r="E104" i="11"/>
  <c r="F104" i="11"/>
  <c r="E105" i="11"/>
  <c r="F105" i="11"/>
  <c r="E106" i="11"/>
  <c r="F106" i="11"/>
  <c r="E107" i="11"/>
  <c r="F107" i="11"/>
  <c r="E108" i="11"/>
  <c r="F108" i="11"/>
  <c r="E109" i="11"/>
  <c r="F109" i="11"/>
  <c r="E110" i="11"/>
  <c r="F110" i="11"/>
  <c r="E111" i="11"/>
  <c r="F111" i="11"/>
  <c r="E112" i="11"/>
  <c r="F112" i="11"/>
  <c r="E113" i="11"/>
  <c r="F113" i="11"/>
  <c r="E114" i="11"/>
  <c r="F114" i="11"/>
  <c r="E115" i="11"/>
  <c r="F115" i="11"/>
  <c r="E116" i="11"/>
  <c r="F116" i="11"/>
  <c r="E117" i="11"/>
  <c r="F117" i="11"/>
  <c r="E118" i="11"/>
  <c r="F118" i="11"/>
  <c r="E119" i="11"/>
  <c r="F119" i="11"/>
  <c r="E120" i="11"/>
  <c r="F120" i="11"/>
  <c r="E121" i="11"/>
  <c r="F121" i="11"/>
  <c r="E122" i="11"/>
  <c r="F122" i="11"/>
  <c r="E123" i="11"/>
  <c r="F123" i="11"/>
  <c r="E124" i="11"/>
  <c r="F124" i="11"/>
  <c r="E125" i="11"/>
  <c r="F125" i="11"/>
  <c r="E126" i="11"/>
  <c r="F126" i="11"/>
  <c r="E127" i="11"/>
  <c r="F127" i="11"/>
  <c r="E128" i="11"/>
  <c r="F128" i="11"/>
  <c r="E129" i="11"/>
  <c r="F129" i="11"/>
  <c r="E130" i="11"/>
  <c r="F130" i="11"/>
  <c r="E131" i="11"/>
  <c r="F131" i="11"/>
  <c r="E132" i="11"/>
  <c r="F132" i="11"/>
  <c r="E133" i="11"/>
  <c r="F133" i="11"/>
  <c r="E134" i="11"/>
  <c r="F134" i="11"/>
  <c r="E135" i="11"/>
  <c r="F135" i="11"/>
  <c r="E136" i="11"/>
  <c r="F136" i="11"/>
  <c r="E137" i="11"/>
  <c r="F137" i="11"/>
  <c r="E138" i="11"/>
  <c r="F138" i="11"/>
  <c r="E139" i="11"/>
  <c r="F139" i="11"/>
  <c r="E140" i="11"/>
  <c r="F140" i="11"/>
  <c r="E141" i="11"/>
  <c r="F141" i="11"/>
  <c r="E142" i="11"/>
  <c r="F142" i="11"/>
  <c r="E143" i="11"/>
  <c r="F143" i="11"/>
  <c r="E144" i="11"/>
  <c r="F144" i="11"/>
  <c r="E145" i="11"/>
  <c r="F145" i="11"/>
  <c r="E146" i="11"/>
  <c r="F146" i="11"/>
  <c r="E147" i="11"/>
  <c r="F147" i="11"/>
  <c r="E148" i="11"/>
  <c r="F148" i="11"/>
  <c r="E149" i="11"/>
  <c r="F149" i="11"/>
  <c r="E150" i="11"/>
  <c r="F150" i="11"/>
  <c r="E151" i="11"/>
  <c r="F151" i="11"/>
  <c r="E152" i="11"/>
  <c r="F152" i="11"/>
  <c r="E153" i="11"/>
  <c r="F153" i="11"/>
  <c r="E154" i="11"/>
  <c r="F154" i="11"/>
  <c r="E155" i="11"/>
  <c r="F155" i="11"/>
  <c r="E156" i="11"/>
  <c r="F156" i="11"/>
  <c r="E157" i="11"/>
  <c r="F157" i="11"/>
  <c r="E158" i="11"/>
  <c r="F158" i="11"/>
  <c r="E159" i="11"/>
  <c r="F159" i="11"/>
  <c r="E160" i="11"/>
  <c r="F160" i="11"/>
  <c r="E161" i="11"/>
  <c r="F161" i="11"/>
  <c r="E162" i="11"/>
  <c r="F162" i="11"/>
  <c r="E163" i="11"/>
  <c r="F163" i="11"/>
  <c r="E164" i="11"/>
  <c r="F164" i="11"/>
  <c r="E165" i="11"/>
  <c r="F165" i="11"/>
  <c r="E166" i="11"/>
  <c r="F166" i="11"/>
  <c r="E167" i="11"/>
  <c r="F167" i="11"/>
  <c r="E168" i="11"/>
  <c r="F168" i="11"/>
  <c r="E169" i="11"/>
  <c r="F169" i="11"/>
  <c r="E170" i="11"/>
  <c r="F170" i="11"/>
  <c r="E171" i="11"/>
  <c r="F171" i="11"/>
  <c r="E172" i="11"/>
  <c r="F172" i="11"/>
  <c r="E173" i="11"/>
  <c r="F173" i="11"/>
  <c r="E174" i="11"/>
  <c r="F174" i="11"/>
  <c r="E175" i="11"/>
  <c r="F175" i="11"/>
  <c r="E176" i="11"/>
  <c r="F176" i="11"/>
  <c r="E177" i="11"/>
  <c r="F177" i="11"/>
  <c r="E178" i="11"/>
  <c r="F178" i="11"/>
  <c r="E179" i="11"/>
  <c r="F179" i="11"/>
  <c r="E180" i="11"/>
  <c r="F180" i="11"/>
  <c r="E181" i="11"/>
  <c r="F181" i="11"/>
  <c r="E182" i="11"/>
  <c r="F182" i="11"/>
  <c r="E183" i="11"/>
  <c r="F183" i="11"/>
  <c r="E184" i="11"/>
  <c r="F184" i="11"/>
  <c r="E185" i="11"/>
  <c r="F185" i="11"/>
  <c r="E186" i="11"/>
  <c r="F186" i="11"/>
  <c r="E187" i="11"/>
  <c r="F187" i="11"/>
  <c r="E188" i="11"/>
  <c r="F188" i="11"/>
  <c r="E189" i="11"/>
  <c r="F189" i="11"/>
  <c r="E190" i="11"/>
  <c r="F190" i="11"/>
  <c r="E191" i="11"/>
  <c r="F191" i="11"/>
  <c r="E192" i="11"/>
  <c r="F192" i="11"/>
  <c r="E193" i="11"/>
  <c r="F193" i="11"/>
  <c r="E194" i="11"/>
  <c r="F194" i="11"/>
  <c r="E195" i="11"/>
  <c r="F195" i="11"/>
  <c r="E196" i="11"/>
  <c r="F196" i="11"/>
  <c r="E197" i="11"/>
  <c r="F197" i="11"/>
  <c r="E198" i="11"/>
  <c r="F198" i="11"/>
  <c r="E199" i="11"/>
  <c r="F199" i="11"/>
  <c r="E200" i="11"/>
  <c r="F200" i="11"/>
  <c r="E201" i="11"/>
  <c r="F201" i="11"/>
  <c r="E202" i="11"/>
  <c r="F202" i="11"/>
  <c r="E203" i="11"/>
  <c r="F203" i="11"/>
  <c r="E204" i="11"/>
  <c r="F204" i="11"/>
  <c r="E205" i="11"/>
  <c r="F205" i="11"/>
  <c r="E206" i="11"/>
  <c r="F206" i="11"/>
  <c r="E207" i="11"/>
  <c r="F207" i="11"/>
  <c r="E208" i="11"/>
  <c r="F208" i="11"/>
  <c r="E209" i="11"/>
  <c r="F209" i="11"/>
  <c r="E210" i="11"/>
  <c r="F210" i="11"/>
  <c r="E211" i="11"/>
  <c r="F211" i="11"/>
  <c r="E212" i="11"/>
  <c r="F212" i="11"/>
  <c r="E213" i="11"/>
  <c r="F213" i="11"/>
  <c r="E214" i="11"/>
  <c r="F214" i="11"/>
  <c r="E215" i="11"/>
  <c r="F215" i="11"/>
  <c r="E216" i="11"/>
  <c r="F216" i="11"/>
  <c r="E217" i="11"/>
  <c r="F217" i="11"/>
  <c r="E218" i="11"/>
  <c r="F218" i="11"/>
  <c r="E219" i="11"/>
  <c r="F219" i="11"/>
  <c r="E220" i="11"/>
  <c r="F220" i="11"/>
  <c r="E221" i="11"/>
  <c r="F221" i="11"/>
  <c r="E222" i="11"/>
  <c r="F222" i="11"/>
  <c r="E223" i="11"/>
  <c r="F223" i="11"/>
  <c r="E224" i="11"/>
  <c r="F224" i="11"/>
  <c r="E225" i="11"/>
  <c r="F225" i="11"/>
  <c r="E226" i="11"/>
  <c r="F226" i="11"/>
  <c r="E227" i="11"/>
  <c r="F227" i="11"/>
  <c r="E228" i="11"/>
  <c r="F228" i="11"/>
  <c r="E229" i="11"/>
  <c r="F229" i="11"/>
  <c r="E230" i="11"/>
  <c r="F230" i="11"/>
  <c r="E231" i="11"/>
  <c r="F231" i="11"/>
  <c r="E232" i="11"/>
  <c r="F232" i="11"/>
  <c r="E233" i="11"/>
  <c r="F233" i="11"/>
  <c r="E234" i="11"/>
  <c r="F234" i="11"/>
  <c r="E235" i="11"/>
  <c r="F235" i="11"/>
  <c r="E236" i="11"/>
  <c r="F236" i="11"/>
  <c r="E237" i="11"/>
  <c r="F237" i="11"/>
  <c r="E238" i="11"/>
  <c r="F238" i="11"/>
  <c r="E239" i="11"/>
  <c r="F239" i="11"/>
  <c r="E240" i="11"/>
  <c r="F240" i="11"/>
  <c r="E241" i="11"/>
  <c r="F241" i="11"/>
  <c r="E242" i="11"/>
  <c r="F242" i="11"/>
  <c r="E243" i="11"/>
  <c r="F243" i="11"/>
  <c r="E244" i="11"/>
  <c r="F244" i="11"/>
  <c r="E245" i="11"/>
  <c r="F245" i="11"/>
  <c r="E246" i="11"/>
  <c r="F246" i="11"/>
  <c r="E247" i="11"/>
  <c r="F247" i="11"/>
  <c r="E248" i="11"/>
  <c r="F248" i="11"/>
  <c r="E249" i="11"/>
  <c r="F249" i="11"/>
  <c r="E250" i="11"/>
  <c r="F250" i="11"/>
  <c r="E251" i="11"/>
  <c r="F251" i="11"/>
  <c r="E252" i="11"/>
  <c r="F252" i="11"/>
  <c r="E253" i="11"/>
  <c r="F253" i="11"/>
  <c r="E254" i="11"/>
  <c r="F254" i="11"/>
  <c r="E255" i="11"/>
  <c r="F255" i="11"/>
  <c r="E256" i="11"/>
  <c r="F256" i="11"/>
  <c r="E257" i="11"/>
  <c r="F257" i="11"/>
  <c r="E258" i="11"/>
  <c r="F258" i="11"/>
  <c r="E259" i="11"/>
  <c r="F259" i="11"/>
  <c r="E260" i="11"/>
  <c r="F260" i="11"/>
  <c r="E261" i="11"/>
  <c r="F261" i="11"/>
  <c r="E262" i="11"/>
  <c r="F262" i="11"/>
  <c r="E263" i="11"/>
  <c r="F263" i="11"/>
  <c r="F2" i="11"/>
  <c r="E2" i="11"/>
  <c r="A3" i="11"/>
  <c r="B3" i="11"/>
  <c r="C3" i="11"/>
  <c r="D3" i="11"/>
  <c r="A4" i="11"/>
  <c r="B4" i="11"/>
  <c r="C4" i="11"/>
  <c r="D4" i="11"/>
  <c r="A5" i="11"/>
  <c r="B5" i="11"/>
  <c r="C5" i="11"/>
  <c r="D5" i="11"/>
  <c r="A6" i="11"/>
  <c r="B6" i="11"/>
  <c r="C6" i="11"/>
  <c r="D6" i="11"/>
  <c r="A7" i="11"/>
  <c r="B7" i="11"/>
  <c r="C7" i="11"/>
  <c r="D7" i="11"/>
  <c r="A8" i="11"/>
  <c r="B8" i="11"/>
  <c r="C8" i="11"/>
  <c r="D8" i="11"/>
  <c r="A9" i="11"/>
  <c r="B9" i="11"/>
  <c r="C9" i="11"/>
  <c r="D9" i="11"/>
  <c r="A10" i="11"/>
  <c r="B10" i="11"/>
  <c r="C10" i="11"/>
  <c r="D10" i="11"/>
  <c r="A11" i="11"/>
  <c r="B11" i="11"/>
  <c r="C11" i="11"/>
  <c r="D11" i="11"/>
  <c r="A12" i="11"/>
  <c r="B12" i="11"/>
  <c r="C12" i="11"/>
  <c r="D12" i="11"/>
  <c r="A13" i="11"/>
  <c r="B13" i="11"/>
  <c r="C13" i="11"/>
  <c r="D13" i="11"/>
  <c r="A14" i="11"/>
  <c r="B14" i="11"/>
  <c r="C14" i="11"/>
  <c r="D14" i="11"/>
  <c r="A15" i="11"/>
  <c r="B15" i="11"/>
  <c r="C15" i="11"/>
  <c r="D15" i="11"/>
  <c r="A16" i="11"/>
  <c r="B16" i="11"/>
  <c r="C16" i="11"/>
  <c r="D16" i="11"/>
  <c r="A17" i="11"/>
  <c r="B17" i="11"/>
  <c r="C17" i="11"/>
  <c r="D17" i="11"/>
  <c r="A18" i="11"/>
  <c r="B18" i="11"/>
  <c r="C18" i="11"/>
  <c r="D18" i="11"/>
  <c r="A19" i="11"/>
  <c r="B19" i="11"/>
  <c r="C19" i="11"/>
  <c r="D19" i="11"/>
  <c r="A20" i="11"/>
  <c r="B20" i="11"/>
  <c r="C20" i="11"/>
  <c r="D20" i="11"/>
  <c r="A21" i="11"/>
  <c r="B21" i="11"/>
  <c r="C21" i="11"/>
  <c r="D21" i="11"/>
  <c r="A22" i="11"/>
  <c r="B22" i="11"/>
  <c r="C22" i="11"/>
  <c r="D22" i="11"/>
  <c r="A23" i="11"/>
  <c r="B23" i="11"/>
  <c r="C23" i="11"/>
  <c r="D23" i="11"/>
  <c r="A24" i="11"/>
  <c r="B24" i="11"/>
  <c r="C24" i="11"/>
  <c r="D24" i="11"/>
  <c r="A25" i="11"/>
  <c r="B25" i="11"/>
  <c r="C25" i="11"/>
  <c r="D25" i="11"/>
  <c r="A26" i="11"/>
  <c r="B26" i="11"/>
  <c r="C26" i="11"/>
  <c r="D26" i="11"/>
  <c r="A27" i="11"/>
  <c r="B27" i="11"/>
  <c r="C27" i="11"/>
  <c r="D27" i="11"/>
  <c r="A28" i="11"/>
  <c r="B28" i="11"/>
  <c r="C28" i="11"/>
  <c r="D28" i="11"/>
  <c r="A29" i="11"/>
  <c r="B29" i="11"/>
  <c r="C29" i="11"/>
  <c r="D29" i="11"/>
  <c r="A30" i="11"/>
  <c r="B30" i="11"/>
  <c r="C30" i="11"/>
  <c r="D30" i="11"/>
  <c r="A31" i="11"/>
  <c r="B31" i="11"/>
  <c r="C31" i="11"/>
  <c r="D31" i="11"/>
  <c r="A32" i="11"/>
  <c r="B32" i="11"/>
  <c r="C32" i="11"/>
  <c r="D32" i="11"/>
  <c r="A33" i="11"/>
  <c r="B33" i="11"/>
  <c r="C33" i="11"/>
  <c r="D33" i="11"/>
  <c r="A34" i="11"/>
  <c r="B34" i="11"/>
  <c r="C34" i="11"/>
  <c r="D34" i="11"/>
  <c r="A35" i="11"/>
  <c r="B35" i="11"/>
  <c r="C35" i="11"/>
  <c r="D35" i="11"/>
  <c r="A36" i="11"/>
  <c r="B36" i="11"/>
  <c r="C36" i="11"/>
  <c r="D36" i="11"/>
  <c r="A37" i="11"/>
  <c r="B37" i="11"/>
  <c r="C37" i="11"/>
  <c r="D37" i="11"/>
  <c r="A38" i="11"/>
  <c r="B38" i="11"/>
  <c r="C38" i="11"/>
  <c r="D38" i="11"/>
  <c r="A39" i="11"/>
  <c r="B39" i="11"/>
  <c r="C39" i="11"/>
  <c r="D39" i="11"/>
  <c r="A40" i="11"/>
  <c r="B40" i="11"/>
  <c r="C40" i="11"/>
  <c r="D40" i="11"/>
  <c r="A41" i="11"/>
  <c r="B41" i="11"/>
  <c r="C41" i="11"/>
  <c r="D41" i="11"/>
  <c r="A42" i="11"/>
  <c r="B42" i="11"/>
  <c r="C42" i="11"/>
  <c r="D42" i="11"/>
  <c r="A43" i="11"/>
  <c r="B43" i="11"/>
  <c r="C43" i="11"/>
  <c r="D43" i="11"/>
  <c r="A44" i="11"/>
  <c r="B44" i="11"/>
  <c r="C44" i="11"/>
  <c r="D44" i="11"/>
  <c r="A45" i="11"/>
  <c r="B45" i="11"/>
  <c r="C45" i="11"/>
  <c r="D45" i="11"/>
  <c r="A46" i="11"/>
  <c r="B46" i="11"/>
  <c r="C46" i="11"/>
  <c r="D46" i="11"/>
  <c r="A47" i="11"/>
  <c r="B47" i="11"/>
  <c r="C47" i="11"/>
  <c r="D47" i="11"/>
  <c r="A48" i="11"/>
  <c r="B48" i="11"/>
  <c r="C48" i="11"/>
  <c r="D48" i="11"/>
  <c r="A49" i="11"/>
  <c r="B49" i="11"/>
  <c r="C49" i="11"/>
  <c r="D49" i="11"/>
  <c r="A50" i="11"/>
  <c r="B50" i="11"/>
  <c r="C50" i="11"/>
  <c r="D50" i="11"/>
  <c r="A51" i="11"/>
  <c r="B51" i="11"/>
  <c r="C51" i="11"/>
  <c r="D51" i="11"/>
  <c r="A52" i="11"/>
  <c r="B52" i="11"/>
  <c r="C52" i="11"/>
  <c r="D52" i="11"/>
  <c r="A53" i="11"/>
  <c r="B53" i="11"/>
  <c r="C53" i="11"/>
  <c r="D53" i="11"/>
  <c r="A54" i="11"/>
  <c r="B54" i="11"/>
  <c r="C54" i="11"/>
  <c r="D54" i="11"/>
  <c r="A55" i="11"/>
  <c r="B55" i="11"/>
  <c r="C55" i="11"/>
  <c r="D55" i="11"/>
  <c r="A56" i="11"/>
  <c r="B56" i="11"/>
  <c r="C56" i="11"/>
  <c r="D56" i="11"/>
  <c r="A57" i="11"/>
  <c r="B57" i="11"/>
  <c r="C57" i="11"/>
  <c r="D57" i="11"/>
  <c r="A58" i="11"/>
  <c r="B58" i="11"/>
  <c r="C58" i="11"/>
  <c r="D58" i="11"/>
  <c r="A59" i="11"/>
  <c r="B59" i="11"/>
  <c r="C59" i="11"/>
  <c r="D59" i="11"/>
  <c r="A60" i="11"/>
  <c r="B60" i="11"/>
  <c r="C60" i="11"/>
  <c r="D60" i="11"/>
  <c r="A61" i="11"/>
  <c r="B61" i="11"/>
  <c r="C61" i="11"/>
  <c r="D61" i="11"/>
  <c r="A62" i="11"/>
  <c r="B62" i="11"/>
  <c r="C62" i="11"/>
  <c r="D62" i="11"/>
  <c r="A63" i="11"/>
  <c r="B63" i="11"/>
  <c r="C63" i="11"/>
  <c r="D63" i="11"/>
  <c r="A64" i="11"/>
  <c r="B64" i="11"/>
  <c r="C64" i="11"/>
  <c r="D64" i="11"/>
  <c r="A65" i="11"/>
  <c r="B65" i="11"/>
  <c r="C65" i="11"/>
  <c r="D65" i="11"/>
  <c r="A66" i="11"/>
  <c r="B66" i="11"/>
  <c r="C66" i="11"/>
  <c r="D66" i="11"/>
  <c r="A67" i="11"/>
  <c r="B67" i="11"/>
  <c r="C67" i="11"/>
  <c r="D67" i="11"/>
  <c r="A68" i="11"/>
  <c r="B68" i="11"/>
  <c r="C68" i="11"/>
  <c r="D68" i="11"/>
  <c r="A69" i="11"/>
  <c r="B69" i="11"/>
  <c r="C69" i="11"/>
  <c r="D69" i="11"/>
  <c r="A70" i="11"/>
  <c r="B70" i="11"/>
  <c r="C70" i="11"/>
  <c r="D70" i="11"/>
  <c r="A71" i="11"/>
  <c r="B71" i="11"/>
  <c r="C71" i="11"/>
  <c r="D71" i="11"/>
  <c r="A72" i="11"/>
  <c r="B72" i="11"/>
  <c r="C72" i="11"/>
  <c r="D72" i="11"/>
  <c r="A73" i="11"/>
  <c r="B73" i="11"/>
  <c r="C73" i="11"/>
  <c r="D73" i="11"/>
  <c r="A74" i="11"/>
  <c r="B74" i="11"/>
  <c r="C74" i="11"/>
  <c r="D74" i="11"/>
  <c r="A75" i="11"/>
  <c r="B75" i="11"/>
  <c r="C75" i="11"/>
  <c r="D75" i="11"/>
  <c r="A76" i="11"/>
  <c r="B76" i="11"/>
  <c r="C76" i="11"/>
  <c r="D76" i="11"/>
  <c r="A77" i="11"/>
  <c r="B77" i="11"/>
  <c r="C77" i="11"/>
  <c r="D77" i="11"/>
  <c r="A78" i="11"/>
  <c r="B78" i="11"/>
  <c r="C78" i="11"/>
  <c r="D78" i="11"/>
  <c r="A79" i="11"/>
  <c r="B79" i="11"/>
  <c r="C79" i="11"/>
  <c r="D79" i="11"/>
  <c r="A80" i="11"/>
  <c r="B80" i="11"/>
  <c r="C80" i="11"/>
  <c r="D80" i="11"/>
  <c r="A81" i="11"/>
  <c r="B81" i="11"/>
  <c r="C81" i="11"/>
  <c r="D81" i="11"/>
  <c r="A82" i="11"/>
  <c r="B82" i="11"/>
  <c r="C82" i="11"/>
  <c r="D82" i="11"/>
  <c r="A83" i="11"/>
  <c r="B83" i="11"/>
  <c r="C83" i="11"/>
  <c r="D83" i="11"/>
  <c r="A84" i="11"/>
  <c r="B84" i="11"/>
  <c r="C84" i="11"/>
  <c r="D84" i="11"/>
  <c r="A85" i="11"/>
  <c r="B85" i="11"/>
  <c r="C85" i="11"/>
  <c r="D85" i="11"/>
  <c r="A86" i="11"/>
  <c r="B86" i="11"/>
  <c r="C86" i="11"/>
  <c r="D86" i="11"/>
  <c r="A87" i="11"/>
  <c r="B87" i="11"/>
  <c r="C87" i="11"/>
  <c r="D87" i="11"/>
  <c r="A88" i="11"/>
  <c r="B88" i="11"/>
  <c r="C88" i="11"/>
  <c r="D88" i="11"/>
  <c r="A89" i="11"/>
  <c r="B89" i="11"/>
  <c r="C89" i="11"/>
  <c r="D89" i="11"/>
  <c r="A90" i="11"/>
  <c r="B90" i="11"/>
  <c r="C90" i="11"/>
  <c r="D90" i="11"/>
  <c r="A91" i="11"/>
  <c r="B91" i="11"/>
  <c r="C91" i="11"/>
  <c r="D91" i="11"/>
  <c r="A92" i="11"/>
  <c r="B92" i="11"/>
  <c r="C92" i="11"/>
  <c r="D92" i="11"/>
  <c r="A93" i="11"/>
  <c r="B93" i="11"/>
  <c r="C93" i="11"/>
  <c r="D93" i="11"/>
  <c r="A94" i="11"/>
  <c r="B94" i="11"/>
  <c r="C94" i="11"/>
  <c r="D94" i="11"/>
  <c r="A95" i="11"/>
  <c r="B95" i="11"/>
  <c r="C95" i="11"/>
  <c r="D95" i="11"/>
  <c r="A96" i="11"/>
  <c r="B96" i="11"/>
  <c r="C96" i="11"/>
  <c r="D96" i="11"/>
  <c r="A97" i="11"/>
  <c r="B97" i="11"/>
  <c r="C97" i="11"/>
  <c r="D97" i="11"/>
  <c r="A98" i="11"/>
  <c r="B98" i="11"/>
  <c r="C98" i="11"/>
  <c r="D98" i="11"/>
  <c r="A99" i="11"/>
  <c r="B99" i="11"/>
  <c r="C99" i="11"/>
  <c r="D99" i="11"/>
  <c r="A100" i="11"/>
  <c r="B100" i="11"/>
  <c r="C100" i="11"/>
  <c r="D100" i="11"/>
  <c r="A101" i="11"/>
  <c r="B101" i="11"/>
  <c r="C101" i="11"/>
  <c r="D101" i="11"/>
  <c r="A102" i="11"/>
  <c r="B102" i="11"/>
  <c r="C102" i="11"/>
  <c r="D102" i="11"/>
  <c r="A103" i="11"/>
  <c r="B103" i="11"/>
  <c r="C103" i="11"/>
  <c r="D103" i="11"/>
  <c r="A104" i="11"/>
  <c r="B104" i="11"/>
  <c r="C104" i="11"/>
  <c r="D104" i="11"/>
  <c r="A105" i="11"/>
  <c r="B105" i="11"/>
  <c r="C105" i="11"/>
  <c r="D105" i="11"/>
  <c r="A106" i="11"/>
  <c r="B106" i="11"/>
  <c r="C106" i="11"/>
  <c r="D106" i="11"/>
  <c r="A107" i="11"/>
  <c r="B107" i="11"/>
  <c r="C107" i="11"/>
  <c r="D107" i="11"/>
  <c r="A108" i="11"/>
  <c r="B108" i="11"/>
  <c r="C108" i="11"/>
  <c r="D108" i="11"/>
  <c r="A109" i="11"/>
  <c r="B109" i="11"/>
  <c r="C109" i="11"/>
  <c r="D109" i="11"/>
  <c r="A110" i="11"/>
  <c r="B110" i="11"/>
  <c r="C110" i="11"/>
  <c r="D110" i="11"/>
  <c r="A111" i="11"/>
  <c r="B111" i="11"/>
  <c r="C111" i="11"/>
  <c r="D111" i="11"/>
  <c r="A112" i="11"/>
  <c r="B112" i="11"/>
  <c r="C112" i="11"/>
  <c r="D112" i="11"/>
  <c r="A113" i="11"/>
  <c r="B113" i="11"/>
  <c r="C113" i="11"/>
  <c r="D113" i="11"/>
  <c r="A114" i="11"/>
  <c r="B114" i="11"/>
  <c r="C114" i="11"/>
  <c r="D114" i="11"/>
  <c r="A115" i="11"/>
  <c r="B115" i="11"/>
  <c r="C115" i="11"/>
  <c r="D115" i="11"/>
  <c r="A116" i="11"/>
  <c r="B116" i="11"/>
  <c r="C116" i="11"/>
  <c r="D116" i="11"/>
  <c r="A117" i="11"/>
  <c r="B117" i="11"/>
  <c r="C117" i="11"/>
  <c r="D117" i="11"/>
  <c r="A118" i="11"/>
  <c r="B118" i="11"/>
  <c r="C118" i="11"/>
  <c r="D118" i="11"/>
  <c r="A119" i="11"/>
  <c r="B119" i="11"/>
  <c r="C119" i="11"/>
  <c r="D119" i="11"/>
  <c r="A120" i="11"/>
  <c r="B120" i="11"/>
  <c r="C120" i="11"/>
  <c r="D120" i="11"/>
  <c r="A121" i="11"/>
  <c r="B121" i="11"/>
  <c r="C121" i="11"/>
  <c r="D121" i="11"/>
  <c r="A122" i="11"/>
  <c r="B122" i="11"/>
  <c r="C122" i="11"/>
  <c r="D122" i="11"/>
  <c r="A123" i="11"/>
  <c r="B123" i="11"/>
  <c r="C123" i="11"/>
  <c r="D123" i="11"/>
  <c r="A124" i="11"/>
  <c r="B124" i="11"/>
  <c r="C124" i="11"/>
  <c r="D124" i="11"/>
  <c r="A125" i="11"/>
  <c r="B125" i="11"/>
  <c r="C125" i="11"/>
  <c r="D125" i="11"/>
  <c r="A126" i="11"/>
  <c r="B126" i="11"/>
  <c r="C126" i="11"/>
  <c r="D126" i="11"/>
  <c r="A127" i="11"/>
  <c r="B127" i="11"/>
  <c r="C127" i="11"/>
  <c r="D127" i="11"/>
  <c r="A128" i="11"/>
  <c r="B128" i="11"/>
  <c r="C128" i="11"/>
  <c r="D128" i="11"/>
  <c r="A129" i="11"/>
  <c r="B129" i="11"/>
  <c r="C129" i="11"/>
  <c r="D129" i="11"/>
  <c r="A130" i="11"/>
  <c r="B130" i="11"/>
  <c r="C130" i="11"/>
  <c r="D130" i="11"/>
  <c r="A131" i="11"/>
  <c r="B131" i="11"/>
  <c r="C131" i="11"/>
  <c r="D131" i="11"/>
  <c r="A132" i="11"/>
  <c r="B132" i="11"/>
  <c r="C132" i="11"/>
  <c r="D132" i="11"/>
  <c r="A133" i="11"/>
  <c r="B133" i="11"/>
  <c r="C133" i="11"/>
  <c r="D133" i="11"/>
  <c r="A134" i="11"/>
  <c r="B134" i="11"/>
  <c r="C134" i="11"/>
  <c r="D134" i="11"/>
  <c r="A135" i="11"/>
  <c r="B135" i="11"/>
  <c r="C135" i="11"/>
  <c r="D135" i="11"/>
  <c r="A136" i="11"/>
  <c r="B136" i="11"/>
  <c r="C136" i="11"/>
  <c r="D136" i="11"/>
  <c r="A137" i="11"/>
  <c r="B137" i="11"/>
  <c r="C137" i="11"/>
  <c r="D137" i="11"/>
  <c r="A138" i="11"/>
  <c r="B138" i="11"/>
  <c r="C138" i="11"/>
  <c r="D138" i="11"/>
  <c r="A139" i="11"/>
  <c r="B139" i="11"/>
  <c r="C139" i="11"/>
  <c r="D139" i="11"/>
  <c r="A140" i="11"/>
  <c r="B140" i="11"/>
  <c r="C140" i="11"/>
  <c r="D140" i="11"/>
  <c r="A141" i="11"/>
  <c r="B141" i="11"/>
  <c r="C141" i="11"/>
  <c r="D141" i="11"/>
  <c r="A142" i="11"/>
  <c r="B142" i="11"/>
  <c r="C142" i="11"/>
  <c r="D142" i="11"/>
  <c r="A143" i="11"/>
  <c r="B143" i="11"/>
  <c r="C143" i="11"/>
  <c r="D143" i="11"/>
  <c r="A144" i="11"/>
  <c r="B144" i="11"/>
  <c r="C144" i="11"/>
  <c r="D144" i="11"/>
  <c r="A145" i="11"/>
  <c r="B145" i="11"/>
  <c r="C145" i="11"/>
  <c r="D145" i="11"/>
  <c r="A146" i="11"/>
  <c r="B146" i="11"/>
  <c r="C146" i="11"/>
  <c r="D146" i="11"/>
  <c r="A147" i="11"/>
  <c r="B147" i="11"/>
  <c r="C147" i="11"/>
  <c r="D147" i="11"/>
  <c r="A148" i="11"/>
  <c r="B148" i="11"/>
  <c r="C148" i="11"/>
  <c r="D148" i="11"/>
  <c r="A149" i="11"/>
  <c r="B149" i="11"/>
  <c r="C149" i="11"/>
  <c r="D149" i="11"/>
  <c r="A150" i="11"/>
  <c r="B150" i="11"/>
  <c r="C150" i="11"/>
  <c r="D150" i="11"/>
  <c r="A151" i="11"/>
  <c r="B151" i="11"/>
  <c r="C151" i="11"/>
  <c r="D151" i="11"/>
  <c r="A152" i="11"/>
  <c r="B152" i="11"/>
  <c r="C152" i="11"/>
  <c r="D152" i="11"/>
  <c r="A153" i="11"/>
  <c r="B153" i="11"/>
  <c r="C153" i="11"/>
  <c r="D153" i="11"/>
  <c r="A154" i="11"/>
  <c r="B154" i="11"/>
  <c r="C154" i="11"/>
  <c r="D154" i="11"/>
  <c r="A155" i="11"/>
  <c r="B155" i="11"/>
  <c r="C155" i="11"/>
  <c r="D155" i="11"/>
  <c r="A156" i="11"/>
  <c r="B156" i="11"/>
  <c r="C156" i="11"/>
  <c r="D156" i="11"/>
  <c r="A157" i="11"/>
  <c r="B157" i="11"/>
  <c r="C157" i="11"/>
  <c r="D157" i="11"/>
  <c r="A158" i="11"/>
  <c r="B158" i="11"/>
  <c r="C158" i="11"/>
  <c r="D158" i="11"/>
  <c r="A159" i="11"/>
  <c r="B159" i="11"/>
  <c r="C159" i="11"/>
  <c r="D159" i="11"/>
  <c r="A160" i="11"/>
  <c r="B160" i="11"/>
  <c r="C160" i="11"/>
  <c r="D160" i="11"/>
  <c r="A161" i="11"/>
  <c r="B161" i="11"/>
  <c r="C161" i="11"/>
  <c r="D161" i="11"/>
  <c r="A162" i="11"/>
  <c r="B162" i="11"/>
  <c r="C162" i="11"/>
  <c r="D162" i="11"/>
  <c r="A163" i="11"/>
  <c r="B163" i="11"/>
  <c r="C163" i="11"/>
  <c r="D163" i="11"/>
  <c r="A164" i="11"/>
  <c r="B164" i="11"/>
  <c r="C164" i="11"/>
  <c r="D164" i="11"/>
  <c r="A165" i="11"/>
  <c r="B165" i="11"/>
  <c r="C165" i="11"/>
  <c r="D165" i="11"/>
  <c r="A166" i="11"/>
  <c r="B166" i="11"/>
  <c r="C166" i="11"/>
  <c r="D166" i="11"/>
  <c r="A167" i="11"/>
  <c r="B167" i="11"/>
  <c r="C167" i="11"/>
  <c r="D167" i="11"/>
  <c r="A168" i="11"/>
  <c r="B168" i="11"/>
  <c r="C168" i="11"/>
  <c r="D168" i="11"/>
  <c r="A169" i="11"/>
  <c r="B169" i="11"/>
  <c r="C169" i="11"/>
  <c r="D169" i="11"/>
  <c r="A170" i="11"/>
  <c r="B170" i="11"/>
  <c r="C170" i="11"/>
  <c r="D170" i="11"/>
  <c r="A171" i="11"/>
  <c r="B171" i="11"/>
  <c r="C171" i="11"/>
  <c r="D171" i="11"/>
  <c r="A172" i="11"/>
  <c r="B172" i="11"/>
  <c r="C172" i="11"/>
  <c r="D172" i="11"/>
  <c r="A173" i="11"/>
  <c r="B173" i="11"/>
  <c r="C173" i="11"/>
  <c r="D173" i="11"/>
  <c r="A174" i="11"/>
  <c r="B174" i="11"/>
  <c r="C174" i="11"/>
  <c r="D174" i="11"/>
  <c r="A175" i="11"/>
  <c r="B175" i="11"/>
  <c r="C175" i="11"/>
  <c r="D175" i="11"/>
  <c r="A176" i="11"/>
  <c r="B176" i="11"/>
  <c r="C176" i="11"/>
  <c r="D176" i="11"/>
  <c r="A177" i="11"/>
  <c r="B177" i="11"/>
  <c r="C177" i="11"/>
  <c r="D177" i="11"/>
  <c r="A178" i="11"/>
  <c r="B178" i="11"/>
  <c r="C178" i="11"/>
  <c r="D178" i="11"/>
  <c r="A179" i="11"/>
  <c r="B179" i="11"/>
  <c r="C179" i="11"/>
  <c r="D179" i="11"/>
  <c r="A180" i="11"/>
  <c r="B180" i="11"/>
  <c r="C180" i="11"/>
  <c r="D180" i="11"/>
  <c r="A181" i="11"/>
  <c r="B181" i="11"/>
  <c r="C181" i="11"/>
  <c r="D181" i="11"/>
  <c r="A182" i="11"/>
  <c r="B182" i="11"/>
  <c r="C182" i="11"/>
  <c r="D182" i="11"/>
  <c r="A183" i="11"/>
  <c r="B183" i="11"/>
  <c r="C183" i="11"/>
  <c r="D183" i="11"/>
  <c r="A184" i="11"/>
  <c r="B184" i="11"/>
  <c r="C184" i="11"/>
  <c r="D184" i="11"/>
  <c r="A185" i="11"/>
  <c r="B185" i="11"/>
  <c r="C185" i="11"/>
  <c r="D185" i="11"/>
  <c r="A186" i="11"/>
  <c r="B186" i="11"/>
  <c r="C186" i="11"/>
  <c r="D186" i="11"/>
  <c r="A187" i="11"/>
  <c r="B187" i="11"/>
  <c r="C187" i="11"/>
  <c r="D187" i="11"/>
  <c r="A188" i="11"/>
  <c r="B188" i="11"/>
  <c r="C188" i="11"/>
  <c r="D188" i="11"/>
  <c r="A189" i="11"/>
  <c r="B189" i="11"/>
  <c r="C189" i="11"/>
  <c r="D189" i="11"/>
  <c r="A190" i="11"/>
  <c r="B190" i="11"/>
  <c r="C190" i="11"/>
  <c r="D190" i="11"/>
  <c r="A191" i="11"/>
  <c r="B191" i="11"/>
  <c r="C191" i="11"/>
  <c r="D191" i="11"/>
  <c r="A192" i="11"/>
  <c r="B192" i="11"/>
  <c r="C192" i="11"/>
  <c r="D192" i="11"/>
  <c r="A193" i="11"/>
  <c r="B193" i="11"/>
  <c r="C193" i="11"/>
  <c r="D193" i="11"/>
  <c r="A194" i="11"/>
  <c r="B194" i="11"/>
  <c r="C194" i="11"/>
  <c r="D194" i="11"/>
  <c r="A195" i="11"/>
  <c r="B195" i="11"/>
  <c r="C195" i="11"/>
  <c r="D195" i="11"/>
  <c r="A196" i="11"/>
  <c r="B196" i="11"/>
  <c r="C196" i="11"/>
  <c r="D196" i="11"/>
  <c r="A197" i="11"/>
  <c r="B197" i="11"/>
  <c r="C197" i="11"/>
  <c r="D197" i="11"/>
  <c r="A198" i="11"/>
  <c r="B198" i="11"/>
  <c r="C198" i="11"/>
  <c r="D198" i="11"/>
  <c r="A199" i="11"/>
  <c r="B199" i="11"/>
  <c r="C199" i="11"/>
  <c r="D199" i="11"/>
  <c r="A200" i="11"/>
  <c r="B200" i="11"/>
  <c r="C200" i="11"/>
  <c r="D200" i="11"/>
  <c r="A201" i="11"/>
  <c r="B201" i="11"/>
  <c r="C201" i="11"/>
  <c r="D201" i="11"/>
  <c r="A202" i="11"/>
  <c r="B202" i="11"/>
  <c r="C202" i="11"/>
  <c r="D202" i="11"/>
  <c r="A203" i="11"/>
  <c r="B203" i="11"/>
  <c r="C203" i="11"/>
  <c r="D203" i="11"/>
  <c r="A204" i="11"/>
  <c r="B204" i="11"/>
  <c r="C204" i="11"/>
  <c r="D204" i="11"/>
  <c r="A205" i="11"/>
  <c r="B205" i="11"/>
  <c r="C205" i="11"/>
  <c r="D205" i="11"/>
  <c r="A206" i="11"/>
  <c r="B206" i="11"/>
  <c r="C206" i="11"/>
  <c r="D206" i="11"/>
  <c r="A207" i="11"/>
  <c r="B207" i="11"/>
  <c r="C207" i="11"/>
  <c r="D207" i="11"/>
  <c r="A208" i="11"/>
  <c r="B208" i="11"/>
  <c r="C208" i="11"/>
  <c r="D208" i="11"/>
  <c r="A209" i="11"/>
  <c r="B209" i="11"/>
  <c r="C209" i="11"/>
  <c r="D209" i="11"/>
  <c r="A210" i="11"/>
  <c r="B210" i="11"/>
  <c r="C210" i="11"/>
  <c r="D210" i="11"/>
  <c r="A211" i="11"/>
  <c r="B211" i="11"/>
  <c r="C211" i="11"/>
  <c r="D211" i="11"/>
  <c r="A212" i="11"/>
  <c r="B212" i="11"/>
  <c r="C212" i="11"/>
  <c r="D212" i="11"/>
  <c r="A213" i="11"/>
  <c r="B213" i="11"/>
  <c r="C213" i="11"/>
  <c r="D213" i="11"/>
  <c r="A214" i="11"/>
  <c r="B214" i="11"/>
  <c r="C214" i="11"/>
  <c r="D214" i="11"/>
  <c r="A215" i="11"/>
  <c r="B215" i="11"/>
  <c r="C215" i="11"/>
  <c r="D215" i="11"/>
  <c r="A216" i="11"/>
  <c r="B216" i="11"/>
  <c r="C216" i="11"/>
  <c r="D216" i="11"/>
  <c r="A217" i="11"/>
  <c r="B217" i="11"/>
  <c r="C217" i="11"/>
  <c r="D217" i="11"/>
  <c r="A218" i="11"/>
  <c r="B218" i="11"/>
  <c r="C218" i="11"/>
  <c r="D218" i="11"/>
  <c r="A219" i="11"/>
  <c r="B219" i="11"/>
  <c r="C219" i="11"/>
  <c r="D219" i="11"/>
  <c r="A220" i="11"/>
  <c r="B220" i="11"/>
  <c r="C220" i="11"/>
  <c r="D220" i="11"/>
  <c r="A221" i="11"/>
  <c r="B221" i="11"/>
  <c r="C221" i="11"/>
  <c r="D221" i="11"/>
  <c r="A222" i="11"/>
  <c r="B222" i="11"/>
  <c r="C222" i="11"/>
  <c r="D222" i="11"/>
  <c r="A223" i="11"/>
  <c r="B223" i="11"/>
  <c r="C223" i="11"/>
  <c r="D223" i="11"/>
  <c r="A224" i="11"/>
  <c r="B224" i="11"/>
  <c r="C224" i="11"/>
  <c r="D224" i="11"/>
  <c r="A225" i="11"/>
  <c r="B225" i="11"/>
  <c r="C225" i="11"/>
  <c r="D225" i="11"/>
  <c r="A226" i="11"/>
  <c r="B226" i="11"/>
  <c r="C226" i="11"/>
  <c r="D226" i="11"/>
  <c r="A227" i="11"/>
  <c r="B227" i="11"/>
  <c r="C227" i="11"/>
  <c r="D227" i="11"/>
  <c r="A228" i="11"/>
  <c r="B228" i="11"/>
  <c r="C228" i="11"/>
  <c r="D228" i="11"/>
  <c r="A229" i="11"/>
  <c r="B229" i="11"/>
  <c r="C229" i="11"/>
  <c r="D229" i="11"/>
  <c r="A230" i="11"/>
  <c r="B230" i="11"/>
  <c r="C230" i="11"/>
  <c r="D230" i="11"/>
  <c r="A231" i="11"/>
  <c r="B231" i="11"/>
  <c r="C231" i="11"/>
  <c r="D231" i="11"/>
  <c r="A232" i="11"/>
  <c r="B232" i="11"/>
  <c r="C232" i="11"/>
  <c r="D232" i="11"/>
  <c r="A233" i="11"/>
  <c r="B233" i="11"/>
  <c r="C233" i="11"/>
  <c r="D233" i="11"/>
  <c r="A234" i="11"/>
  <c r="B234" i="11"/>
  <c r="C234" i="11"/>
  <c r="D234" i="11"/>
  <c r="A235" i="11"/>
  <c r="B235" i="11"/>
  <c r="C235" i="11"/>
  <c r="D235" i="11"/>
  <c r="A236" i="11"/>
  <c r="B236" i="11"/>
  <c r="C236" i="11"/>
  <c r="D236" i="11"/>
  <c r="A237" i="11"/>
  <c r="B237" i="11"/>
  <c r="C237" i="11"/>
  <c r="D237" i="11"/>
  <c r="A238" i="11"/>
  <c r="B238" i="11"/>
  <c r="C238" i="11"/>
  <c r="D238" i="11"/>
  <c r="A239" i="11"/>
  <c r="B239" i="11"/>
  <c r="C239" i="11"/>
  <c r="D239" i="11"/>
  <c r="A240" i="11"/>
  <c r="B240" i="11"/>
  <c r="C240" i="11"/>
  <c r="D240" i="11"/>
  <c r="A241" i="11"/>
  <c r="B241" i="11"/>
  <c r="C241" i="11"/>
  <c r="D241" i="11"/>
  <c r="A242" i="11"/>
  <c r="B242" i="11"/>
  <c r="C242" i="11"/>
  <c r="D242" i="11"/>
  <c r="A243" i="11"/>
  <c r="B243" i="11"/>
  <c r="C243" i="11"/>
  <c r="D243" i="11"/>
  <c r="A244" i="11"/>
  <c r="B244" i="11"/>
  <c r="C244" i="11"/>
  <c r="D244" i="11"/>
  <c r="A245" i="11"/>
  <c r="B245" i="11"/>
  <c r="C245" i="11"/>
  <c r="D245" i="11"/>
  <c r="A246" i="11"/>
  <c r="B246" i="11"/>
  <c r="C246" i="11"/>
  <c r="D246" i="11"/>
  <c r="A247" i="11"/>
  <c r="B247" i="11"/>
  <c r="C247" i="11"/>
  <c r="D247" i="11"/>
  <c r="A248" i="11"/>
  <c r="B248" i="11"/>
  <c r="C248" i="11"/>
  <c r="D248" i="11"/>
  <c r="A249" i="11"/>
  <c r="B249" i="11"/>
  <c r="C249" i="11"/>
  <c r="D249" i="11"/>
  <c r="A250" i="11"/>
  <c r="B250" i="11"/>
  <c r="C250" i="11"/>
  <c r="D250" i="11"/>
  <c r="A251" i="11"/>
  <c r="B251" i="11"/>
  <c r="C251" i="11"/>
  <c r="D251" i="11"/>
  <c r="A252" i="11"/>
  <c r="B252" i="11"/>
  <c r="C252" i="11"/>
  <c r="D252" i="11"/>
  <c r="A253" i="11"/>
  <c r="B253" i="11"/>
  <c r="C253" i="11"/>
  <c r="D253" i="11"/>
  <c r="A254" i="11"/>
  <c r="B254" i="11"/>
  <c r="C254" i="11"/>
  <c r="D254" i="11"/>
  <c r="A255" i="11"/>
  <c r="B255" i="11"/>
  <c r="C255" i="11"/>
  <c r="D255" i="11"/>
  <c r="A256" i="11"/>
  <c r="B256" i="11"/>
  <c r="C256" i="11"/>
  <c r="D256" i="11"/>
  <c r="A257" i="11"/>
  <c r="B257" i="11"/>
  <c r="C257" i="11"/>
  <c r="D257" i="11"/>
  <c r="A258" i="11"/>
  <c r="B258" i="11"/>
  <c r="C258" i="11"/>
  <c r="D258" i="11"/>
  <c r="A259" i="11"/>
  <c r="B259" i="11"/>
  <c r="C259" i="11"/>
  <c r="D259" i="11"/>
  <c r="A260" i="11"/>
  <c r="B260" i="11"/>
  <c r="C260" i="11"/>
  <c r="D260" i="11"/>
  <c r="A261" i="11"/>
  <c r="B261" i="11"/>
  <c r="C261" i="11"/>
  <c r="D261" i="11"/>
  <c r="A262" i="11"/>
  <c r="B262" i="11"/>
  <c r="C262" i="11"/>
  <c r="D262" i="11"/>
  <c r="A263" i="11"/>
  <c r="B263" i="11"/>
  <c r="C263" i="11"/>
  <c r="D263" i="11"/>
  <c r="D2" i="11"/>
  <c r="C2" i="11"/>
  <c r="B2" i="11"/>
  <c r="A2" i="11"/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" i="9"/>
  <c r="C1" i="8"/>
  <c r="B7" i="6"/>
  <c r="A2" i="10"/>
  <c r="B2" i="10"/>
  <c r="C2" i="10"/>
  <c r="D2" i="10"/>
  <c r="E2" i="10"/>
  <c r="F2" i="10"/>
  <c r="H7" i="6"/>
  <c r="I7" i="6"/>
  <c r="J7" i="6"/>
  <c r="G2" i="10"/>
  <c r="H2" i="10"/>
  <c r="I2" i="10"/>
  <c r="J2" i="10"/>
  <c r="K2" i="10"/>
  <c r="C2" i="8"/>
  <c r="B8" i="6"/>
  <c r="A3" i="10"/>
  <c r="B3" i="10"/>
  <c r="C3" i="10"/>
  <c r="D3" i="10"/>
  <c r="E3" i="10"/>
  <c r="F3" i="10"/>
  <c r="H8" i="6"/>
  <c r="I8" i="6"/>
  <c r="J8" i="6"/>
  <c r="G3" i="10"/>
  <c r="H3" i="10"/>
  <c r="I3" i="10"/>
  <c r="J3" i="10"/>
  <c r="K3" i="10"/>
  <c r="C3" i="8"/>
  <c r="B9" i="6"/>
  <c r="A4" i="10"/>
  <c r="B4" i="10"/>
  <c r="C4" i="10"/>
  <c r="D4" i="10"/>
  <c r="E4" i="10"/>
  <c r="F4" i="10"/>
  <c r="H9" i="6"/>
  <c r="I9" i="6"/>
  <c r="J9" i="6"/>
  <c r="G4" i="10"/>
  <c r="H4" i="10"/>
  <c r="I4" i="10"/>
  <c r="J4" i="10"/>
  <c r="K4" i="10"/>
  <c r="C4" i="8"/>
  <c r="B10" i="6"/>
  <c r="A5" i="10"/>
  <c r="B5" i="10"/>
  <c r="C5" i="10"/>
  <c r="D5" i="10"/>
  <c r="E5" i="10"/>
  <c r="F5" i="10"/>
  <c r="H10" i="6"/>
  <c r="I10" i="6"/>
  <c r="J10" i="6"/>
  <c r="G5" i="10"/>
  <c r="H5" i="10"/>
  <c r="I5" i="10"/>
  <c r="J5" i="10"/>
  <c r="K5" i="10"/>
  <c r="C5" i="8"/>
  <c r="B11" i="6"/>
  <c r="A6" i="10"/>
  <c r="B6" i="10"/>
  <c r="C6" i="10"/>
  <c r="D6" i="10"/>
  <c r="E6" i="10"/>
  <c r="F6" i="10"/>
  <c r="H11" i="6"/>
  <c r="I11" i="6"/>
  <c r="J11" i="6"/>
  <c r="G6" i="10"/>
  <c r="H6" i="10"/>
  <c r="I6" i="10"/>
  <c r="J6" i="10"/>
  <c r="K6" i="10"/>
  <c r="C6" i="8"/>
  <c r="B12" i="6"/>
  <c r="A7" i="10"/>
  <c r="B7" i="10"/>
  <c r="C7" i="10"/>
  <c r="D7" i="10"/>
  <c r="E7" i="10"/>
  <c r="F7" i="10"/>
  <c r="H12" i="6"/>
  <c r="I12" i="6"/>
  <c r="J12" i="6"/>
  <c r="G7" i="10"/>
  <c r="H7" i="10"/>
  <c r="I7" i="10"/>
  <c r="J7" i="10"/>
  <c r="K7" i="10"/>
  <c r="C7" i="8"/>
  <c r="B13" i="6"/>
  <c r="A8" i="10"/>
  <c r="B8" i="10"/>
  <c r="C8" i="10"/>
  <c r="D8" i="10"/>
  <c r="E8" i="10"/>
  <c r="F8" i="10"/>
  <c r="H13" i="6"/>
  <c r="I13" i="6"/>
  <c r="J13" i="6"/>
  <c r="G8" i="10"/>
  <c r="H8" i="10"/>
  <c r="I8" i="10"/>
  <c r="J8" i="10"/>
  <c r="K8" i="10"/>
  <c r="C8" i="8"/>
  <c r="B14" i="6"/>
  <c r="A9" i="10"/>
  <c r="B9" i="10"/>
  <c r="C9" i="10"/>
  <c r="D9" i="10"/>
  <c r="E9" i="10"/>
  <c r="F9" i="10"/>
  <c r="H14" i="6"/>
  <c r="I14" i="6"/>
  <c r="J14" i="6"/>
  <c r="G9" i="10"/>
  <c r="H9" i="10"/>
  <c r="I9" i="10"/>
  <c r="J9" i="10"/>
  <c r="K9" i="10"/>
  <c r="C9" i="8"/>
  <c r="B15" i="6"/>
  <c r="A10" i="10"/>
  <c r="B10" i="10"/>
  <c r="C10" i="10"/>
  <c r="D10" i="10"/>
  <c r="E10" i="10"/>
  <c r="F10" i="10"/>
  <c r="H15" i="6"/>
  <c r="I15" i="6"/>
  <c r="J15" i="6"/>
  <c r="G10" i="10"/>
  <c r="H10" i="10"/>
  <c r="I10" i="10"/>
  <c r="J10" i="10"/>
  <c r="K10" i="10"/>
  <c r="C10" i="8"/>
  <c r="B16" i="6"/>
  <c r="A11" i="10"/>
  <c r="B11" i="10"/>
  <c r="C11" i="10"/>
  <c r="D11" i="10"/>
  <c r="E11" i="10"/>
  <c r="F11" i="10"/>
  <c r="H16" i="6"/>
  <c r="I16" i="6"/>
  <c r="J16" i="6"/>
  <c r="G11" i="10"/>
  <c r="H11" i="10"/>
  <c r="I11" i="10"/>
  <c r="J11" i="10"/>
  <c r="K11" i="10"/>
  <c r="C11" i="8"/>
  <c r="B17" i="6"/>
  <c r="A12" i="10"/>
  <c r="B12" i="10"/>
  <c r="C12" i="10"/>
  <c r="D12" i="10"/>
  <c r="E12" i="10"/>
  <c r="F12" i="10"/>
  <c r="H17" i="6"/>
  <c r="I17" i="6"/>
  <c r="J17" i="6"/>
  <c r="G12" i="10"/>
  <c r="H12" i="10"/>
  <c r="I12" i="10"/>
  <c r="J12" i="10"/>
  <c r="K12" i="10"/>
  <c r="C12" i="8"/>
  <c r="B18" i="6"/>
  <c r="A13" i="10"/>
  <c r="B13" i="10"/>
  <c r="C13" i="10"/>
  <c r="D13" i="10"/>
  <c r="E13" i="10"/>
  <c r="F13" i="10"/>
  <c r="H18" i="6"/>
  <c r="I18" i="6"/>
  <c r="J18" i="6"/>
  <c r="G13" i="10"/>
  <c r="H13" i="10"/>
  <c r="I13" i="10"/>
  <c r="J13" i="10"/>
  <c r="K13" i="10"/>
  <c r="C13" i="8"/>
  <c r="B19" i="6"/>
  <c r="A14" i="10"/>
  <c r="B14" i="10"/>
  <c r="C14" i="10"/>
  <c r="D14" i="10"/>
  <c r="E14" i="10"/>
  <c r="F14" i="10"/>
  <c r="H19" i="6"/>
  <c r="I19" i="6"/>
  <c r="J19" i="6"/>
  <c r="G14" i="10"/>
  <c r="H14" i="10"/>
  <c r="I14" i="10"/>
  <c r="J14" i="10"/>
  <c r="K14" i="10"/>
  <c r="C14" i="8"/>
  <c r="B20" i="6"/>
  <c r="A15" i="10"/>
  <c r="B15" i="10"/>
  <c r="C15" i="10"/>
  <c r="D15" i="10"/>
  <c r="E15" i="10"/>
  <c r="F15" i="10"/>
  <c r="H20" i="6"/>
  <c r="I20" i="6"/>
  <c r="J20" i="6"/>
  <c r="G15" i="10"/>
  <c r="H15" i="10"/>
  <c r="I15" i="10"/>
  <c r="J15" i="10"/>
  <c r="K15" i="10"/>
  <c r="C15" i="8"/>
  <c r="B21" i="6"/>
  <c r="A16" i="10"/>
  <c r="B16" i="10"/>
  <c r="C16" i="10"/>
  <c r="D16" i="10"/>
  <c r="E16" i="10"/>
  <c r="F16" i="10"/>
  <c r="H21" i="6"/>
  <c r="I21" i="6"/>
  <c r="J21" i="6"/>
  <c r="G16" i="10"/>
  <c r="H16" i="10"/>
  <c r="I16" i="10"/>
  <c r="J16" i="10"/>
  <c r="K16" i="10"/>
  <c r="C16" i="8"/>
  <c r="B22" i="6"/>
  <c r="A17" i="10"/>
  <c r="B17" i="10"/>
  <c r="C17" i="10"/>
  <c r="D17" i="10"/>
  <c r="E17" i="10"/>
  <c r="F17" i="10"/>
  <c r="H22" i="6"/>
  <c r="I22" i="6"/>
  <c r="J22" i="6"/>
  <c r="G17" i="10"/>
  <c r="H17" i="10"/>
  <c r="I17" i="10"/>
  <c r="J17" i="10"/>
  <c r="K17" i="10"/>
  <c r="C17" i="8"/>
  <c r="B23" i="6"/>
  <c r="A18" i="10"/>
  <c r="B18" i="10"/>
  <c r="C18" i="10"/>
  <c r="D18" i="10"/>
  <c r="E18" i="10"/>
  <c r="F18" i="10"/>
  <c r="H23" i="6"/>
  <c r="I23" i="6"/>
  <c r="J23" i="6"/>
  <c r="G18" i="10"/>
  <c r="H18" i="10"/>
  <c r="I18" i="10"/>
  <c r="J18" i="10"/>
  <c r="K18" i="10"/>
  <c r="C18" i="8"/>
  <c r="B24" i="6"/>
  <c r="A19" i="10"/>
  <c r="B19" i="10"/>
  <c r="C19" i="10"/>
  <c r="D19" i="10"/>
  <c r="E19" i="10"/>
  <c r="F19" i="10"/>
  <c r="H24" i="6"/>
  <c r="I24" i="6"/>
  <c r="J24" i="6"/>
  <c r="G19" i="10"/>
  <c r="H19" i="10"/>
  <c r="I19" i="10"/>
  <c r="J19" i="10"/>
  <c r="K19" i="10"/>
  <c r="C19" i="8"/>
  <c r="B25" i="6"/>
  <c r="A20" i="10"/>
  <c r="B20" i="10"/>
  <c r="C20" i="10"/>
  <c r="D20" i="10"/>
  <c r="E20" i="10"/>
  <c r="F20" i="10"/>
  <c r="H25" i="6"/>
  <c r="I25" i="6"/>
  <c r="J25" i="6"/>
  <c r="G20" i="10"/>
  <c r="H20" i="10"/>
  <c r="I20" i="10"/>
  <c r="J20" i="10"/>
  <c r="K20" i="10"/>
  <c r="C20" i="8"/>
  <c r="B26" i="6"/>
  <c r="A21" i="10"/>
  <c r="B21" i="10"/>
  <c r="C21" i="10"/>
  <c r="D21" i="10"/>
  <c r="E21" i="10"/>
  <c r="F21" i="10"/>
  <c r="H26" i="6"/>
  <c r="I26" i="6"/>
  <c r="J26" i="6"/>
  <c r="G21" i="10"/>
  <c r="H21" i="10"/>
  <c r="I21" i="10"/>
  <c r="J21" i="10"/>
  <c r="K21" i="10"/>
  <c r="C21" i="8"/>
  <c r="B27" i="6"/>
  <c r="A22" i="10"/>
  <c r="B22" i="10"/>
  <c r="C22" i="10"/>
  <c r="D22" i="10"/>
  <c r="E22" i="10"/>
  <c r="F22" i="10"/>
  <c r="H27" i="6"/>
  <c r="I27" i="6"/>
  <c r="J27" i="6"/>
  <c r="G22" i="10"/>
  <c r="H22" i="10"/>
  <c r="I22" i="10"/>
  <c r="J22" i="10"/>
  <c r="K22" i="10"/>
  <c r="C22" i="8"/>
  <c r="B28" i="6"/>
  <c r="A23" i="10"/>
  <c r="B23" i="10"/>
  <c r="C23" i="10"/>
  <c r="D23" i="10"/>
  <c r="E23" i="10"/>
  <c r="F23" i="10"/>
  <c r="H28" i="6"/>
  <c r="I28" i="6"/>
  <c r="J28" i="6"/>
  <c r="G23" i="10"/>
  <c r="H23" i="10"/>
  <c r="I23" i="10"/>
  <c r="J23" i="10"/>
  <c r="K23" i="10"/>
  <c r="C23" i="8"/>
  <c r="B29" i="6"/>
  <c r="A24" i="10"/>
  <c r="B24" i="10"/>
  <c r="C24" i="10"/>
  <c r="D24" i="10"/>
  <c r="E24" i="10"/>
  <c r="F24" i="10"/>
  <c r="H29" i="6"/>
  <c r="I29" i="6"/>
  <c r="J29" i="6"/>
  <c r="G24" i="10"/>
  <c r="H24" i="10"/>
  <c r="I24" i="10"/>
  <c r="J24" i="10"/>
  <c r="K24" i="10"/>
  <c r="C24" i="8"/>
  <c r="B30" i="6"/>
  <c r="A25" i="10"/>
  <c r="B25" i="10"/>
  <c r="C25" i="10"/>
  <c r="D25" i="10"/>
  <c r="E25" i="10"/>
  <c r="F25" i="10"/>
  <c r="H30" i="6"/>
  <c r="I30" i="6"/>
  <c r="J30" i="6"/>
  <c r="G25" i="10"/>
  <c r="H25" i="10"/>
  <c r="I25" i="10"/>
  <c r="J25" i="10"/>
  <c r="K25" i="10"/>
  <c r="C25" i="8"/>
  <c r="B31" i="6"/>
  <c r="A26" i="10"/>
  <c r="B26" i="10"/>
  <c r="C26" i="10"/>
  <c r="D26" i="10"/>
  <c r="E26" i="10"/>
  <c r="F26" i="10"/>
  <c r="H31" i="6"/>
  <c r="I31" i="6"/>
  <c r="J31" i="6"/>
  <c r="G26" i="10"/>
  <c r="H26" i="10"/>
  <c r="I26" i="10"/>
  <c r="J26" i="10"/>
  <c r="K26" i="10"/>
  <c r="C26" i="8"/>
  <c r="B32" i="6"/>
  <c r="A27" i="10"/>
  <c r="B27" i="10"/>
  <c r="C27" i="10"/>
  <c r="D27" i="10"/>
  <c r="E27" i="10"/>
  <c r="F27" i="10"/>
  <c r="H32" i="6"/>
  <c r="I32" i="6"/>
  <c r="J32" i="6"/>
  <c r="G27" i="10"/>
  <c r="H27" i="10"/>
  <c r="I27" i="10"/>
  <c r="J27" i="10"/>
  <c r="K27" i="10"/>
  <c r="C27" i="8"/>
  <c r="B33" i="6"/>
  <c r="A28" i="10"/>
  <c r="B28" i="10"/>
  <c r="C28" i="10"/>
  <c r="D28" i="10"/>
  <c r="E28" i="10"/>
  <c r="F28" i="10"/>
  <c r="H33" i="6"/>
  <c r="I33" i="6"/>
  <c r="J33" i="6"/>
  <c r="G28" i="10"/>
  <c r="H28" i="10"/>
  <c r="I28" i="10"/>
  <c r="J28" i="10"/>
  <c r="K28" i="10"/>
  <c r="C28" i="8"/>
  <c r="B34" i="6"/>
  <c r="A29" i="10"/>
  <c r="B29" i="10"/>
  <c r="C29" i="10"/>
  <c r="D29" i="10"/>
  <c r="E29" i="10"/>
  <c r="F29" i="10"/>
  <c r="H34" i="6"/>
  <c r="I34" i="6"/>
  <c r="J34" i="6"/>
  <c r="G29" i="10"/>
  <c r="H29" i="10"/>
  <c r="I29" i="10"/>
  <c r="J29" i="10"/>
  <c r="K29" i="10"/>
  <c r="C29" i="8"/>
  <c r="B35" i="6"/>
  <c r="A30" i="10"/>
  <c r="B30" i="10"/>
  <c r="C30" i="10"/>
  <c r="D30" i="10"/>
  <c r="E30" i="10"/>
  <c r="F30" i="10"/>
  <c r="H35" i="6"/>
  <c r="I35" i="6"/>
  <c r="J35" i="6"/>
  <c r="G30" i="10"/>
  <c r="H30" i="10"/>
  <c r="I30" i="10"/>
  <c r="J30" i="10"/>
  <c r="K30" i="10"/>
  <c r="C30" i="8"/>
  <c r="B36" i="6"/>
  <c r="A31" i="10"/>
  <c r="B31" i="10"/>
  <c r="C31" i="10"/>
  <c r="D31" i="10"/>
  <c r="E31" i="10"/>
  <c r="F31" i="10"/>
  <c r="H36" i="6"/>
  <c r="I36" i="6"/>
  <c r="J36" i="6"/>
  <c r="G31" i="10"/>
  <c r="H31" i="10"/>
  <c r="I31" i="10"/>
  <c r="J31" i="10"/>
  <c r="K31" i="10"/>
  <c r="C31" i="8"/>
  <c r="B37" i="6"/>
  <c r="A32" i="10"/>
  <c r="B32" i="10"/>
  <c r="C32" i="10"/>
  <c r="D32" i="10"/>
  <c r="E32" i="10"/>
  <c r="F32" i="10"/>
  <c r="H37" i="6"/>
  <c r="I37" i="6"/>
  <c r="J37" i="6"/>
  <c r="G32" i="10"/>
  <c r="H32" i="10"/>
  <c r="I32" i="10"/>
  <c r="J32" i="10"/>
  <c r="K32" i="10"/>
  <c r="C32" i="8"/>
  <c r="B38" i="6"/>
  <c r="A33" i="10"/>
  <c r="B33" i="10"/>
  <c r="C33" i="10"/>
  <c r="D33" i="10"/>
  <c r="E33" i="10"/>
  <c r="F33" i="10"/>
  <c r="H38" i="6"/>
  <c r="I38" i="6"/>
  <c r="J38" i="6"/>
  <c r="G33" i="10"/>
  <c r="H33" i="10"/>
  <c r="I33" i="10"/>
  <c r="J33" i="10"/>
  <c r="K33" i="10"/>
  <c r="C33" i="8"/>
  <c r="B39" i="6"/>
  <c r="A34" i="10"/>
  <c r="B34" i="10"/>
  <c r="C34" i="10"/>
  <c r="D34" i="10"/>
  <c r="E34" i="10"/>
  <c r="F34" i="10"/>
  <c r="H39" i="6"/>
  <c r="I39" i="6"/>
  <c r="J39" i="6"/>
  <c r="G34" i="10"/>
  <c r="H34" i="10"/>
  <c r="I34" i="10"/>
  <c r="J34" i="10"/>
  <c r="K34" i="10"/>
  <c r="C34" i="8"/>
  <c r="B40" i="6"/>
  <c r="A35" i="10"/>
  <c r="B35" i="10"/>
  <c r="C35" i="10"/>
  <c r="D35" i="10"/>
  <c r="E35" i="10"/>
  <c r="F35" i="10"/>
  <c r="H40" i="6"/>
  <c r="I40" i="6"/>
  <c r="J40" i="6"/>
  <c r="G35" i="10"/>
  <c r="H35" i="10"/>
  <c r="I35" i="10"/>
  <c r="J35" i="10"/>
  <c r="K35" i="10"/>
  <c r="C35" i="8"/>
  <c r="B41" i="6"/>
  <c r="A36" i="10"/>
  <c r="B36" i="10"/>
  <c r="C36" i="10"/>
  <c r="D36" i="10"/>
  <c r="E36" i="10"/>
  <c r="F36" i="10"/>
  <c r="H41" i="6"/>
  <c r="I41" i="6"/>
  <c r="J41" i="6"/>
  <c r="G36" i="10"/>
  <c r="H36" i="10"/>
  <c r="I36" i="10"/>
  <c r="J36" i="10"/>
  <c r="K36" i="10"/>
  <c r="C36" i="8"/>
  <c r="B42" i="6"/>
  <c r="A37" i="10"/>
  <c r="B37" i="10"/>
  <c r="C37" i="10"/>
  <c r="D37" i="10"/>
  <c r="E37" i="10"/>
  <c r="F37" i="10"/>
  <c r="H42" i="6"/>
  <c r="I42" i="6"/>
  <c r="J42" i="6"/>
  <c r="G37" i="10"/>
  <c r="H37" i="10"/>
  <c r="I37" i="10"/>
  <c r="J37" i="10"/>
  <c r="K37" i="10"/>
  <c r="C37" i="8"/>
  <c r="B43" i="6"/>
  <c r="A38" i="10"/>
  <c r="B38" i="10"/>
  <c r="C38" i="10"/>
  <c r="D38" i="10"/>
  <c r="E38" i="10"/>
  <c r="F38" i="10"/>
  <c r="H43" i="6"/>
  <c r="I43" i="6"/>
  <c r="J43" i="6"/>
  <c r="G38" i="10"/>
  <c r="H38" i="10"/>
  <c r="I38" i="10"/>
  <c r="J38" i="10"/>
  <c r="K38" i="10"/>
  <c r="C38" i="8"/>
  <c r="B44" i="6"/>
  <c r="A39" i="10"/>
  <c r="B39" i="10"/>
  <c r="C39" i="10"/>
  <c r="D39" i="10"/>
  <c r="E39" i="10"/>
  <c r="F39" i="10"/>
  <c r="H44" i="6"/>
  <c r="I44" i="6"/>
  <c r="J44" i="6"/>
  <c r="G39" i="10"/>
  <c r="H39" i="10"/>
  <c r="I39" i="10"/>
  <c r="J39" i="10"/>
  <c r="K39" i="10"/>
  <c r="C39" i="8"/>
  <c r="B45" i="6"/>
  <c r="A40" i="10"/>
  <c r="B40" i="10"/>
  <c r="C40" i="10"/>
  <c r="D40" i="10"/>
  <c r="E40" i="10"/>
  <c r="F40" i="10"/>
  <c r="H45" i="6"/>
  <c r="I45" i="6"/>
  <c r="J45" i="6"/>
  <c r="G40" i="10"/>
  <c r="H40" i="10"/>
  <c r="I40" i="10"/>
  <c r="J40" i="10"/>
  <c r="K40" i="10"/>
  <c r="C40" i="8"/>
  <c r="B46" i="6"/>
  <c r="A41" i="10"/>
  <c r="B41" i="10"/>
  <c r="C41" i="10"/>
  <c r="D41" i="10"/>
  <c r="E41" i="10"/>
  <c r="F41" i="10"/>
  <c r="H46" i="6"/>
  <c r="I46" i="6"/>
  <c r="J46" i="6"/>
  <c r="G41" i="10"/>
  <c r="H41" i="10"/>
  <c r="I41" i="10"/>
  <c r="J41" i="10"/>
  <c r="K41" i="10"/>
  <c r="C41" i="8"/>
  <c r="B47" i="6"/>
  <c r="A42" i="10"/>
  <c r="B42" i="10"/>
  <c r="C42" i="10"/>
  <c r="D42" i="10"/>
  <c r="E42" i="10"/>
  <c r="F42" i="10"/>
  <c r="H47" i="6"/>
  <c r="I47" i="6"/>
  <c r="J47" i="6"/>
  <c r="G42" i="10"/>
  <c r="H42" i="10"/>
  <c r="I42" i="10"/>
  <c r="J42" i="10"/>
  <c r="K42" i="10"/>
  <c r="C42" i="8"/>
  <c r="B48" i="6"/>
  <c r="A43" i="10"/>
  <c r="B43" i="10"/>
  <c r="C43" i="10"/>
  <c r="D43" i="10"/>
  <c r="E43" i="10"/>
  <c r="F43" i="10"/>
  <c r="H48" i="6"/>
  <c r="I48" i="6"/>
  <c r="J48" i="6"/>
  <c r="G43" i="10"/>
  <c r="H43" i="10"/>
  <c r="I43" i="10"/>
  <c r="J43" i="10"/>
  <c r="K43" i="10"/>
  <c r="C43" i="8"/>
  <c r="B49" i="6"/>
  <c r="A44" i="10"/>
  <c r="B44" i="10"/>
  <c r="C44" i="10"/>
  <c r="D44" i="10"/>
  <c r="E44" i="10"/>
  <c r="F44" i="10"/>
  <c r="H49" i="6"/>
  <c r="I49" i="6"/>
  <c r="J49" i="6"/>
  <c r="G44" i="10"/>
  <c r="H44" i="10"/>
  <c r="I44" i="10"/>
  <c r="J44" i="10"/>
  <c r="K44" i="10"/>
  <c r="C44" i="8"/>
  <c r="B50" i="6"/>
  <c r="A45" i="10"/>
  <c r="B45" i="10"/>
  <c r="C45" i="10"/>
  <c r="D45" i="10"/>
  <c r="E45" i="10"/>
  <c r="F45" i="10"/>
  <c r="H50" i="6"/>
  <c r="I50" i="6"/>
  <c r="J50" i="6"/>
  <c r="G45" i="10"/>
  <c r="H45" i="10"/>
  <c r="I45" i="10"/>
  <c r="J45" i="10"/>
  <c r="K45" i="10"/>
  <c r="C45" i="8"/>
  <c r="B51" i="6"/>
  <c r="A46" i="10"/>
  <c r="B46" i="10"/>
  <c r="C46" i="10"/>
  <c r="D46" i="10"/>
  <c r="E46" i="10"/>
  <c r="F46" i="10"/>
  <c r="H51" i="6"/>
  <c r="I51" i="6"/>
  <c r="J51" i="6"/>
  <c r="G46" i="10"/>
  <c r="H46" i="10"/>
  <c r="I46" i="10"/>
  <c r="J46" i="10"/>
  <c r="K46" i="10"/>
  <c r="C46" i="8"/>
  <c r="B52" i="6"/>
  <c r="A47" i="10"/>
  <c r="B47" i="10"/>
  <c r="C47" i="10"/>
  <c r="D47" i="10"/>
  <c r="E47" i="10"/>
  <c r="F47" i="10"/>
  <c r="H52" i="6"/>
  <c r="I52" i="6"/>
  <c r="J52" i="6"/>
  <c r="G47" i="10"/>
  <c r="H47" i="10"/>
  <c r="I47" i="10"/>
  <c r="J47" i="10"/>
  <c r="K47" i="10"/>
  <c r="C47" i="8"/>
  <c r="B53" i="6"/>
  <c r="A48" i="10"/>
  <c r="B48" i="10"/>
  <c r="C48" i="10"/>
  <c r="D48" i="10"/>
  <c r="E48" i="10"/>
  <c r="F48" i="10"/>
  <c r="H53" i="6"/>
  <c r="I53" i="6"/>
  <c r="J53" i="6"/>
  <c r="G48" i="10"/>
  <c r="H48" i="10"/>
  <c r="I48" i="10"/>
  <c r="J48" i="10"/>
  <c r="K48" i="10"/>
  <c r="C48" i="8"/>
  <c r="B54" i="6"/>
  <c r="A49" i="10"/>
  <c r="B49" i="10"/>
  <c r="C49" i="10"/>
  <c r="D49" i="10"/>
  <c r="E49" i="10"/>
  <c r="F49" i="10"/>
  <c r="H54" i="6"/>
  <c r="I54" i="6"/>
  <c r="J54" i="6"/>
  <c r="G49" i="10"/>
  <c r="H49" i="10"/>
  <c r="I49" i="10"/>
  <c r="J49" i="10"/>
  <c r="K49" i="10"/>
  <c r="C49" i="8"/>
  <c r="B55" i="6"/>
  <c r="A50" i="10"/>
  <c r="B50" i="10"/>
  <c r="C50" i="10"/>
  <c r="D50" i="10"/>
  <c r="E50" i="10"/>
  <c r="F50" i="10"/>
  <c r="H55" i="6"/>
  <c r="I55" i="6"/>
  <c r="J55" i="6"/>
  <c r="G50" i="10"/>
  <c r="H50" i="10"/>
  <c r="I50" i="10"/>
  <c r="J50" i="10"/>
  <c r="K50" i="10"/>
  <c r="C50" i="8"/>
  <c r="B56" i="6"/>
  <c r="A51" i="10"/>
  <c r="B51" i="10"/>
  <c r="C51" i="10"/>
  <c r="D51" i="10"/>
  <c r="E51" i="10"/>
  <c r="F51" i="10"/>
  <c r="H56" i="6"/>
  <c r="I56" i="6"/>
  <c r="J56" i="6"/>
  <c r="G51" i="10"/>
  <c r="H51" i="10"/>
  <c r="I51" i="10"/>
  <c r="J51" i="10"/>
  <c r="K51" i="10"/>
  <c r="C51" i="8"/>
  <c r="B57" i="6"/>
  <c r="A52" i="10"/>
  <c r="B52" i="10"/>
  <c r="C52" i="10"/>
  <c r="D52" i="10"/>
  <c r="E52" i="10"/>
  <c r="F52" i="10"/>
  <c r="H57" i="6"/>
  <c r="I57" i="6"/>
  <c r="J57" i="6"/>
  <c r="G52" i="10"/>
  <c r="H52" i="10"/>
  <c r="I52" i="10"/>
  <c r="J52" i="10"/>
  <c r="K52" i="10"/>
  <c r="C52" i="8"/>
  <c r="B58" i="6"/>
  <c r="A53" i="10"/>
  <c r="B53" i="10"/>
  <c r="C53" i="10"/>
  <c r="D53" i="10"/>
  <c r="E53" i="10"/>
  <c r="F53" i="10"/>
  <c r="H58" i="6"/>
  <c r="I58" i="6"/>
  <c r="J58" i="6"/>
  <c r="G53" i="10"/>
  <c r="H53" i="10"/>
  <c r="I53" i="10"/>
  <c r="J53" i="10"/>
  <c r="K53" i="10"/>
  <c r="C53" i="8"/>
  <c r="B59" i="6"/>
  <c r="A54" i="10"/>
  <c r="B54" i="10"/>
  <c r="C54" i="10"/>
  <c r="D54" i="10"/>
  <c r="E54" i="10"/>
  <c r="F54" i="10"/>
  <c r="H59" i="6"/>
  <c r="I59" i="6"/>
  <c r="J59" i="6"/>
  <c r="G54" i="10"/>
  <c r="H54" i="10"/>
  <c r="I54" i="10"/>
  <c r="J54" i="10"/>
  <c r="K54" i="10"/>
  <c r="C54" i="8"/>
  <c r="B60" i="6"/>
  <c r="A55" i="10"/>
  <c r="B55" i="10"/>
  <c r="C55" i="10"/>
  <c r="D55" i="10"/>
  <c r="E55" i="10"/>
  <c r="F55" i="10"/>
  <c r="H60" i="6"/>
  <c r="I60" i="6"/>
  <c r="J60" i="6"/>
  <c r="G55" i="10"/>
  <c r="H55" i="10"/>
  <c r="I55" i="10"/>
  <c r="J55" i="10"/>
  <c r="K55" i="10"/>
  <c r="C55" i="8"/>
  <c r="B61" i="6"/>
  <c r="A56" i="10"/>
  <c r="B56" i="10"/>
  <c r="C56" i="10"/>
  <c r="D56" i="10"/>
  <c r="E56" i="10"/>
  <c r="F56" i="10"/>
  <c r="H61" i="6"/>
  <c r="I61" i="6"/>
  <c r="J61" i="6"/>
  <c r="G56" i="10"/>
  <c r="H56" i="10"/>
  <c r="I56" i="10"/>
  <c r="J56" i="10"/>
  <c r="K56" i="10"/>
  <c r="C56" i="8"/>
  <c r="B62" i="6"/>
  <c r="A57" i="10"/>
  <c r="B57" i="10"/>
  <c r="C57" i="10"/>
  <c r="D57" i="10"/>
  <c r="E57" i="10"/>
  <c r="F57" i="10"/>
  <c r="H62" i="6"/>
  <c r="I62" i="6"/>
  <c r="J62" i="6"/>
  <c r="G57" i="10"/>
  <c r="H57" i="10"/>
  <c r="I57" i="10"/>
  <c r="J57" i="10"/>
  <c r="K57" i="10"/>
  <c r="C57" i="8"/>
  <c r="B63" i="6"/>
  <c r="A58" i="10"/>
  <c r="B58" i="10"/>
  <c r="C58" i="10"/>
  <c r="D58" i="10"/>
  <c r="E58" i="10"/>
  <c r="F58" i="10"/>
  <c r="H63" i="6"/>
  <c r="I63" i="6"/>
  <c r="J63" i="6"/>
  <c r="G58" i="10"/>
  <c r="H58" i="10"/>
  <c r="I58" i="10"/>
  <c r="J58" i="10"/>
  <c r="K58" i="10"/>
  <c r="C58" i="8"/>
  <c r="B64" i="6"/>
  <c r="A59" i="10"/>
  <c r="B59" i="10"/>
  <c r="C59" i="10"/>
  <c r="D59" i="10"/>
  <c r="E59" i="10"/>
  <c r="F59" i="10"/>
  <c r="H64" i="6"/>
  <c r="I64" i="6"/>
  <c r="J64" i="6"/>
  <c r="G59" i="10"/>
  <c r="H59" i="10"/>
  <c r="I59" i="10"/>
  <c r="J59" i="10"/>
  <c r="K59" i="10"/>
  <c r="C59" i="8"/>
  <c r="B65" i="6"/>
  <c r="A60" i="10"/>
  <c r="B60" i="10"/>
  <c r="C60" i="10"/>
  <c r="D60" i="10"/>
  <c r="E60" i="10"/>
  <c r="F60" i="10"/>
  <c r="H65" i="6"/>
  <c r="I65" i="6"/>
  <c r="J65" i="6"/>
  <c r="G60" i="10"/>
  <c r="H60" i="10"/>
  <c r="I60" i="10"/>
  <c r="J60" i="10"/>
  <c r="K60" i="10"/>
  <c r="C60" i="8"/>
  <c r="B66" i="6"/>
  <c r="A61" i="10"/>
  <c r="B61" i="10"/>
  <c r="C61" i="10"/>
  <c r="D61" i="10"/>
  <c r="E61" i="10"/>
  <c r="F61" i="10"/>
  <c r="H66" i="6"/>
  <c r="I66" i="6"/>
  <c r="J66" i="6"/>
  <c r="G61" i="10"/>
  <c r="H61" i="10"/>
  <c r="I61" i="10"/>
  <c r="J61" i="10"/>
  <c r="K61" i="10"/>
  <c r="C61" i="8"/>
  <c r="B67" i="6"/>
  <c r="A62" i="10"/>
  <c r="B62" i="10"/>
  <c r="C62" i="10"/>
  <c r="D62" i="10"/>
  <c r="E62" i="10"/>
  <c r="F62" i="10"/>
  <c r="H67" i="6"/>
  <c r="I67" i="6"/>
  <c r="J67" i="6"/>
  <c r="G62" i="10"/>
  <c r="H62" i="10"/>
  <c r="I62" i="10"/>
  <c r="J62" i="10"/>
  <c r="K62" i="10"/>
  <c r="C62" i="8"/>
  <c r="B68" i="6"/>
  <c r="A63" i="10"/>
  <c r="B63" i="10"/>
  <c r="C63" i="10"/>
  <c r="D63" i="10"/>
  <c r="E63" i="10"/>
  <c r="F63" i="10"/>
  <c r="H68" i="6"/>
  <c r="I68" i="6"/>
  <c r="J68" i="6"/>
  <c r="G63" i="10"/>
  <c r="H63" i="10"/>
  <c r="I63" i="10"/>
  <c r="J63" i="10"/>
  <c r="K63" i="10"/>
  <c r="C63" i="8"/>
  <c r="B69" i="6"/>
  <c r="A64" i="10"/>
  <c r="B64" i="10"/>
  <c r="C64" i="10"/>
  <c r="D64" i="10"/>
  <c r="E64" i="10"/>
  <c r="F64" i="10"/>
  <c r="H69" i="6"/>
  <c r="I69" i="6"/>
  <c r="J69" i="6"/>
  <c r="G64" i="10"/>
  <c r="H64" i="10"/>
  <c r="I64" i="10"/>
  <c r="J64" i="10"/>
  <c r="K64" i="10"/>
  <c r="C64" i="8"/>
  <c r="B70" i="6"/>
  <c r="A65" i="10"/>
  <c r="B65" i="10"/>
  <c r="C65" i="10"/>
  <c r="D65" i="10"/>
  <c r="E65" i="10"/>
  <c r="F65" i="10"/>
  <c r="H70" i="6"/>
  <c r="I70" i="6"/>
  <c r="J70" i="6"/>
  <c r="G65" i="10"/>
  <c r="H65" i="10"/>
  <c r="I65" i="10"/>
  <c r="J65" i="10"/>
  <c r="K65" i="10"/>
  <c r="C65" i="8"/>
  <c r="B71" i="6"/>
  <c r="A66" i="10"/>
  <c r="B66" i="10"/>
  <c r="C66" i="10"/>
  <c r="D66" i="10"/>
  <c r="E66" i="10"/>
  <c r="F66" i="10"/>
  <c r="H71" i="6"/>
  <c r="I71" i="6"/>
  <c r="J71" i="6"/>
  <c r="G66" i="10"/>
  <c r="H66" i="10"/>
  <c r="I66" i="10"/>
  <c r="J66" i="10"/>
  <c r="K66" i="10"/>
  <c r="C66" i="8"/>
  <c r="B72" i="6"/>
  <c r="A67" i="10"/>
  <c r="B67" i="10"/>
  <c r="C67" i="10"/>
  <c r="D67" i="10"/>
  <c r="E67" i="10"/>
  <c r="F67" i="10"/>
  <c r="H72" i="6"/>
  <c r="I72" i="6"/>
  <c r="J72" i="6"/>
  <c r="G67" i="10"/>
  <c r="H67" i="10"/>
  <c r="I67" i="10"/>
  <c r="J67" i="10"/>
  <c r="K67" i="10"/>
  <c r="C67" i="8"/>
  <c r="B73" i="6"/>
  <c r="A68" i="10"/>
  <c r="B68" i="10"/>
  <c r="C68" i="10"/>
  <c r="D68" i="10"/>
  <c r="E68" i="10"/>
  <c r="F68" i="10"/>
  <c r="H73" i="6"/>
  <c r="I73" i="6"/>
  <c r="J73" i="6"/>
  <c r="G68" i="10"/>
  <c r="H68" i="10"/>
  <c r="I68" i="10"/>
  <c r="J68" i="10"/>
  <c r="K68" i="10"/>
  <c r="C68" i="8"/>
  <c r="B74" i="6"/>
  <c r="A69" i="10"/>
  <c r="B69" i="10"/>
  <c r="C69" i="10"/>
  <c r="D69" i="10"/>
  <c r="E69" i="10"/>
  <c r="F69" i="10"/>
  <c r="H74" i="6"/>
  <c r="I74" i="6"/>
  <c r="J74" i="6"/>
  <c r="G69" i="10"/>
  <c r="H69" i="10"/>
  <c r="I69" i="10"/>
  <c r="J69" i="10"/>
  <c r="K69" i="10"/>
  <c r="C69" i="8"/>
  <c r="B75" i="6"/>
  <c r="A70" i="10"/>
  <c r="B70" i="10"/>
  <c r="C70" i="10"/>
  <c r="D70" i="10"/>
  <c r="E70" i="10"/>
  <c r="F70" i="10"/>
  <c r="H75" i="6"/>
  <c r="I75" i="6"/>
  <c r="J75" i="6"/>
  <c r="G70" i="10"/>
  <c r="H70" i="10"/>
  <c r="I70" i="10"/>
  <c r="J70" i="10"/>
  <c r="K70" i="10"/>
  <c r="C70" i="8"/>
  <c r="B76" i="6"/>
  <c r="A71" i="10"/>
  <c r="B71" i="10"/>
  <c r="C71" i="10"/>
  <c r="D71" i="10"/>
  <c r="E71" i="10"/>
  <c r="F71" i="10"/>
  <c r="H76" i="6"/>
  <c r="I76" i="6"/>
  <c r="J76" i="6"/>
  <c r="G71" i="10"/>
  <c r="H71" i="10"/>
  <c r="I71" i="10"/>
  <c r="J71" i="10"/>
  <c r="K71" i="10"/>
  <c r="C71" i="8"/>
  <c r="B77" i="6"/>
  <c r="A72" i="10"/>
  <c r="B72" i="10"/>
  <c r="C72" i="10"/>
  <c r="D72" i="10"/>
  <c r="E72" i="10"/>
  <c r="F72" i="10"/>
  <c r="H77" i="6"/>
  <c r="I77" i="6"/>
  <c r="J77" i="6"/>
  <c r="G72" i="10"/>
  <c r="H72" i="10"/>
  <c r="I72" i="10"/>
  <c r="J72" i="10"/>
  <c r="K72" i="10"/>
  <c r="C72" i="8"/>
  <c r="B78" i="6"/>
  <c r="A73" i="10"/>
  <c r="B73" i="10"/>
  <c r="C73" i="10"/>
  <c r="D73" i="10"/>
  <c r="E73" i="10"/>
  <c r="F73" i="10"/>
  <c r="H78" i="6"/>
  <c r="I78" i="6"/>
  <c r="J78" i="6"/>
  <c r="G73" i="10"/>
  <c r="H73" i="10"/>
  <c r="I73" i="10"/>
  <c r="J73" i="10"/>
  <c r="K73" i="10"/>
  <c r="C73" i="8"/>
  <c r="B79" i="6"/>
  <c r="A74" i="10"/>
  <c r="B74" i="10"/>
  <c r="C74" i="10"/>
  <c r="D74" i="10"/>
  <c r="E74" i="10"/>
  <c r="F74" i="10"/>
  <c r="H79" i="6"/>
  <c r="I79" i="6"/>
  <c r="J79" i="6"/>
  <c r="G74" i="10"/>
  <c r="H74" i="10"/>
  <c r="I74" i="10"/>
  <c r="J74" i="10"/>
  <c r="K74" i="10"/>
  <c r="C74" i="8"/>
  <c r="B80" i="6"/>
  <c r="A75" i="10"/>
  <c r="B75" i="10"/>
  <c r="C75" i="10"/>
  <c r="D75" i="10"/>
  <c r="E75" i="10"/>
  <c r="F75" i="10"/>
  <c r="H80" i="6"/>
  <c r="I80" i="6"/>
  <c r="J80" i="6"/>
  <c r="G75" i="10"/>
  <c r="H75" i="10"/>
  <c r="I75" i="10"/>
  <c r="J75" i="10"/>
  <c r="K75" i="10"/>
  <c r="C75" i="8"/>
  <c r="B81" i="6"/>
  <c r="A76" i="10"/>
  <c r="B76" i="10"/>
  <c r="C76" i="10"/>
  <c r="D76" i="10"/>
  <c r="E76" i="10"/>
  <c r="F76" i="10"/>
  <c r="H81" i="6"/>
  <c r="I81" i="6"/>
  <c r="J81" i="6"/>
  <c r="G76" i="10"/>
  <c r="H76" i="10"/>
  <c r="I76" i="10"/>
  <c r="J76" i="10"/>
  <c r="K76" i="10"/>
  <c r="C76" i="8"/>
  <c r="B82" i="6"/>
  <c r="A77" i="10"/>
  <c r="B77" i="10"/>
  <c r="C77" i="10"/>
  <c r="D77" i="10"/>
  <c r="E77" i="10"/>
  <c r="F77" i="10"/>
  <c r="H82" i="6"/>
  <c r="I82" i="6"/>
  <c r="J82" i="6"/>
  <c r="G77" i="10"/>
  <c r="H77" i="10"/>
  <c r="I77" i="10"/>
  <c r="J77" i="10"/>
  <c r="K77" i="10"/>
  <c r="C77" i="8"/>
  <c r="B83" i="6"/>
  <c r="A78" i="10"/>
  <c r="B78" i="10"/>
  <c r="C78" i="10"/>
  <c r="D78" i="10"/>
  <c r="E78" i="10"/>
  <c r="F78" i="10"/>
  <c r="H83" i="6"/>
  <c r="I83" i="6"/>
  <c r="J83" i="6"/>
  <c r="G78" i="10"/>
  <c r="H78" i="10"/>
  <c r="I78" i="10"/>
  <c r="J78" i="10"/>
  <c r="K78" i="10"/>
  <c r="C78" i="8"/>
  <c r="B84" i="6"/>
  <c r="A79" i="10"/>
  <c r="B79" i="10"/>
  <c r="C79" i="10"/>
  <c r="D79" i="10"/>
  <c r="E79" i="10"/>
  <c r="F79" i="10"/>
  <c r="H84" i="6"/>
  <c r="I84" i="6"/>
  <c r="J84" i="6"/>
  <c r="G79" i="10"/>
  <c r="H79" i="10"/>
  <c r="I79" i="10"/>
  <c r="J79" i="10"/>
  <c r="K79" i="10"/>
  <c r="C80" i="8"/>
  <c r="B85" i="6"/>
  <c r="A80" i="10"/>
  <c r="B80" i="10"/>
  <c r="C80" i="10"/>
  <c r="D80" i="10"/>
  <c r="E80" i="10"/>
  <c r="F80" i="10"/>
  <c r="H85" i="6"/>
  <c r="I85" i="6"/>
  <c r="J85" i="6"/>
  <c r="G80" i="10"/>
  <c r="H80" i="10"/>
  <c r="I80" i="10"/>
  <c r="J80" i="10"/>
  <c r="K80" i="10"/>
  <c r="C79" i="8"/>
  <c r="B86" i="6"/>
  <c r="A81" i="10"/>
  <c r="B81" i="10"/>
  <c r="C81" i="10"/>
  <c r="D81" i="10"/>
  <c r="E81" i="10"/>
  <c r="F81" i="10"/>
  <c r="H86" i="6"/>
  <c r="I86" i="6"/>
  <c r="J86" i="6"/>
  <c r="G81" i="10"/>
  <c r="H81" i="10"/>
  <c r="I81" i="10"/>
  <c r="J81" i="10"/>
  <c r="K81" i="10"/>
  <c r="C81" i="8"/>
  <c r="B87" i="6"/>
  <c r="A82" i="10"/>
  <c r="B82" i="10"/>
  <c r="C82" i="10"/>
  <c r="D82" i="10"/>
  <c r="E82" i="10"/>
  <c r="F82" i="10"/>
  <c r="H87" i="6"/>
  <c r="I87" i="6"/>
  <c r="J87" i="6"/>
  <c r="G82" i="10"/>
  <c r="H82" i="10"/>
  <c r="I82" i="10"/>
  <c r="J82" i="10"/>
  <c r="K82" i="10"/>
  <c r="C82" i="8"/>
  <c r="B88" i="6"/>
  <c r="A83" i="10"/>
  <c r="B83" i="10"/>
  <c r="C83" i="10"/>
  <c r="D83" i="10"/>
  <c r="E83" i="10"/>
  <c r="F83" i="10"/>
  <c r="H88" i="6"/>
  <c r="I88" i="6"/>
  <c r="J88" i="6"/>
  <c r="G83" i="10"/>
  <c r="H83" i="10"/>
  <c r="I83" i="10"/>
  <c r="J83" i="10"/>
  <c r="K83" i="10"/>
  <c r="C83" i="8"/>
  <c r="B89" i="6"/>
  <c r="A84" i="10"/>
  <c r="B84" i="10"/>
  <c r="C84" i="10"/>
  <c r="D84" i="10"/>
  <c r="E84" i="10"/>
  <c r="F84" i="10"/>
  <c r="H89" i="6"/>
  <c r="I89" i="6"/>
  <c r="J89" i="6"/>
  <c r="G84" i="10"/>
  <c r="H84" i="10"/>
  <c r="I84" i="10"/>
  <c r="J84" i="10"/>
  <c r="K84" i="10"/>
  <c r="C84" i="8"/>
  <c r="B90" i="6"/>
  <c r="A85" i="10"/>
  <c r="B85" i="10"/>
  <c r="C85" i="10"/>
  <c r="D85" i="10"/>
  <c r="E85" i="10"/>
  <c r="F85" i="10"/>
  <c r="H90" i="6"/>
  <c r="I90" i="6"/>
  <c r="J90" i="6"/>
  <c r="G85" i="10"/>
  <c r="H85" i="10"/>
  <c r="I85" i="10"/>
  <c r="J85" i="10"/>
  <c r="K85" i="10"/>
  <c r="C85" i="8"/>
  <c r="B91" i="6"/>
  <c r="A86" i="10"/>
  <c r="B86" i="10"/>
  <c r="C86" i="10"/>
  <c r="D86" i="10"/>
  <c r="E86" i="10"/>
  <c r="F86" i="10"/>
  <c r="H91" i="6"/>
  <c r="I91" i="6"/>
  <c r="J91" i="6"/>
  <c r="G86" i="10"/>
  <c r="H86" i="10"/>
  <c r="I86" i="10"/>
  <c r="J86" i="10"/>
  <c r="K86" i="10"/>
  <c r="C86" i="8"/>
  <c r="B92" i="6"/>
  <c r="A87" i="10"/>
  <c r="B87" i="10"/>
  <c r="C87" i="10"/>
  <c r="D87" i="10"/>
  <c r="E87" i="10"/>
  <c r="F87" i="10"/>
  <c r="H92" i="6"/>
  <c r="I92" i="6"/>
  <c r="J92" i="6"/>
  <c r="G87" i="10"/>
  <c r="H87" i="10"/>
  <c r="I87" i="10"/>
  <c r="J87" i="10"/>
  <c r="K87" i="10"/>
  <c r="C87" i="8"/>
  <c r="B93" i="6"/>
  <c r="A88" i="10"/>
  <c r="B88" i="10"/>
  <c r="C88" i="10"/>
  <c r="D88" i="10"/>
  <c r="E88" i="10"/>
  <c r="F88" i="10"/>
  <c r="H93" i="6"/>
  <c r="I93" i="6"/>
  <c r="J93" i="6"/>
  <c r="G88" i="10"/>
  <c r="H88" i="10"/>
  <c r="I88" i="10"/>
  <c r="J88" i="10"/>
  <c r="K88" i="10"/>
  <c r="C88" i="8"/>
  <c r="B94" i="6"/>
  <c r="A89" i="10"/>
  <c r="B89" i="10"/>
  <c r="C89" i="10"/>
  <c r="D89" i="10"/>
  <c r="E89" i="10"/>
  <c r="F89" i="10"/>
  <c r="H94" i="6"/>
  <c r="I94" i="6"/>
  <c r="J94" i="6"/>
  <c r="G89" i="10"/>
  <c r="H89" i="10"/>
  <c r="I89" i="10"/>
  <c r="J89" i="10"/>
  <c r="K89" i="10"/>
  <c r="C89" i="8"/>
  <c r="B95" i="6"/>
  <c r="A90" i="10"/>
  <c r="B90" i="10"/>
  <c r="C90" i="10"/>
  <c r="D90" i="10"/>
  <c r="E90" i="10"/>
  <c r="F90" i="10"/>
  <c r="H95" i="6"/>
  <c r="I95" i="6"/>
  <c r="J95" i="6"/>
  <c r="G90" i="10"/>
  <c r="H90" i="10"/>
  <c r="I90" i="10"/>
  <c r="J90" i="10"/>
  <c r="K90" i="10"/>
  <c r="C93" i="8"/>
  <c r="B96" i="6"/>
  <c r="A91" i="10"/>
  <c r="B91" i="10"/>
  <c r="C91" i="10"/>
  <c r="D91" i="10"/>
  <c r="E91" i="10"/>
  <c r="F91" i="10"/>
  <c r="H96" i="6"/>
  <c r="I96" i="6"/>
  <c r="J96" i="6"/>
  <c r="G91" i="10"/>
  <c r="H91" i="10"/>
  <c r="I91" i="10"/>
  <c r="J91" i="10"/>
  <c r="K91" i="10"/>
  <c r="C90" i="8"/>
  <c r="B97" i="6"/>
  <c r="A92" i="10"/>
  <c r="B92" i="10"/>
  <c r="C92" i="10"/>
  <c r="D92" i="10"/>
  <c r="E92" i="10"/>
  <c r="F92" i="10"/>
  <c r="H97" i="6"/>
  <c r="I97" i="6"/>
  <c r="J97" i="6"/>
  <c r="G92" i="10"/>
  <c r="H92" i="10"/>
  <c r="I92" i="10"/>
  <c r="J92" i="10"/>
  <c r="K92" i="10"/>
  <c r="C91" i="8"/>
  <c r="B98" i="6"/>
  <c r="A93" i="10"/>
  <c r="B93" i="10"/>
  <c r="C93" i="10"/>
  <c r="D93" i="10"/>
  <c r="E93" i="10"/>
  <c r="F93" i="10"/>
  <c r="H98" i="6"/>
  <c r="I98" i="6"/>
  <c r="J98" i="6"/>
  <c r="G93" i="10"/>
  <c r="H93" i="10"/>
  <c r="I93" i="10"/>
  <c r="J93" i="10"/>
  <c r="K93" i="10"/>
  <c r="C92" i="8"/>
  <c r="B99" i="6"/>
  <c r="A94" i="10"/>
  <c r="B94" i="10"/>
  <c r="C94" i="10"/>
  <c r="D94" i="10"/>
  <c r="E94" i="10"/>
  <c r="F94" i="10"/>
  <c r="H99" i="6"/>
  <c r="I99" i="6"/>
  <c r="J99" i="6"/>
  <c r="G94" i="10"/>
  <c r="H94" i="10"/>
  <c r="I94" i="10"/>
  <c r="J94" i="10"/>
  <c r="K94" i="10"/>
  <c r="C94" i="8"/>
  <c r="B100" i="6"/>
  <c r="A95" i="10"/>
  <c r="B95" i="10"/>
  <c r="C95" i="10"/>
  <c r="D95" i="10"/>
  <c r="E95" i="10"/>
  <c r="F95" i="10"/>
  <c r="H100" i="6"/>
  <c r="I100" i="6"/>
  <c r="J100" i="6"/>
  <c r="G95" i="10"/>
  <c r="H95" i="10"/>
  <c r="I95" i="10"/>
  <c r="J95" i="10"/>
  <c r="K95" i="10"/>
  <c r="C95" i="8"/>
  <c r="B101" i="6"/>
  <c r="A96" i="10"/>
  <c r="B96" i="10"/>
  <c r="C96" i="10"/>
  <c r="D96" i="10"/>
  <c r="E96" i="10"/>
  <c r="F96" i="10"/>
  <c r="H101" i="6"/>
  <c r="I101" i="6"/>
  <c r="J101" i="6"/>
  <c r="G96" i="10"/>
  <c r="H96" i="10"/>
  <c r="I96" i="10"/>
  <c r="J96" i="10"/>
  <c r="K96" i="10"/>
  <c r="C96" i="8"/>
  <c r="B102" i="6"/>
  <c r="A97" i="10"/>
  <c r="B97" i="10"/>
  <c r="C97" i="10"/>
  <c r="D97" i="10"/>
  <c r="E97" i="10"/>
  <c r="F97" i="10"/>
  <c r="H102" i="6"/>
  <c r="I102" i="6"/>
  <c r="J102" i="6"/>
  <c r="G97" i="10"/>
  <c r="H97" i="10"/>
  <c r="I97" i="10"/>
  <c r="J97" i="10"/>
  <c r="K97" i="10"/>
  <c r="C97" i="8"/>
  <c r="B103" i="6"/>
  <c r="A98" i="10"/>
  <c r="B98" i="10"/>
  <c r="C98" i="10"/>
  <c r="D98" i="10"/>
  <c r="E98" i="10"/>
  <c r="F98" i="10"/>
  <c r="H103" i="6"/>
  <c r="I103" i="6"/>
  <c r="J103" i="6"/>
  <c r="G98" i="10"/>
  <c r="H98" i="10"/>
  <c r="I98" i="10"/>
  <c r="J98" i="10"/>
  <c r="K98" i="10"/>
  <c r="C98" i="8"/>
  <c r="B104" i="6"/>
  <c r="A99" i="10"/>
  <c r="B99" i="10"/>
  <c r="C99" i="10"/>
  <c r="D99" i="10"/>
  <c r="E99" i="10"/>
  <c r="F99" i="10"/>
  <c r="H104" i="6"/>
  <c r="I104" i="6"/>
  <c r="J104" i="6"/>
  <c r="G99" i="10"/>
  <c r="H99" i="10"/>
  <c r="I99" i="10"/>
  <c r="J99" i="10"/>
  <c r="K99" i="10"/>
  <c r="C99" i="8"/>
  <c r="B105" i="6"/>
  <c r="A100" i="10"/>
  <c r="B100" i="10"/>
  <c r="C100" i="10"/>
  <c r="D100" i="10"/>
  <c r="E100" i="10"/>
  <c r="F100" i="10"/>
  <c r="H105" i="6"/>
  <c r="I105" i="6"/>
  <c r="J105" i="6"/>
  <c r="G100" i="10"/>
  <c r="H100" i="10"/>
  <c r="I100" i="10"/>
  <c r="J100" i="10"/>
  <c r="K100" i="10"/>
  <c r="C100" i="8"/>
  <c r="B106" i="6"/>
  <c r="A101" i="10"/>
  <c r="B101" i="10"/>
  <c r="C101" i="10"/>
  <c r="D101" i="10"/>
  <c r="E101" i="10"/>
  <c r="F101" i="10"/>
  <c r="H106" i="6"/>
  <c r="I106" i="6"/>
  <c r="J106" i="6"/>
  <c r="G101" i="10"/>
  <c r="H101" i="10"/>
  <c r="I101" i="10"/>
  <c r="J101" i="10"/>
  <c r="K101" i="10"/>
  <c r="C101" i="8"/>
  <c r="B107" i="6"/>
  <c r="A102" i="10"/>
  <c r="B102" i="10"/>
  <c r="C102" i="10"/>
  <c r="D102" i="10"/>
  <c r="E102" i="10"/>
  <c r="F102" i="10"/>
  <c r="H107" i="6"/>
  <c r="I107" i="6"/>
  <c r="J107" i="6"/>
  <c r="G102" i="10"/>
  <c r="H102" i="10"/>
  <c r="I102" i="10"/>
  <c r="J102" i="10"/>
  <c r="K102" i="10"/>
  <c r="C102" i="8"/>
  <c r="B108" i="6"/>
  <c r="A103" i="10"/>
  <c r="B103" i="10"/>
  <c r="C103" i="10"/>
  <c r="D103" i="10"/>
  <c r="E103" i="10"/>
  <c r="F103" i="10"/>
  <c r="H108" i="6"/>
  <c r="I108" i="6"/>
  <c r="J108" i="6"/>
  <c r="G103" i="10"/>
  <c r="H103" i="10"/>
  <c r="I103" i="10"/>
  <c r="J103" i="10"/>
  <c r="K103" i="10"/>
  <c r="C103" i="8"/>
  <c r="B109" i="6"/>
  <c r="A104" i="10"/>
  <c r="B104" i="10"/>
  <c r="C104" i="10"/>
  <c r="D104" i="10"/>
  <c r="E104" i="10"/>
  <c r="F104" i="10"/>
  <c r="H109" i="6"/>
  <c r="I109" i="6"/>
  <c r="J109" i="6"/>
  <c r="G104" i="10"/>
  <c r="H104" i="10"/>
  <c r="I104" i="10"/>
  <c r="J104" i="10"/>
  <c r="K104" i="10"/>
  <c r="C104" i="8"/>
  <c r="B110" i="6"/>
  <c r="A105" i="10"/>
  <c r="B105" i="10"/>
  <c r="C105" i="10"/>
  <c r="D105" i="10"/>
  <c r="E105" i="10"/>
  <c r="F105" i="10"/>
  <c r="H110" i="6"/>
  <c r="I110" i="6"/>
  <c r="J110" i="6"/>
  <c r="G105" i="10"/>
  <c r="H105" i="10"/>
  <c r="I105" i="10"/>
  <c r="J105" i="10"/>
  <c r="K105" i="10"/>
  <c r="C105" i="8"/>
  <c r="B111" i="6"/>
  <c r="A106" i="10"/>
  <c r="B106" i="10"/>
  <c r="C106" i="10"/>
  <c r="D106" i="10"/>
  <c r="E106" i="10"/>
  <c r="F106" i="10"/>
  <c r="H111" i="6"/>
  <c r="I111" i="6"/>
  <c r="J111" i="6"/>
  <c r="G106" i="10"/>
  <c r="H106" i="10"/>
  <c r="I106" i="10"/>
  <c r="J106" i="10"/>
  <c r="K106" i="10"/>
  <c r="C106" i="8"/>
  <c r="B112" i="6"/>
  <c r="A107" i="10"/>
  <c r="B107" i="10"/>
  <c r="C107" i="10"/>
  <c r="D107" i="10"/>
  <c r="E107" i="10"/>
  <c r="F107" i="10"/>
  <c r="H112" i="6"/>
  <c r="I112" i="6"/>
  <c r="J112" i="6"/>
  <c r="G107" i="10"/>
  <c r="H107" i="10"/>
  <c r="I107" i="10"/>
  <c r="J107" i="10"/>
  <c r="K107" i="10"/>
  <c r="C107" i="8"/>
  <c r="B113" i="6"/>
  <c r="A108" i="10"/>
  <c r="B108" i="10"/>
  <c r="C108" i="10"/>
  <c r="D108" i="10"/>
  <c r="E108" i="10"/>
  <c r="F108" i="10"/>
  <c r="H113" i="6"/>
  <c r="I113" i="6"/>
  <c r="J113" i="6"/>
  <c r="G108" i="10"/>
  <c r="H108" i="10"/>
  <c r="I108" i="10"/>
  <c r="J108" i="10"/>
  <c r="K108" i="10"/>
  <c r="C108" i="8"/>
  <c r="B114" i="6"/>
  <c r="A109" i="10"/>
  <c r="B109" i="10"/>
  <c r="C109" i="10"/>
  <c r="D109" i="10"/>
  <c r="E109" i="10"/>
  <c r="F109" i="10"/>
  <c r="H114" i="6"/>
  <c r="I114" i="6"/>
  <c r="J114" i="6"/>
  <c r="G109" i="10"/>
  <c r="H109" i="10"/>
  <c r="I109" i="10"/>
  <c r="J109" i="10"/>
  <c r="K109" i="10"/>
  <c r="C109" i="8"/>
  <c r="B115" i="6"/>
  <c r="A110" i="10"/>
  <c r="B110" i="10"/>
  <c r="C110" i="10"/>
  <c r="D110" i="10"/>
  <c r="E110" i="10"/>
  <c r="F110" i="10"/>
  <c r="H115" i="6"/>
  <c r="I115" i="6"/>
  <c r="J115" i="6"/>
  <c r="G110" i="10"/>
  <c r="H110" i="10"/>
  <c r="I110" i="10"/>
  <c r="J110" i="10"/>
  <c r="K110" i="10"/>
  <c r="C110" i="8"/>
  <c r="B116" i="6"/>
  <c r="A111" i="10"/>
  <c r="B111" i="10"/>
  <c r="C111" i="10"/>
  <c r="D111" i="10"/>
  <c r="E111" i="10"/>
  <c r="F111" i="10"/>
  <c r="H116" i="6"/>
  <c r="I116" i="6"/>
  <c r="J116" i="6"/>
  <c r="G111" i="10"/>
  <c r="H111" i="10"/>
  <c r="I111" i="10"/>
  <c r="J111" i="10"/>
  <c r="K111" i="10"/>
  <c r="C111" i="8"/>
  <c r="B117" i="6"/>
  <c r="A112" i="10"/>
  <c r="B112" i="10"/>
  <c r="C112" i="10"/>
  <c r="D112" i="10"/>
  <c r="E112" i="10"/>
  <c r="F112" i="10"/>
  <c r="H117" i="6"/>
  <c r="I117" i="6"/>
  <c r="J117" i="6"/>
  <c r="G112" i="10"/>
  <c r="H112" i="10"/>
  <c r="I112" i="10"/>
  <c r="J112" i="10"/>
  <c r="K112" i="10"/>
  <c r="C112" i="8"/>
  <c r="B118" i="6"/>
  <c r="A113" i="10"/>
  <c r="B113" i="10"/>
  <c r="C113" i="10"/>
  <c r="D113" i="10"/>
  <c r="E113" i="10"/>
  <c r="F113" i="10"/>
  <c r="H118" i="6"/>
  <c r="I118" i="6"/>
  <c r="J118" i="6"/>
  <c r="G113" i="10"/>
  <c r="H113" i="10"/>
  <c r="I113" i="10"/>
  <c r="J113" i="10"/>
  <c r="K113" i="10"/>
  <c r="C113" i="8"/>
  <c r="B119" i="6"/>
  <c r="A114" i="10"/>
  <c r="B114" i="10"/>
  <c r="C114" i="10"/>
  <c r="D114" i="10"/>
  <c r="E114" i="10"/>
  <c r="F114" i="10"/>
  <c r="H119" i="6"/>
  <c r="I119" i="6"/>
  <c r="J119" i="6"/>
  <c r="G114" i="10"/>
  <c r="H114" i="10"/>
  <c r="I114" i="10"/>
  <c r="J114" i="10"/>
  <c r="K114" i="10"/>
  <c r="C114" i="8"/>
  <c r="B120" i="6"/>
  <c r="A115" i="10"/>
  <c r="B115" i="10"/>
  <c r="C115" i="10"/>
  <c r="D115" i="10"/>
  <c r="E115" i="10"/>
  <c r="F115" i="10"/>
  <c r="H120" i="6"/>
  <c r="I120" i="6"/>
  <c r="J120" i="6"/>
  <c r="G115" i="10"/>
  <c r="H115" i="10"/>
  <c r="I115" i="10"/>
  <c r="J115" i="10"/>
  <c r="K115" i="10"/>
  <c r="C115" i="8"/>
  <c r="B121" i="6"/>
  <c r="A116" i="10"/>
  <c r="B116" i="10"/>
  <c r="C116" i="10"/>
  <c r="D116" i="10"/>
  <c r="E116" i="10"/>
  <c r="F116" i="10"/>
  <c r="H121" i="6"/>
  <c r="I121" i="6"/>
  <c r="J121" i="6"/>
  <c r="G116" i="10"/>
  <c r="H116" i="10"/>
  <c r="I116" i="10"/>
  <c r="J116" i="10"/>
  <c r="K116" i="10"/>
  <c r="C116" i="8"/>
  <c r="B122" i="6"/>
  <c r="A117" i="10"/>
  <c r="B117" i="10"/>
  <c r="C117" i="10"/>
  <c r="D117" i="10"/>
  <c r="E117" i="10"/>
  <c r="F117" i="10"/>
  <c r="H122" i="6"/>
  <c r="I122" i="6"/>
  <c r="J122" i="6"/>
  <c r="G117" i="10"/>
  <c r="H117" i="10"/>
  <c r="I117" i="10"/>
  <c r="J117" i="10"/>
  <c r="K117" i="10"/>
  <c r="C117" i="8"/>
  <c r="B123" i="6"/>
  <c r="A118" i="10"/>
  <c r="B118" i="10"/>
  <c r="C118" i="10"/>
  <c r="D118" i="10"/>
  <c r="E118" i="10"/>
  <c r="F118" i="10"/>
  <c r="H123" i="6"/>
  <c r="I123" i="6"/>
  <c r="J123" i="6"/>
  <c r="G118" i="10"/>
  <c r="H118" i="10"/>
  <c r="I118" i="10"/>
  <c r="J118" i="10"/>
  <c r="K118" i="10"/>
  <c r="C118" i="8"/>
  <c r="B124" i="6"/>
  <c r="A119" i="10"/>
  <c r="B119" i="10"/>
  <c r="C119" i="10"/>
  <c r="D119" i="10"/>
  <c r="E119" i="10"/>
  <c r="F119" i="10"/>
  <c r="H124" i="6"/>
  <c r="I124" i="6"/>
  <c r="J124" i="6"/>
  <c r="G119" i="10"/>
  <c r="H119" i="10"/>
  <c r="I119" i="10"/>
  <c r="J119" i="10"/>
  <c r="K119" i="10"/>
  <c r="C119" i="8"/>
  <c r="B125" i="6"/>
  <c r="A120" i="10"/>
  <c r="B120" i="10"/>
  <c r="C120" i="10"/>
  <c r="D120" i="10"/>
  <c r="E120" i="10"/>
  <c r="F120" i="10"/>
  <c r="H125" i="6"/>
  <c r="I125" i="6"/>
  <c r="J125" i="6"/>
  <c r="G120" i="10"/>
  <c r="H120" i="10"/>
  <c r="I120" i="10"/>
  <c r="J120" i="10"/>
  <c r="K120" i="10"/>
  <c r="C120" i="8"/>
  <c r="B126" i="6"/>
  <c r="A121" i="10"/>
  <c r="B121" i="10"/>
  <c r="C121" i="10"/>
  <c r="D121" i="10"/>
  <c r="E121" i="10"/>
  <c r="F121" i="10"/>
  <c r="H126" i="6"/>
  <c r="I126" i="6"/>
  <c r="J126" i="6"/>
  <c r="G121" i="10"/>
  <c r="H121" i="10"/>
  <c r="I121" i="10"/>
  <c r="J121" i="10"/>
  <c r="K121" i="10"/>
  <c r="C121" i="8"/>
  <c r="B127" i="6"/>
  <c r="A122" i="10"/>
  <c r="B122" i="10"/>
  <c r="C122" i="10"/>
  <c r="D122" i="10"/>
  <c r="E122" i="10"/>
  <c r="F122" i="10"/>
  <c r="H127" i="6"/>
  <c r="I127" i="6"/>
  <c r="J127" i="6"/>
  <c r="G122" i="10"/>
  <c r="H122" i="10"/>
  <c r="I122" i="10"/>
  <c r="J122" i="10"/>
  <c r="K122" i="10"/>
  <c r="C122" i="8"/>
  <c r="B128" i="6"/>
  <c r="A123" i="10"/>
  <c r="B123" i="10"/>
  <c r="C123" i="10"/>
  <c r="D123" i="10"/>
  <c r="E123" i="10"/>
  <c r="F123" i="10"/>
  <c r="H128" i="6"/>
  <c r="I128" i="6"/>
  <c r="J128" i="6"/>
  <c r="G123" i="10"/>
  <c r="H123" i="10"/>
  <c r="I123" i="10"/>
  <c r="J123" i="10"/>
  <c r="K123" i="10"/>
  <c r="C123" i="8"/>
  <c r="B129" i="6"/>
  <c r="A124" i="10"/>
  <c r="B124" i="10"/>
  <c r="C124" i="10"/>
  <c r="D124" i="10"/>
  <c r="E124" i="10"/>
  <c r="F124" i="10"/>
  <c r="H129" i="6"/>
  <c r="I129" i="6"/>
  <c r="J129" i="6"/>
  <c r="G124" i="10"/>
  <c r="H124" i="10"/>
  <c r="I124" i="10"/>
  <c r="J124" i="10"/>
  <c r="K124" i="10"/>
  <c r="C124" i="8"/>
  <c r="B130" i="6"/>
  <c r="A125" i="10"/>
  <c r="B125" i="10"/>
  <c r="C125" i="10"/>
  <c r="D125" i="10"/>
  <c r="E125" i="10"/>
  <c r="F125" i="10"/>
  <c r="H130" i="6"/>
  <c r="I130" i="6"/>
  <c r="J130" i="6"/>
  <c r="G125" i="10"/>
  <c r="H125" i="10"/>
  <c r="I125" i="10"/>
  <c r="J125" i="10"/>
  <c r="K125" i="10"/>
  <c r="C125" i="8"/>
  <c r="B131" i="6"/>
  <c r="A126" i="10"/>
  <c r="B126" i="10"/>
  <c r="C126" i="10"/>
  <c r="D126" i="10"/>
  <c r="E126" i="10"/>
  <c r="F126" i="10"/>
  <c r="H131" i="6"/>
  <c r="I131" i="6"/>
  <c r="J131" i="6"/>
  <c r="G126" i="10"/>
  <c r="H126" i="10"/>
  <c r="I126" i="10"/>
  <c r="J126" i="10"/>
  <c r="K126" i="10"/>
  <c r="C126" i="8"/>
  <c r="B132" i="6"/>
  <c r="A127" i="10"/>
  <c r="B127" i="10"/>
  <c r="C127" i="10"/>
  <c r="D127" i="10"/>
  <c r="E127" i="10"/>
  <c r="F127" i="10"/>
  <c r="H132" i="6"/>
  <c r="I132" i="6"/>
  <c r="J132" i="6"/>
  <c r="G127" i="10"/>
  <c r="H127" i="10"/>
  <c r="I127" i="10"/>
  <c r="J127" i="10"/>
  <c r="K127" i="10"/>
  <c r="C127" i="8"/>
  <c r="B133" i="6"/>
  <c r="A128" i="10"/>
  <c r="B128" i="10"/>
  <c r="C128" i="10"/>
  <c r="D128" i="10"/>
  <c r="E128" i="10"/>
  <c r="F128" i="10"/>
  <c r="H133" i="6"/>
  <c r="I133" i="6"/>
  <c r="J133" i="6"/>
  <c r="G128" i="10"/>
  <c r="H128" i="10"/>
  <c r="I128" i="10"/>
  <c r="J128" i="10"/>
  <c r="K128" i="10"/>
  <c r="C128" i="8"/>
  <c r="B134" i="6"/>
  <c r="A129" i="10"/>
  <c r="B129" i="10"/>
  <c r="C129" i="10"/>
  <c r="D129" i="10"/>
  <c r="E129" i="10"/>
  <c r="F129" i="10"/>
  <c r="H134" i="6"/>
  <c r="I134" i="6"/>
  <c r="J134" i="6"/>
  <c r="G129" i="10"/>
  <c r="H129" i="10"/>
  <c r="I129" i="10"/>
  <c r="J129" i="10"/>
  <c r="K129" i="10"/>
  <c r="C129" i="8"/>
  <c r="B135" i="6"/>
  <c r="A130" i="10"/>
  <c r="B130" i="10"/>
  <c r="C130" i="10"/>
  <c r="D130" i="10"/>
  <c r="E130" i="10"/>
  <c r="F130" i="10"/>
  <c r="H135" i="6"/>
  <c r="I135" i="6"/>
  <c r="J135" i="6"/>
  <c r="G130" i="10"/>
  <c r="H130" i="10"/>
  <c r="I130" i="10"/>
  <c r="J130" i="10"/>
  <c r="K130" i="10"/>
  <c r="C130" i="8"/>
  <c r="B136" i="6"/>
  <c r="A131" i="10"/>
  <c r="B131" i="10"/>
  <c r="C131" i="10"/>
  <c r="D131" i="10"/>
  <c r="E131" i="10"/>
  <c r="F131" i="10"/>
  <c r="H136" i="6"/>
  <c r="I136" i="6"/>
  <c r="J136" i="6"/>
  <c r="G131" i="10"/>
  <c r="H131" i="10"/>
  <c r="I131" i="10"/>
  <c r="J131" i="10"/>
  <c r="K131" i="10"/>
  <c r="C131" i="8"/>
  <c r="B137" i="6"/>
  <c r="A132" i="10"/>
  <c r="B132" i="10"/>
  <c r="C132" i="10"/>
  <c r="D132" i="10"/>
  <c r="E132" i="10"/>
  <c r="F132" i="10"/>
  <c r="H137" i="6"/>
  <c r="I137" i="6"/>
  <c r="J137" i="6"/>
  <c r="G132" i="10"/>
  <c r="H132" i="10"/>
  <c r="I132" i="10"/>
  <c r="J132" i="10"/>
  <c r="K132" i="10"/>
  <c r="C132" i="8"/>
  <c r="B138" i="6"/>
  <c r="A133" i="10"/>
  <c r="B133" i="10"/>
  <c r="C133" i="10"/>
  <c r="D133" i="10"/>
  <c r="E133" i="10"/>
  <c r="F133" i="10"/>
  <c r="H138" i="6"/>
  <c r="I138" i="6"/>
  <c r="J138" i="6"/>
  <c r="G133" i="10"/>
  <c r="H133" i="10"/>
  <c r="I133" i="10"/>
  <c r="J133" i="10"/>
  <c r="K133" i="10"/>
  <c r="C133" i="8"/>
  <c r="B139" i="6"/>
  <c r="A134" i="10"/>
  <c r="B134" i="10"/>
  <c r="C134" i="10"/>
  <c r="D134" i="10"/>
  <c r="E134" i="10"/>
  <c r="F134" i="10"/>
  <c r="H139" i="6"/>
  <c r="I139" i="6"/>
  <c r="J139" i="6"/>
  <c r="G134" i="10"/>
  <c r="H134" i="10"/>
  <c r="I134" i="10"/>
  <c r="J134" i="10"/>
  <c r="K134" i="10"/>
  <c r="C134" i="8"/>
  <c r="B140" i="6"/>
  <c r="A135" i="10"/>
  <c r="B135" i="10"/>
  <c r="C135" i="10"/>
  <c r="D135" i="10"/>
  <c r="E135" i="10"/>
  <c r="F135" i="10"/>
  <c r="H140" i="6"/>
  <c r="I140" i="6"/>
  <c r="J140" i="6"/>
  <c r="G135" i="10"/>
  <c r="H135" i="10"/>
  <c r="I135" i="10"/>
  <c r="J135" i="10"/>
  <c r="K135" i="10"/>
  <c r="C135" i="8"/>
  <c r="B141" i="6"/>
  <c r="A136" i="10"/>
  <c r="B136" i="10"/>
  <c r="C136" i="10"/>
  <c r="D136" i="10"/>
  <c r="E136" i="10"/>
  <c r="F136" i="10"/>
  <c r="H141" i="6"/>
  <c r="I141" i="6"/>
  <c r="J141" i="6"/>
  <c r="G136" i="10"/>
  <c r="H136" i="10"/>
  <c r="I136" i="10"/>
  <c r="J136" i="10"/>
  <c r="K136" i="10"/>
  <c r="C136" i="8"/>
  <c r="B142" i="6"/>
  <c r="A137" i="10"/>
  <c r="B137" i="10"/>
  <c r="C137" i="10"/>
  <c r="D137" i="10"/>
  <c r="E137" i="10"/>
  <c r="F137" i="10"/>
  <c r="H142" i="6"/>
  <c r="I142" i="6"/>
  <c r="J142" i="6"/>
  <c r="G137" i="10"/>
  <c r="H137" i="10"/>
  <c r="I137" i="10"/>
  <c r="J137" i="10"/>
  <c r="K137" i="10"/>
  <c r="C137" i="8"/>
  <c r="B143" i="6"/>
  <c r="A138" i="10"/>
  <c r="B138" i="10"/>
  <c r="C138" i="10"/>
  <c r="D138" i="10"/>
  <c r="E138" i="10"/>
  <c r="F138" i="10"/>
  <c r="H143" i="6"/>
  <c r="I143" i="6"/>
  <c r="J143" i="6"/>
  <c r="G138" i="10"/>
  <c r="H138" i="10"/>
  <c r="I138" i="10"/>
  <c r="J138" i="10"/>
  <c r="K138" i="10"/>
  <c r="C138" i="8"/>
  <c r="B144" i="6"/>
  <c r="A139" i="10"/>
  <c r="B139" i="10"/>
  <c r="C139" i="10"/>
  <c r="D139" i="10"/>
  <c r="E139" i="10"/>
  <c r="F139" i="10"/>
  <c r="H144" i="6"/>
  <c r="I144" i="6"/>
  <c r="J144" i="6"/>
  <c r="G139" i="10"/>
  <c r="H139" i="10"/>
  <c r="I139" i="10"/>
  <c r="J139" i="10"/>
  <c r="K139" i="10"/>
  <c r="C139" i="8"/>
  <c r="B145" i="6"/>
  <c r="A140" i="10"/>
  <c r="B140" i="10"/>
  <c r="C140" i="10"/>
  <c r="D140" i="10"/>
  <c r="E140" i="10"/>
  <c r="F140" i="10"/>
  <c r="H145" i="6"/>
  <c r="I145" i="6"/>
  <c r="J145" i="6"/>
  <c r="G140" i="10"/>
  <c r="H140" i="10"/>
  <c r="I140" i="10"/>
  <c r="J140" i="10"/>
  <c r="K140" i="10"/>
  <c r="C140" i="8"/>
  <c r="B146" i="6"/>
  <c r="A141" i="10"/>
  <c r="B141" i="10"/>
  <c r="C141" i="10"/>
  <c r="D141" i="10"/>
  <c r="E141" i="10"/>
  <c r="F141" i="10"/>
  <c r="H146" i="6"/>
  <c r="I146" i="6"/>
  <c r="J146" i="6"/>
  <c r="G141" i="10"/>
  <c r="H141" i="10"/>
  <c r="I141" i="10"/>
  <c r="J141" i="10"/>
  <c r="K141" i="10"/>
  <c r="C141" i="8"/>
  <c r="B147" i="6"/>
  <c r="A142" i="10"/>
  <c r="B142" i="10"/>
  <c r="C142" i="10"/>
  <c r="D142" i="10"/>
  <c r="E142" i="10"/>
  <c r="F142" i="10"/>
  <c r="H147" i="6"/>
  <c r="I147" i="6"/>
  <c r="J147" i="6"/>
  <c r="G142" i="10"/>
  <c r="H142" i="10"/>
  <c r="I142" i="10"/>
  <c r="J142" i="10"/>
  <c r="K142" i="10"/>
  <c r="C142" i="8"/>
  <c r="B148" i="6"/>
  <c r="A143" i="10"/>
  <c r="B143" i="10"/>
  <c r="C143" i="10"/>
  <c r="D143" i="10"/>
  <c r="E143" i="10"/>
  <c r="F143" i="10"/>
  <c r="H148" i="6"/>
  <c r="I148" i="6"/>
  <c r="J148" i="6"/>
  <c r="G143" i="10"/>
  <c r="H143" i="10"/>
  <c r="I143" i="10"/>
  <c r="J143" i="10"/>
  <c r="K143" i="10"/>
  <c r="C143" i="8"/>
  <c r="B149" i="6"/>
  <c r="A144" i="10"/>
  <c r="B144" i="10"/>
  <c r="C144" i="10"/>
  <c r="D144" i="10"/>
  <c r="E144" i="10"/>
  <c r="F144" i="10"/>
  <c r="H149" i="6"/>
  <c r="I149" i="6"/>
  <c r="J149" i="6"/>
  <c r="G144" i="10"/>
  <c r="H144" i="10"/>
  <c r="I144" i="10"/>
  <c r="J144" i="10"/>
  <c r="K144" i="10"/>
  <c r="C144" i="8"/>
  <c r="B150" i="6"/>
  <c r="A145" i="10"/>
  <c r="B145" i="10"/>
  <c r="C145" i="10"/>
  <c r="D145" i="10"/>
  <c r="E145" i="10"/>
  <c r="F145" i="10"/>
  <c r="H150" i="6"/>
  <c r="I150" i="6"/>
  <c r="J150" i="6"/>
  <c r="G145" i="10"/>
  <c r="H145" i="10"/>
  <c r="I145" i="10"/>
  <c r="J145" i="10"/>
  <c r="K145" i="10"/>
  <c r="C145" i="8"/>
  <c r="B151" i="6"/>
  <c r="A146" i="10"/>
  <c r="B146" i="10"/>
  <c r="C146" i="10"/>
  <c r="D146" i="10"/>
  <c r="E146" i="10"/>
  <c r="F146" i="10"/>
  <c r="H151" i="6"/>
  <c r="I151" i="6"/>
  <c r="J151" i="6"/>
  <c r="G146" i="10"/>
  <c r="H146" i="10"/>
  <c r="I146" i="10"/>
  <c r="J146" i="10"/>
  <c r="K146" i="10"/>
  <c r="C146" i="8"/>
  <c r="B152" i="6"/>
  <c r="A147" i="10"/>
  <c r="B147" i="10"/>
  <c r="C147" i="10"/>
  <c r="D147" i="10"/>
  <c r="E147" i="10"/>
  <c r="F147" i="10"/>
  <c r="H152" i="6"/>
  <c r="I152" i="6"/>
  <c r="J152" i="6"/>
  <c r="G147" i="10"/>
  <c r="H147" i="10"/>
  <c r="I147" i="10"/>
  <c r="J147" i="10"/>
  <c r="K147" i="10"/>
  <c r="C147" i="8"/>
  <c r="B153" i="6"/>
  <c r="A148" i="10"/>
  <c r="B148" i="10"/>
  <c r="C148" i="10"/>
  <c r="D148" i="10"/>
  <c r="E148" i="10"/>
  <c r="F148" i="10"/>
  <c r="H153" i="6"/>
  <c r="I153" i="6"/>
  <c r="J153" i="6"/>
  <c r="G148" i="10"/>
  <c r="H148" i="10"/>
  <c r="I148" i="10"/>
  <c r="J148" i="10"/>
  <c r="K148" i="10"/>
  <c r="C148" i="8"/>
  <c r="B154" i="6"/>
  <c r="A149" i="10"/>
  <c r="B149" i="10"/>
  <c r="C149" i="10"/>
  <c r="D149" i="10"/>
  <c r="E149" i="10"/>
  <c r="F149" i="10"/>
  <c r="H154" i="6"/>
  <c r="I154" i="6"/>
  <c r="J154" i="6"/>
  <c r="G149" i="10"/>
  <c r="H149" i="10"/>
  <c r="I149" i="10"/>
  <c r="J149" i="10"/>
  <c r="K149" i="10"/>
  <c r="C149" i="8"/>
  <c r="B155" i="6"/>
  <c r="A150" i="10"/>
  <c r="B150" i="10"/>
  <c r="C150" i="10"/>
  <c r="D150" i="10"/>
  <c r="E150" i="10"/>
  <c r="F150" i="10"/>
  <c r="H155" i="6"/>
  <c r="I155" i="6"/>
  <c r="J155" i="6"/>
  <c r="G150" i="10"/>
  <c r="H150" i="10"/>
  <c r="I150" i="10"/>
  <c r="J150" i="10"/>
  <c r="K150" i="10"/>
  <c r="C150" i="8"/>
  <c r="B156" i="6"/>
  <c r="A151" i="10"/>
  <c r="B151" i="10"/>
  <c r="C151" i="10"/>
  <c r="D151" i="10"/>
  <c r="E151" i="10"/>
  <c r="F151" i="10"/>
  <c r="H156" i="6"/>
  <c r="I156" i="6"/>
  <c r="J156" i="6"/>
  <c r="G151" i="10"/>
  <c r="H151" i="10"/>
  <c r="I151" i="10"/>
  <c r="J151" i="10"/>
  <c r="K151" i="10"/>
  <c r="C151" i="8"/>
  <c r="B157" i="6"/>
  <c r="A152" i="10"/>
  <c r="B152" i="10"/>
  <c r="C152" i="10"/>
  <c r="D152" i="10"/>
  <c r="E152" i="10"/>
  <c r="F152" i="10"/>
  <c r="H157" i="6"/>
  <c r="I157" i="6"/>
  <c r="J157" i="6"/>
  <c r="G152" i="10"/>
  <c r="H152" i="10"/>
  <c r="I152" i="10"/>
  <c r="J152" i="10"/>
  <c r="K152" i="10"/>
  <c r="C152" i="8"/>
  <c r="B158" i="6"/>
  <c r="A153" i="10"/>
  <c r="B153" i="10"/>
  <c r="C153" i="10"/>
  <c r="D153" i="10"/>
  <c r="E153" i="10"/>
  <c r="F153" i="10"/>
  <c r="H158" i="6"/>
  <c r="I158" i="6"/>
  <c r="J158" i="6"/>
  <c r="G153" i="10"/>
  <c r="H153" i="10"/>
  <c r="I153" i="10"/>
  <c r="J153" i="10"/>
  <c r="K153" i="10"/>
  <c r="C153" i="8"/>
  <c r="B159" i="6"/>
  <c r="A154" i="10"/>
  <c r="B154" i="10"/>
  <c r="C154" i="10"/>
  <c r="D154" i="10"/>
  <c r="E154" i="10"/>
  <c r="F154" i="10"/>
  <c r="H159" i="6"/>
  <c r="I159" i="6"/>
  <c r="J159" i="6"/>
  <c r="G154" i="10"/>
  <c r="H154" i="10"/>
  <c r="I154" i="10"/>
  <c r="J154" i="10"/>
  <c r="K154" i="10"/>
  <c r="C154" i="8"/>
  <c r="B160" i="6"/>
  <c r="A155" i="10"/>
  <c r="B155" i="10"/>
  <c r="C155" i="10"/>
  <c r="D155" i="10"/>
  <c r="E155" i="10"/>
  <c r="F155" i="10"/>
  <c r="H160" i="6"/>
  <c r="I160" i="6"/>
  <c r="J160" i="6"/>
  <c r="G155" i="10"/>
  <c r="H155" i="10"/>
  <c r="I155" i="10"/>
  <c r="J155" i="10"/>
  <c r="K155" i="10"/>
  <c r="C155" i="8"/>
  <c r="B161" i="6"/>
  <c r="A156" i="10"/>
  <c r="B156" i="10"/>
  <c r="C156" i="10"/>
  <c r="D156" i="10"/>
  <c r="E156" i="10"/>
  <c r="F156" i="10"/>
  <c r="H161" i="6"/>
  <c r="I161" i="6"/>
  <c r="J161" i="6"/>
  <c r="G156" i="10"/>
  <c r="H156" i="10"/>
  <c r="I156" i="10"/>
  <c r="J156" i="10"/>
  <c r="K156" i="10"/>
  <c r="C156" i="8"/>
  <c r="B162" i="6"/>
  <c r="A157" i="10"/>
  <c r="B157" i="10"/>
  <c r="C157" i="10"/>
  <c r="D157" i="10"/>
  <c r="E157" i="10"/>
  <c r="F157" i="10"/>
  <c r="H162" i="6"/>
  <c r="I162" i="6"/>
  <c r="J162" i="6"/>
  <c r="G157" i="10"/>
  <c r="H157" i="10"/>
  <c r="I157" i="10"/>
  <c r="J157" i="10"/>
  <c r="K157" i="10"/>
  <c r="C157" i="8"/>
  <c r="B163" i="6"/>
  <c r="A158" i="10"/>
  <c r="B158" i="10"/>
  <c r="C158" i="10"/>
  <c r="D158" i="10"/>
  <c r="E158" i="10"/>
  <c r="F158" i="10"/>
  <c r="H163" i="6"/>
  <c r="I163" i="6"/>
  <c r="J163" i="6"/>
  <c r="G158" i="10"/>
  <c r="H158" i="10"/>
  <c r="I158" i="10"/>
  <c r="J158" i="10"/>
  <c r="K158" i="10"/>
  <c r="C158" i="8"/>
  <c r="B164" i="6"/>
  <c r="A159" i="10"/>
  <c r="B159" i="10"/>
  <c r="C159" i="10"/>
  <c r="D159" i="10"/>
  <c r="E159" i="10"/>
  <c r="F159" i="10"/>
  <c r="H164" i="6"/>
  <c r="I164" i="6"/>
  <c r="J164" i="6"/>
  <c r="G159" i="10"/>
  <c r="H159" i="10"/>
  <c r="I159" i="10"/>
  <c r="J159" i="10"/>
  <c r="K159" i="10"/>
  <c r="C159" i="8"/>
  <c r="A160" i="10"/>
  <c r="B160" i="10"/>
  <c r="C160" i="10"/>
  <c r="D160" i="10"/>
  <c r="E160" i="10"/>
  <c r="F160" i="10"/>
  <c r="H165" i="6"/>
  <c r="I165" i="6"/>
  <c r="J165" i="6"/>
  <c r="G160" i="10"/>
  <c r="H160" i="10"/>
  <c r="I160" i="10"/>
  <c r="J160" i="10"/>
  <c r="K160" i="10"/>
  <c r="B166" i="6"/>
  <c r="A161" i="10"/>
  <c r="B161" i="10"/>
  <c r="C161" i="10"/>
  <c r="D161" i="10"/>
  <c r="E161" i="10"/>
  <c r="F161" i="10"/>
  <c r="H166" i="6"/>
  <c r="I166" i="6"/>
  <c r="J166" i="6"/>
  <c r="G161" i="10"/>
  <c r="H161" i="10"/>
  <c r="I161" i="10"/>
  <c r="J161" i="10"/>
  <c r="K161" i="10"/>
  <c r="C160" i="8"/>
  <c r="B167" i="6"/>
  <c r="A162" i="10"/>
  <c r="B162" i="10"/>
  <c r="C162" i="10"/>
  <c r="D162" i="10"/>
  <c r="E162" i="10"/>
  <c r="F162" i="10"/>
  <c r="H167" i="6"/>
  <c r="I167" i="6"/>
  <c r="J167" i="6"/>
  <c r="G162" i="10"/>
  <c r="H162" i="10"/>
  <c r="I162" i="10"/>
  <c r="J162" i="10"/>
  <c r="K162" i="10"/>
  <c r="C162" i="8"/>
  <c r="B168" i="6"/>
  <c r="A163" i="10"/>
  <c r="B163" i="10"/>
  <c r="C163" i="10"/>
  <c r="D163" i="10"/>
  <c r="E163" i="10"/>
  <c r="F163" i="10"/>
  <c r="H168" i="6"/>
  <c r="I168" i="6"/>
  <c r="J168" i="6"/>
  <c r="G163" i="10"/>
  <c r="H163" i="10"/>
  <c r="I163" i="10"/>
  <c r="J163" i="10"/>
  <c r="K163" i="10"/>
  <c r="C163" i="8"/>
  <c r="B169" i="6"/>
  <c r="A164" i="10"/>
  <c r="B164" i="10"/>
  <c r="C164" i="10"/>
  <c r="D164" i="10"/>
  <c r="E164" i="10"/>
  <c r="F164" i="10"/>
  <c r="H169" i="6"/>
  <c r="I169" i="6"/>
  <c r="J169" i="6"/>
  <c r="G164" i="10"/>
  <c r="H164" i="10"/>
  <c r="I164" i="10"/>
  <c r="J164" i="10"/>
  <c r="K164" i="10"/>
  <c r="C164" i="8"/>
  <c r="B170" i="6"/>
  <c r="A165" i="10"/>
  <c r="B165" i="10"/>
  <c r="C165" i="10"/>
  <c r="D165" i="10"/>
  <c r="E165" i="10"/>
  <c r="F165" i="10"/>
  <c r="H170" i="6"/>
  <c r="I170" i="6"/>
  <c r="J170" i="6"/>
  <c r="G165" i="10"/>
  <c r="H165" i="10"/>
  <c r="I165" i="10"/>
  <c r="J165" i="10"/>
  <c r="K165" i="10"/>
  <c r="C165" i="8"/>
  <c r="B171" i="6"/>
  <c r="A166" i="10"/>
  <c r="B166" i="10"/>
  <c r="C166" i="10"/>
  <c r="D166" i="10"/>
  <c r="E166" i="10"/>
  <c r="F166" i="10"/>
  <c r="H171" i="6"/>
  <c r="I171" i="6"/>
  <c r="J171" i="6"/>
  <c r="G166" i="10"/>
  <c r="H166" i="10"/>
  <c r="I166" i="10"/>
  <c r="J166" i="10"/>
  <c r="K166" i="10"/>
  <c r="C166" i="8"/>
  <c r="B172" i="6"/>
  <c r="A167" i="10"/>
  <c r="B167" i="10"/>
  <c r="C167" i="10"/>
  <c r="D167" i="10"/>
  <c r="E167" i="10"/>
  <c r="F167" i="10"/>
  <c r="H172" i="6"/>
  <c r="I172" i="6"/>
  <c r="J172" i="6"/>
  <c r="G167" i="10"/>
  <c r="H167" i="10"/>
  <c r="I167" i="10"/>
  <c r="J167" i="10"/>
  <c r="K167" i="10"/>
  <c r="C167" i="8"/>
  <c r="B173" i="6"/>
  <c r="A168" i="10"/>
  <c r="B168" i="10"/>
  <c r="C168" i="10"/>
  <c r="D168" i="10"/>
  <c r="E168" i="10"/>
  <c r="F168" i="10"/>
  <c r="H173" i="6"/>
  <c r="I173" i="6"/>
  <c r="J173" i="6"/>
  <c r="G168" i="10"/>
  <c r="H168" i="10"/>
  <c r="I168" i="10"/>
  <c r="J168" i="10"/>
  <c r="K168" i="10"/>
  <c r="C168" i="8"/>
  <c r="B174" i="6"/>
  <c r="A169" i="10"/>
  <c r="B169" i="10"/>
  <c r="C169" i="10"/>
  <c r="D169" i="10"/>
  <c r="E169" i="10"/>
  <c r="F169" i="10"/>
  <c r="H174" i="6"/>
  <c r="I174" i="6"/>
  <c r="J174" i="6"/>
  <c r="G169" i="10"/>
  <c r="H169" i="10"/>
  <c r="I169" i="10"/>
  <c r="J169" i="10"/>
  <c r="K169" i="10"/>
  <c r="C169" i="8"/>
  <c r="B175" i="6"/>
  <c r="A170" i="10"/>
  <c r="B170" i="10"/>
  <c r="C170" i="10"/>
  <c r="D170" i="10"/>
  <c r="E170" i="10"/>
  <c r="F170" i="10"/>
  <c r="H175" i="6"/>
  <c r="I175" i="6"/>
  <c r="J175" i="6"/>
  <c r="G170" i="10"/>
  <c r="H170" i="10"/>
  <c r="I170" i="10"/>
  <c r="J170" i="10"/>
  <c r="K170" i="10"/>
  <c r="C170" i="8"/>
  <c r="B176" i="6"/>
  <c r="A171" i="10"/>
  <c r="B171" i="10"/>
  <c r="C171" i="10"/>
  <c r="D171" i="10"/>
  <c r="E171" i="10"/>
  <c r="F171" i="10"/>
  <c r="H176" i="6"/>
  <c r="I176" i="6"/>
  <c r="J176" i="6"/>
  <c r="G171" i="10"/>
  <c r="H171" i="10"/>
  <c r="I171" i="10"/>
  <c r="J171" i="10"/>
  <c r="K171" i="10"/>
  <c r="C171" i="8"/>
  <c r="B177" i="6"/>
  <c r="A172" i="10"/>
  <c r="B172" i="10"/>
  <c r="C172" i="10"/>
  <c r="D172" i="10"/>
  <c r="E172" i="10"/>
  <c r="F172" i="10"/>
  <c r="H177" i="6"/>
  <c r="I177" i="6"/>
  <c r="J177" i="6"/>
  <c r="G172" i="10"/>
  <c r="H172" i="10"/>
  <c r="I172" i="10"/>
  <c r="J172" i="10"/>
  <c r="K172" i="10"/>
  <c r="C172" i="8"/>
  <c r="B178" i="6"/>
  <c r="A173" i="10"/>
  <c r="B173" i="10"/>
  <c r="C173" i="10"/>
  <c r="D173" i="10"/>
  <c r="E173" i="10"/>
  <c r="F173" i="10"/>
  <c r="H178" i="6"/>
  <c r="I178" i="6"/>
  <c r="J178" i="6"/>
  <c r="G173" i="10"/>
  <c r="H173" i="10"/>
  <c r="I173" i="10"/>
  <c r="J173" i="10"/>
  <c r="K173" i="10"/>
  <c r="C173" i="8"/>
  <c r="B179" i="6"/>
  <c r="A174" i="10"/>
  <c r="B174" i="10"/>
  <c r="C174" i="10"/>
  <c r="D174" i="10"/>
  <c r="E174" i="10"/>
  <c r="F174" i="10"/>
  <c r="H179" i="6"/>
  <c r="I179" i="6"/>
  <c r="J179" i="6"/>
  <c r="G174" i="10"/>
  <c r="H174" i="10"/>
  <c r="I174" i="10"/>
  <c r="J174" i="10"/>
  <c r="K174" i="10"/>
  <c r="C174" i="8"/>
  <c r="B180" i="6"/>
  <c r="A175" i="10"/>
  <c r="B175" i="10"/>
  <c r="C175" i="10"/>
  <c r="D175" i="10"/>
  <c r="E175" i="10"/>
  <c r="F175" i="10"/>
  <c r="H180" i="6"/>
  <c r="I180" i="6"/>
  <c r="J180" i="6"/>
  <c r="G175" i="10"/>
  <c r="H175" i="10"/>
  <c r="I175" i="10"/>
  <c r="J175" i="10"/>
  <c r="K175" i="10"/>
  <c r="C175" i="8"/>
  <c r="B181" i="6"/>
  <c r="A176" i="10"/>
  <c r="B176" i="10"/>
  <c r="C176" i="10"/>
  <c r="D176" i="10"/>
  <c r="E176" i="10"/>
  <c r="F176" i="10"/>
  <c r="H181" i="6"/>
  <c r="I181" i="6"/>
  <c r="J181" i="6"/>
  <c r="G176" i="10"/>
  <c r="H176" i="10"/>
  <c r="I176" i="10"/>
  <c r="J176" i="10"/>
  <c r="K176" i="10"/>
  <c r="C176" i="8"/>
  <c r="B182" i="6"/>
  <c r="A177" i="10"/>
  <c r="B177" i="10"/>
  <c r="C177" i="10"/>
  <c r="D177" i="10"/>
  <c r="E177" i="10"/>
  <c r="F177" i="10"/>
  <c r="H182" i="6"/>
  <c r="I182" i="6"/>
  <c r="J182" i="6"/>
  <c r="G177" i="10"/>
  <c r="H177" i="10"/>
  <c r="I177" i="10"/>
  <c r="J177" i="10"/>
  <c r="K177" i="10"/>
  <c r="C177" i="8"/>
  <c r="B183" i="6"/>
  <c r="A178" i="10"/>
  <c r="B178" i="10"/>
  <c r="C178" i="10"/>
  <c r="D178" i="10"/>
  <c r="E178" i="10"/>
  <c r="F178" i="10"/>
  <c r="H183" i="6"/>
  <c r="I183" i="6"/>
  <c r="J183" i="6"/>
  <c r="G178" i="10"/>
  <c r="H178" i="10"/>
  <c r="I178" i="10"/>
  <c r="J178" i="10"/>
  <c r="K178" i="10"/>
  <c r="C178" i="8"/>
  <c r="B184" i="6"/>
  <c r="A179" i="10"/>
  <c r="B179" i="10"/>
  <c r="C179" i="10"/>
  <c r="D179" i="10"/>
  <c r="E179" i="10"/>
  <c r="F179" i="10"/>
  <c r="H184" i="6"/>
  <c r="I184" i="6"/>
  <c r="J184" i="6"/>
  <c r="G179" i="10"/>
  <c r="H179" i="10"/>
  <c r="I179" i="10"/>
  <c r="J179" i="10"/>
  <c r="K179" i="10"/>
  <c r="C179" i="8"/>
  <c r="B185" i="6"/>
  <c r="A180" i="10"/>
  <c r="B180" i="10"/>
  <c r="C180" i="10"/>
  <c r="D180" i="10"/>
  <c r="E180" i="10"/>
  <c r="F180" i="10"/>
  <c r="H185" i="6"/>
  <c r="I185" i="6"/>
  <c r="J185" i="6"/>
  <c r="G180" i="10"/>
  <c r="H180" i="10"/>
  <c r="I180" i="10"/>
  <c r="J180" i="10"/>
  <c r="K180" i="10"/>
  <c r="C180" i="8"/>
  <c r="B186" i="6"/>
  <c r="A181" i="10"/>
  <c r="B181" i="10"/>
  <c r="C181" i="10"/>
  <c r="D181" i="10"/>
  <c r="E181" i="10"/>
  <c r="F181" i="10"/>
  <c r="H186" i="6"/>
  <c r="I186" i="6"/>
  <c r="J186" i="6"/>
  <c r="G181" i="10"/>
  <c r="H181" i="10"/>
  <c r="I181" i="10"/>
  <c r="J181" i="10"/>
  <c r="K181" i="10"/>
  <c r="C181" i="8"/>
  <c r="B187" i="6"/>
  <c r="A182" i="10"/>
  <c r="B182" i="10"/>
  <c r="C182" i="10"/>
  <c r="D182" i="10"/>
  <c r="E182" i="10"/>
  <c r="F182" i="10"/>
  <c r="H187" i="6"/>
  <c r="I187" i="6"/>
  <c r="J187" i="6"/>
  <c r="G182" i="10"/>
  <c r="H182" i="10"/>
  <c r="I182" i="10"/>
  <c r="J182" i="10"/>
  <c r="K182" i="10"/>
  <c r="C182" i="8"/>
  <c r="B188" i="6"/>
  <c r="A183" i="10"/>
  <c r="B183" i="10"/>
  <c r="C183" i="10"/>
  <c r="D183" i="10"/>
  <c r="E183" i="10"/>
  <c r="F183" i="10"/>
  <c r="H188" i="6"/>
  <c r="I188" i="6"/>
  <c r="J188" i="6"/>
  <c r="G183" i="10"/>
  <c r="H183" i="10"/>
  <c r="I183" i="10"/>
  <c r="J183" i="10"/>
  <c r="K183" i="10"/>
  <c r="C183" i="8"/>
  <c r="B189" i="6"/>
  <c r="A184" i="10"/>
  <c r="B184" i="10"/>
  <c r="C184" i="10"/>
  <c r="D184" i="10"/>
  <c r="E184" i="10"/>
  <c r="F184" i="10"/>
  <c r="H189" i="6"/>
  <c r="I189" i="6"/>
  <c r="J189" i="6"/>
  <c r="G184" i="10"/>
  <c r="H184" i="10"/>
  <c r="I184" i="10"/>
  <c r="J184" i="10"/>
  <c r="K184" i="10"/>
  <c r="C184" i="8"/>
  <c r="B190" i="6"/>
  <c r="A185" i="10"/>
  <c r="B185" i="10"/>
  <c r="C185" i="10"/>
  <c r="D185" i="10"/>
  <c r="E185" i="10"/>
  <c r="F185" i="10"/>
  <c r="H190" i="6"/>
  <c r="I190" i="6"/>
  <c r="J190" i="6"/>
  <c r="G185" i="10"/>
  <c r="H185" i="10"/>
  <c r="I185" i="10"/>
  <c r="J185" i="10"/>
  <c r="K185" i="10"/>
  <c r="C185" i="8"/>
  <c r="B191" i="6"/>
  <c r="A186" i="10"/>
  <c r="B186" i="10"/>
  <c r="C186" i="10"/>
  <c r="D186" i="10"/>
  <c r="E186" i="10"/>
  <c r="F186" i="10"/>
  <c r="H191" i="6"/>
  <c r="I191" i="6"/>
  <c r="J191" i="6"/>
  <c r="G186" i="10"/>
  <c r="H186" i="10"/>
  <c r="I186" i="10"/>
  <c r="J186" i="10"/>
  <c r="K186" i="10"/>
  <c r="C186" i="8"/>
  <c r="B192" i="6"/>
  <c r="A187" i="10"/>
  <c r="B187" i="10"/>
  <c r="C187" i="10"/>
  <c r="D187" i="10"/>
  <c r="E187" i="10"/>
  <c r="F187" i="10"/>
  <c r="H192" i="6"/>
  <c r="I192" i="6"/>
  <c r="J192" i="6"/>
  <c r="G187" i="10"/>
  <c r="H187" i="10"/>
  <c r="I187" i="10"/>
  <c r="J187" i="10"/>
  <c r="K187" i="10"/>
  <c r="C187" i="8"/>
  <c r="B193" i="6"/>
  <c r="A188" i="10"/>
  <c r="B188" i="10"/>
  <c r="C188" i="10"/>
  <c r="D188" i="10"/>
  <c r="E188" i="10"/>
  <c r="F188" i="10"/>
  <c r="H193" i="6"/>
  <c r="I193" i="6"/>
  <c r="J193" i="6"/>
  <c r="G188" i="10"/>
  <c r="H188" i="10"/>
  <c r="I188" i="10"/>
  <c r="J188" i="10"/>
  <c r="K188" i="10"/>
  <c r="C188" i="8"/>
  <c r="B194" i="6"/>
  <c r="A189" i="10"/>
  <c r="B189" i="10"/>
  <c r="C189" i="10"/>
  <c r="D189" i="10"/>
  <c r="E189" i="10"/>
  <c r="F189" i="10"/>
  <c r="H194" i="6"/>
  <c r="I194" i="6"/>
  <c r="J194" i="6"/>
  <c r="G189" i="10"/>
  <c r="H189" i="10"/>
  <c r="I189" i="10"/>
  <c r="J189" i="10"/>
  <c r="K189" i="10"/>
  <c r="C189" i="8"/>
  <c r="B195" i="6"/>
  <c r="A190" i="10"/>
  <c r="B190" i="10"/>
  <c r="C190" i="10"/>
  <c r="D190" i="10"/>
  <c r="E190" i="10"/>
  <c r="F190" i="10"/>
  <c r="H195" i="6"/>
  <c r="I195" i="6"/>
  <c r="J195" i="6"/>
  <c r="G190" i="10"/>
  <c r="H190" i="10"/>
  <c r="I190" i="10"/>
  <c r="J190" i="10"/>
  <c r="K190" i="10"/>
  <c r="C190" i="8"/>
  <c r="B196" i="6"/>
  <c r="A191" i="10"/>
  <c r="B191" i="10"/>
  <c r="C191" i="10"/>
  <c r="D191" i="10"/>
  <c r="E191" i="10"/>
  <c r="F191" i="10"/>
  <c r="H196" i="6"/>
  <c r="I196" i="6"/>
  <c r="J196" i="6"/>
  <c r="G191" i="10"/>
  <c r="H191" i="10"/>
  <c r="I191" i="10"/>
  <c r="J191" i="10"/>
  <c r="K191" i="10"/>
  <c r="C191" i="8"/>
  <c r="B197" i="6"/>
  <c r="A192" i="10"/>
  <c r="B192" i="10"/>
  <c r="C192" i="10"/>
  <c r="D192" i="10"/>
  <c r="E192" i="10"/>
  <c r="F192" i="10"/>
  <c r="H197" i="6"/>
  <c r="I197" i="6"/>
  <c r="J197" i="6"/>
  <c r="G192" i="10"/>
  <c r="H192" i="10"/>
  <c r="I192" i="10"/>
  <c r="J192" i="10"/>
  <c r="K192" i="10"/>
  <c r="C192" i="8"/>
  <c r="B198" i="6"/>
  <c r="A193" i="10"/>
  <c r="B193" i="10"/>
  <c r="C193" i="10"/>
  <c r="D193" i="10"/>
  <c r="E193" i="10"/>
  <c r="F193" i="10"/>
  <c r="H198" i="6"/>
  <c r="I198" i="6"/>
  <c r="J198" i="6"/>
  <c r="G193" i="10"/>
  <c r="H193" i="10"/>
  <c r="I193" i="10"/>
  <c r="J193" i="10"/>
  <c r="K193" i="10"/>
  <c r="C193" i="8"/>
  <c r="B199" i="6"/>
  <c r="A194" i="10"/>
  <c r="B194" i="10"/>
  <c r="C194" i="10"/>
  <c r="D194" i="10"/>
  <c r="E194" i="10"/>
  <c r="F194" i="10"/>
  <c r="H199" i="6"/>
  <c r="I199" i="6"/>
  <c r="J199" i="6"/>
  <c r="G194" i="10"/>
  <c r="H194" i="10"/>
  <c r="I194" i="10"/>
  <c r="J194" i="10"/>
  <c r="K194" i="10"/>
  <c r="C194" i="8"/>
  <c r="B200" i="6"/>
  <c r="A195" i="10"/>
  <c r="B195" i="10"/>
  <c r="C195" i="10"/>
  <c r="D195" i="10"/>
  <c r="E195" i="10"/>
  <c r="F195" i="10"/>
  <c r="H200" i="6"/>
  <c r="I200" i="6"/>
  <c r="J200" i="6"/>
  <c r="G195" i="10"/>
  <c r="H195" i="10"/>
  <c r="I195" i="10"/>
  <c r="J195" i="10"/>
  <c r="K195" i="10"/>
  <c r="C195" i="8"/>
  <c r="B201" i="6"/>
  <c r="A196" i="10"/>
  <c r="B196" i="10"/>
  <c r="C196" i="10"/>
  <c r="D196" i="10"/>
  <c r="E196" i="10"/>
  <c r="F196" i="10"/>
  <c r="H201" i="6"/>
  <c r="I201" i="6"/>
  <c r="J201" i="6"/>
  <c r="G196" i="10"/>
  <c r="H196" i="10"/>
  <c r="I196" i="10"/>
  <c r="J196" i="10"/>
  <c r="K196" i="10"/>
  <c r="C196" i="8"/>
  <c r="B202" i="6"/>
  <c r="A197" i="10"/>
  <c r="B197" i="10"/>
  <c r="C197" i="10"/>
  <c r="D197" i="10"/>
  <c r="E197" i="10"/>
  <c r="F197" i="10"/>
  <c r="H202" i="6"/>
  <c r="I202" i="6"/>
  <c r="J202" i="6"/>
  <c r="G197" i="10"/>
  <c r="H197" i="10"/>
  <c r="I197" i="10"/>
  <c r="J197" i="10"/>
  <c r="K197" i="10"/>
  <c r="C197" i="8"/>
  <c r="B203" i="6"/>
  <c r="A198" i="10"/>
  <c r="B198" i="10"/>
  <c r="C198" i="10"/>
  <c r="D198" i="10"/>
  <c r="E198" i="10"/>
  <c r="F198" i="10"/>
  <c r="H203" i="6"/>
  <c r="I203" i="6"/>
  <c r="J203" i="6"/>
  <c r="G198" i="10"/>
  <c r="H198" i="10"/>
  <c r="I198" i="10"/>
  <c r="J198" i="10"/>
  <c r="K198" i="10"/>
  <c r="C198" i="8"/>
  <c r="B204" i="6"/>
  <c r="A199" i="10"/>
  <c r="B199" i="10"/>
  <c r="C199" i="10"/>
  <c r="D199" i="10"/>
  <c r="E199" i="10"/>
  <c r="F199" i="10"/>
  <c r="H204" i="6"/>
  <c r="I204" i="6"/>
  <c r="J204" i="6"/>
  <c r="G199" i="10"/>
  <c r="H199" i="10"/>
  <c r="I199" i="10"/>
  <c r="J199" i="10"/>
  <c r="K199" i="10"/>
  <c r="C199" i="8"/>
  <c r="B205" i="6"/>
  <c r="A200" i="10"/>
  <c r="B200" i="10"/>
  <c r="C200" i="10"/>
  <c r="D200" i="10"/>
  <c r="E200" i="10"/>
  <c r="F200" i="10"/>
  <c r="H205" i="6"/>
  <c r="I205" i="6"/>
  <c r="J205" i="6"/>
  <c r="G200" i="10"/>
  <c r="H200" i="10"/>
  <c r="I200" i="10"/>
  <c r="J200" i="10"/>
  <c r="K200" i="10"/>
  <c r="C200" i="8"/>
  <c r="B206" i="6"/>
  <c r="A201" i="10"/>
  <c r="B201" i="10"/>
  <c r="C201" i="10"/>
  <c r="D201" i="10"/>
  <c r="E201" i="10"/>
  <c r="F201" i="10"/>
  <c r="H206" i="6"/>
  <c r="I206" i="6"/>
  <c r="J206" i="6"/>
  <c r="G201" i="10"/>
  <c r="H201" i="10"/>
  <c r="I201" i="10"/>
  <c r="J201" i="10"/>
  <c r="K201" i="10"/>
  <c r="C201" i="8"/>
  <c r="B207" i="6"/>
  <c r="A202" i="10"/>
  <c r="B202" i="10"/>
  <c r="C202" i="10"/>
  <c r="D202" i="10"/>
  <c r="E202" i="10"/>
  <c r="F202" i="10"/>
  <c r="H207" i="6"/>
  <c r="I207" i="6"/>
  <c r="J207" i="6"/>
  <c r="G202" i="10"/>
  <c r="H202" i="10"/>
  <c r="I202" i="10"/>
  <c r="J202" i="10"/>
  <c r="K202" i="10"/>
  <c r="C202" i="8"/>
  <c r="B208" i="6"/>
  <c r="A203" i="10"/>
  <c r="B203" i="10"/>
  <c r="C203" i="10"/>
  <c r="D203" i="10"/>
  <c r="E203" i="10"/>
  <c r="F203" i="10"/>
  <c r="H208" i="6"/>
  <c r="I208" i="6"/>
  <c r="J208" i="6"/>
  <c r="G203" i="10"/>
  <c r="H203" i="10"/>
  <c r="I203" i="10"/>
  <c r="J203" i="10"/>
  <c r="K203" i="10"/>
  <c r="C203" i="8"/>
  <c r="B209" i="6"/>
  <c r="A204" i="10"/>
  <c r="B204" i="10"/>
  <c r="C204" i="10"/>
  <c r="D204" i="10"/>
  <c r="E204" i="10"/>
  <c r="F204" i="10"/>
  <c r="H209" i="6"/>
  <c r="I209" i="6"/>
  <c r="J209" i="6"/>
  <c r="G204" i="10"/>
  <c r="H204" i="10"/>
  <c r="I204" i="10"/>
  <c r="J204" i="10"/>
  <c r="K204" i="10"/>
  <c r="C204" i="8"/>
  <c r="B210" i="6"/>
  <c r="A205" i="10"/>
  <c r="B205" i="10"/>
  <c r="C205" i="10"/>
  <c r="D205" i="10"/>
  <c r="E205" i="10"/>
  <c r="F205" i="10"/>
  <c r="H210" i="6"/>
  <c r="I210" i="6"/>
  <c r="J210" i="6"/>
  <c r="G205" i="10"/>
  <c r="H205" i="10"/>
  <c r="I205" i="10"/>
  <c r="J205" i="10"/>
  <c r="K205" i="10"/>
  <c r="C205" i="8"/>
  <c r="B211" i="6"/>
  <c r="A206" i="10"/>
  <c r="B206" i="10"/>
  <c r="C206" i="10"/>
  <c r="D206" i="10"/>
  <c r="E206" i="10"/>
  <c r="F206" i="10"/>
  <c r="H211" i="6"/>
  <c r="I211" i="6"/>
  <c r="J211" i="6"/>
  <c r="G206" i="10"/>
  <c r="H206" i="10"/>
  <c r="I206" i="10"/>
  <c r="J206" i="10"/>
  <c r="K206" i="10"/>
  <c r="C206" i="8"/>
  <c r="B212" i="6"/>
  <c r="A207" i="10"/>
  <c r="B207" i="10"/>
  <c r="C207" i="10"/>
  <c r="D207" i="10"/>
  <c r="E207" i="10"/>
  <c r="F207" i="10"/>
  <c r="H212" i="6"/>
  <c r="I212" i="6"/>
  <c r="J212" i="6"/>
  <c r="G207" i="10"/>
  <c r="H207" i="10"/>
  <c r="I207" i="10"/>
  <c r="J207" i="10"/>
  <c r="K207" i="10"/>
  <c r="C207" i="8"/>
  <c r="B213" i="6"/>
  <c r="A208" i="10"/>
  <c r="B208" i="10"/>
  <c r="C208" i="10"/>
  <c r="D208" i="10"/>
  <c r="E208" i="10"/>
  <c r="F208" i="10"/>
  <c r="H213" i="6"/>
  <c r="I213" i="6"/>
  <c r="J213" i="6"/>
  <c r="G208" i="10"/>
  <c r="H208" i="10"/>
  <c r="I208" i="10"/>
  <c r="J208" i="10"/>
  <c r="K208" i="10"/>
  <c r="C208" i="8"/>
  <c r="B214" i="6"/>
  <c r="A209" i="10"/>
  <c r="B209" i="10"/>
  <c r="C209" i="10"/>
  <c r="D209" i="10"/>
  <c r="E209" i="10"/>
  <c r="F209" i="10"/>
  <c r="H214" i="6"/>
  <c r="I214" i="6"/>
  <c r="J214" i="6"/>
  <c r="G209" i="10"/>
  <c r="H209" i="10"/>
  <c r="I209" i="10"/>
  <c r="J209" i="10"/>
  <c r="K209" i="10"/>
  <c r="C209" i="8"/>
  <c r="B215" i="6"/>
  <c r="A210" i="10"/>
  <c r="B210" i="10"/>
  <c r="C210" i="10"/>
  <c r="D210" i="10"/>
  <c r="E210" i="10"/>
  <c r="F210" i="10"/>
  <c r="H215" i="6"/>
  <c r="I215" i="6"/>
  <c r="J215" i="6"/>
  <c r="G210" i="10"/>
  <c r="H210" i="10"/>
  <c r="I210" i="10"/>
  <c r="J210" i="10"/>
  <c r="K210" i="10"/>
  <c r="C210" i="8"/>
  <c r="B216" i="6"/>
  <c r="A211" i="10"/>
  <c r="B211" i="10"/>
  <c r="C211" i="10"/>
  <c r="D211" i="10"/>
  <c r="E211" i="10"/>
  <c r="F211" i="10"/>
  <c r="H216" i="6"/>
  <c r="I216" i="6"/>
  <c r="J216" i="6"/>
  <c r="G211" i="10"/>
  <c r="H211" i="10"/>
  <c r="I211" i="10"/>
  <c r="J211" i="10"/>
  <c r="K211" i="10"/>
  <c r="C211" i="8"/>
  <c r="B217" i="6"/>
  <c r="A212" i="10"/>
  <c r="B212" i="10"/>
  <c r="C212" i="10"/>
  <c r="D212" i="10"/>
  <c r="E212" i="10"/>
  <c r="F212" i="10"/>
  <c r="H217" i="6"/>
  <c r="I217" i="6"/>
  <c r="J217" i="6"/>
  <c r="G212" i="10"/>
  <c r="H212" i="10"/>
  <c r="I212" i="10"/>
  <c r="J212" i="10"/>
  <c r="K212" i="10"/>
  <c r="C212" i="8"/>
  <c r="B218" i="6"/>
  <c r="A213" i="10"/>
  <c r="B213" i="10"/>
  <c r="C213" i="10"/>
  <c r="D213" i="10"/>
  <c r="E213" i="10"/>
  <c r="F213" i="10"/>
  <c r="H218" i="6"/>
  <c r="I218" i="6"/>
  <c r="J218" i="6"/>
  <c r="G213" i="10"/>
  <c r="H213" i="10"/>
  <c r="I213" i="10"/>
  <c r="J213" i="10"/>
  <c r="K213" i="10"/>
  <c r="C213" i="8"/>
  <c r="B219" i="6"/>
  <c r="A214" i="10"/>
  <c r="B214" i="10"/>
  <c r="C214" i="10"/>
  <c r="D214" i="10"/>
  <c r="E214" i="10"/>
  <c r="F214" i="10"/>
  <c r="H219" i="6"/>
  <c r="I219" i="6"/>
  <c r="J219" i="6"/>
  <c r="G214" i="10"/>
  <c r="H214" i="10"/>
  <c r="I214" i="10"/>
  <c r="J214" i="10"/>
  <c r="K214" i="10"/>
  <c r="C214" i="8"/>
  <c r="B220" i="6"/>
  <c r="A215" i="10"/>
  <c r="B215" i="10"/>
  <c r="C215" i="10"/>
  <c r="D215" i="10"/>
  <c r="E215" i="10"/>
  <c r="F215" i="10"/>
  <c r="H220" i="6"/>
  <c r="I220" i="6"/>
  <c r="J220" i="6"/>
  <c r="G215" i="10"/>
  <c r="H215" i="10"/>
  <c r="I215" i="10"/>
  <c r="J215" i="10"/>
  <c r="K215" i="10"/>
  <c r="C215" i="8"/>
  <c r="B221" i="6"/>
  <c r="A216" i="10"/>
  <c r="B216" i="10"/>
  <c r="C216" i="10"/>
  <c r="D216" i="10"/>
  <c r="E216" i="10"/>
  <c r="F216" i="10"/>
  <c r="H221" i="6"/>
  <c r="I221" i="6"/>
  <c r="J221" i="6"/>
  <c r="G216" i="10"/>
  <c r="H216" i="10"/>
  <c r="I216" i="10"/>
  <c r="J216" i="10"/>
  <c r="K216" i="10"/>
  <c r="C216" i="8"/>
  <c r="B222" i="6"/>
  <c r="A217" i="10"/>
  <c r="B217" i="10"/>
  <c r="C217" i="10"/>
  <c r="D217" i="10"/>
  <c r="E217" i="10"/>
  <c r="F217" i="10"/>
  <c r="H222" i="6"/>
  <c r="I222" i="6"/>
  <c r="J222" i="6"/>
  <c r="G217" i="10"/>
  <c r="H217" i="10"/>
  <c r="I217" i="10"/>
  <c r="J217" i="10"/>
  <c r="K217" i="10"/>
  <c r="C217" i="8"/>
  <c r="B223" i="6"/>
  <c r="A218" i="10"/>
  <c r="B218" i="10"/>
  <c r="C218" i="10"/>
  <c r="D218" i="10"/>
  <c r="E218" i="10"/>
  <c r="F218" i="10"/>
  <c r="H223" i="6"/>
  <c r="I223" i="6"/>
  <c r="J223" i="6"/>
  <c r="G218" i="10"/>
  <c r="H218" i="10"/>
  <c r="I218" i="10"/>
  <c r="J218" i="10"/>
  <c r="K218" i="10"/>
  <c r="C218" i="8"/>
  <c r="B224" i="6"/>
  <c r="A219" i="10"/>
  <c r="B219" i="10"/>
  <c r="C219" i="10"/>
  <c r="D219" i="10"/>
  <c r="E219" i="10"/>
  <c r="F219" i="10"/>
  <c r="H224" i="6"/>
  <c r="I224" i="6"/>
  <c r="J224" i="6"/>
  <c r="G219" i="10"/>
  <c r="H219" i="10"/>
  <c r="I219" i="10"/>
  <c r="J219" i="10"/>
  <c r="K219" i="10"/>
  <c r="C219" i="8"/>
  <c r="B225" i="6"/>
  <c r="A220" i="10"/>
  <c r="B220" i="10"/>
  <c r="C220" i="10"/>
  <c r="D220" i="10"/>
  <c r="E220" i="10"/>
  <c r="F220" i="10"/>
  <c r="H225" i="6"/>
  <c r="I225" i="6"/>
  <c r="J225" i="6"/>
  <c r="G220" i="10"/>
  <c r="H220" i="10"/>
  <c r="I220" i="10"/>
  <c r="J220" i="10"/>
  <c r="K220" i="10"/>
  <c r="C220" i="8"/>
  <c r="B226" i="6"/>
  <c r="A221" i="10"/>
  <c r="B221" i="10"/>
  <c r="C221" i="10"/>
  <c r="D221" i="10"/>
  <c r="E221" i="10"/>
  <c r="F221" i="10"/>
  <c r="H226" i="6"/>
  <c r="I226" i="6"/>
  <c r="J226" i="6"/>
  <c r="G221" i="10"/>
  <c r="H221" i="10"/>
  <c r="I221" i="10"/>
  <c r="J221" i="10"/>
  <c r="K221" i="10"/>
  <c r="C221" i="8"/>
  <c r="B227" i="6"/>
  <c r="A222" i="10"/>
  <c r="B222" i="10"/>
  <c r="C222" i="10"/>
  <c r="D222" i="10"/>
  <c r="E222" i="10"/>
  <c r="F222" i="10"/>
  <c r="H227" i="6"/>
  <c r="I227" i="6"/>
  <c r="J227" i="6"/>
  <c r="G222" i="10"/>
  <c r="H222" i="10"/>
  <c r="I222" i="10"/>
  <c r="J222" i="10"/>
  <c r="K222" i="10"/>
  <c r="C222" i="8"/>
  <c r="B228" i="6"/>
  <c r="A223" i="10"/>
  <c r="B223" i="10"/>
  <c r="C223" i="10"/>
  <c r="D223" i="10"/>
  <c r="E223" i="10"/>
  <c r="F223" i="10"/>
  <c r="H228" i="6"/>
  <c r="I228" i="6"/>
  <c r="J228" i="6"/>
  <c r="G223" i="10"/>
  <c r="H223" i="10"/>
  <c r="I223" i="10"/>
  <c r="J223" i="10"/>
  <c r="K223" i="10"/>
  <c r="C223" i="8"/>
  <c r="B229" i="6"/>
  <c r="A224" i="10"/>
  <c r="B224" i="10"/>
  <c r="C224" i="10"/>
  <c r="D224" i="10"/>
  <c r="E224" i="10"/>
  <c r="F224" i="10"/>
  <c r="H229" i="6"/>
  <c r="I229" i="6"/>
  <c r="J229" i="6"/>
  <c r="G224" i="10"/>
  <c r="H224" i="10"/>
  <c r="I224" i="10"/>
  <c r="J224" i="10"/>
  <c r="K224" i="10"/>
  <c r="C224" i="8"/>
  <c r="B230" i="6"/>
  <c r="A225" i="10"/>
  <c r="B225" i="10"/>
  <c r="C225" i="10"/>
  <c r="D225" i="10"/>
  <c r="E225" i="10"/>
  <c r="F225" i="10"/>
  <c r="H230" i="6"/>
  <c r="I230" i="6"/>
  <c r="J230" i="6"/>
  <c r="G225" i="10"/>
  <c r="H225" i="10"/>
  <c r="I225" i="10"/>
  <c r="J225" i="10"/>
  <c r="K225" i="10"/>
  <c r="C225" i="8"/>
  <c r="B231" i="6"/>
  <c r="A226" i="10"/>
  <c r="B226" i="10"/>
  <c r="C226" i="10"/>
  <c r="D226" i="10"/>
  <c r="E226" i="10"/>
  <c r="F226" i="10"/>
  <c r="H231" i="6"/>
  <c r="I231" i="6"/>
  <c r="J231" i="6"/>
  <c r="G226" i="10"/>
  <c r="H226" i="10"/>
  <c r="I226" i="10"/>
  <c r="J226" i="10"/>
  <c r="K226" i="10"/>
  <c r="C226" i="8"/>
  <c r="B232" i="6"/>
  <c r="A227" i="10"/>
  <c r="B227" i="10"/>
  <c r="C227" i="10"/>
  <c r="D227" i="10"/>
  <c r="E227" i="10"/>
  <c r="F227" i="10"/>
  <c r="H232" i="6"/>
  <c r="I232" i="6"/>
  <c r="J232" i="6"/>
  <c r="G227" i="10"/>
  <c r="H227" i="10"/>
  <c r="I227" i="10"/>
  <c r="J227" i="10"/>
  <c r="K227" i="10"/>
  <c r="C227" i="8"/>
  <c r="B233" i="6"/>
  <c r="A228" i="10"/>
  <c r="B228" i="10"/>
  <c r="C228" i="10"/>
  <c r="D228" i="10"/>
  <c r="E228" i="10"/>
  <c r="F228" i="10"/>
  <c r="H233" i="6"/>
  <c r="I233" i="6"/>
  <c r="J233" i="6"/>
  <c r="G228" i="10"/>
  <c r="H228" i="10"/>
  <c r="I228" i="10"/>
  <c r="J228" i="10"/>
  <c r="K228" i="10"/>
  <c r="C228" i="8"/>
  <c r="B234" i="6"/>
  <c r="A229" i="10"/>
  <c r="B229" i="10"/>
  <c r="C229" i="10"/>
  <c r="D229" i="10"/>
  <c r="E229" i="10"/>
  <c r="F229" i="10"/>
  <c r="H234" i="6"/>
  <c r="I234" i="6"/>
  <c r="J234" i="6"/>
  <c r="G229" i="10"/>
  <c r="H229" i="10"/>
  <c r="I229" i="10"/>
  <c r="J229" i="10"/>
  <c r="K229" i="10"/>
  <c r="C229" i="8"/>
  <c r="B235" i="6"/>
  <c r="A230" i="10"/>
  <c r="B230" i="10"/>
  <c r="C230" i="10"/>
  <c r="D230" i="10"/>
  <c r="E230" i="10"/>
  <c r="F230" i="10"/>
  <c r="H235" i="6"/>
  <c r="I235" i="6"/>
  <c r="J235" i="6"/>
  <c r="G230" i="10"/>
  <c r="H230" i="10"/>
  <c r="I230" i="10"/>
  <c r="J230" i="10"/>
  <c r="K230" i="10"/>
  <c r="C230" i="8"/>
  <c r="B236" i="6"/>
  <c r="A231" i="10"/>
  <c r="B231" i="10"/>
  <c r="C231" i="10"/>
  <c r="D231" i="10"/>
  <c r="E231" i="10"/>
  <c r="F231" i="10"/>
  <c r="H236" i="6"/>
  <c r="I236" i="6"/>
  <c r="J236" i="6"/>
  <c r="G231" i="10"/>
  <c r="H231" i="10"/>
  <c r="I231" i="10"/>
  <c r="J231" i="10"/>
  <c r="K231" i="10"/>
  <c r="C231" i="8"/>
  <c r="B237" i="6"/>
  <c r="A232" i="10"/>
  <c r="B232" i="10"/>
  <c r="C232" i="10"/>
  <c r="D232" i="10"/>
  <c r="E232" i="10"/>
  <c r="F232" i="10"/>
  <c r="H237" i="6"/>
  <c r="I237" i="6"/>
  <c r="J237" i="6"/>
  <c r="G232" i="10"/>
  <c r="H232" i="10"/>
  <c r="I232" i="10"/>
  <c r="J232" i="10"/>
  <c r="K232" i="10"/>
  <c r="C232" i="8"/>
  <c r="B238" i="6"/>
  <c r="A233" i="10"/>
  <c r="B233" i="10"/>
  <c r="C233" i="10"/>
  <c r="D233" i="10"/>
  <c r="E233" i="10"/>
  <c r="F233" i="10"/>
  <c r="H238" i="6"/>
  <c r="I238" i="6"/>
  <c r="J238" i="6"/>
  <c r="G233" i="10"/>
  <c r="H233" i="10"/>
  <c r="I233" i="10"/>
  <c r="J233" i="10"/>
  <c r="K233" i="10"/>
  <c r="C233" i="8"/>
  <c r="B239" i="6"/>
  <c r="A234" i="10"/>
  <c r="B234" i="10"/>
  <c r="C234" i="10"/>
  <c r="D234" i="10"/>
  <c r="E234" i="10"/>
  <c r="F234" i="10"/>
  <c r="H239" i="6"/>
  <c r="I239" i="6"/>
  <c r="J239" i="6"/>
  <c r="G234" i="10"/>
  <c r="H234" i="10"/>
  <c r="I234" i="10"/>
  <c r="J234" i="10"/>
  <c r="K234" i="10"/>
  <c r="C234" i="8"/>
  <c r="B240" i="6"/>
  <c r="A235" i="10"/>
  <c r="B235" i="10"/>
  <c r="C235" i="10"/>
  <c r="D235" i="10"/>
  <c r="E235" i="10"/>
  <c r="F235" i="10"/>
  <c r="H240" i="6"/>
  <c r="I240" i="6"/>
  <c r="J240" i="6"/>
  <c r="G235" i="10"/>
  <c r="H235" i="10"/>
  <c r="I235" i="10"/>
  <c r="J235" i="10"/>
  <c r="K235" i="10"/>
  <c r="C235" i="8"/>
  <c r="B241" i="6"/>
  <c r="A236" i="10"/>
  <c r="B236" i="10"/>
  <c r="C236" i="10"/>
  <c r="D236" i="10"/>
  <c r="E236" i="10"/>
  <c r="F236" i="10"/>
  <c r="H241" i="6"/>
  <c r="I241" i="6"/>
  <c r="J241" i="6"/>
  <c r="G236" i="10"/>
  <c r="H236" i="10"/>
  <c r="I236" i="10"/>
  <c r="J236" i="10"/>
  <c r="K236" i="10"/>
  <c r="C236" i="8"/>
  <c r="B242" i="6"/>
  <c r="A237" i="10"/>
  <c r="B237" i="10"/>
  <c r="C237" i="10"/>
  <c r="D237" i="10"/>
  <c r="E237" i="10"/>
  <c r="F237" i="10"/>
  <c r="H242" i="6"/>
  <c r="I242" i="6"/>
  <c r="J242" i="6"/>
  <c r="G237" i="10"/>
  <c r="H237" i="10"/>
  <c r="I237" i="10"/>
  <c r="J237" i="10"/>
  <c r="K237" i="10"/>
  <c r="C237" i="8"/>
  <c r="B243" i="6"/>
  <c r="A238" i="10"/>
  <c r="B238" i="10"/>
  <c r="C238" i="10"/>
  <c r="D238" i="10"/>
  <c r="E238" i="10"/>
  <c r="F238" i="10"/>
  <c r="H243" i="6"/>
  <c r="I243" i="6"/>
  <c r="J243" i="6"/>
  <c r="G238" i="10"/>
  <c r="H238" i="10"/>
  <c r="I238" i="10"/>
  <c r="J238" i="10"/>
  <c r="K238" i="10"/>
  <c r="C238" i="8"/>
  <c r="B244" i="6"/>
  <c r="A239" i="10"/>
  <c r="B239" i="10"/>
  <c r="C239" i="10"/>
  <c r="D239" i="10"/>
  <c r="E239" i="10"/>
  <c r="F239" i="10"/>
  <c r="H244" i="6"/>
  <c r="I244" i="6"/>
  <c r="J244" i="6"/>
  <c r="G239" i="10"/>
  <c r="H239" i="10"/>
  <c r="I239" i="10"/>
  <c r="J239" i="10"/>
  <c r="K239" i="10"/>
  <c r="C239" i="8"/>
  <c r="B245" i="6"/>
  <c r="A240" i="10"/>
  <c r="B240" i="10"/>
  <c r="C240" i="10"/>
  <c r="D240" i="10"/>
  <c r="E240" i="10"/>
  <c r="F240" i="10"/>
  <c r="H245" i="6"/>
  <c r="I245" i="6"/>
  <c r="J245" i="6"/>
  <c r="G240" i="10"/>
  <c r="H240" i="10"/>
  <c r="I240" i="10"/>
  <c r="J240" i="10"/>
  <c r="K240" i="10"/>
  <c r="C240" i="8"/>
  <c r="B246" i="6"/>
  <c r="A241" i="10"/>
  <c r="B241" i="10"/>
  <c r="C241" i="10"/>
  <c r="D241" i="10"/>
  <c r="E241" i="10"/>
  <c r="F241" i="10"/>
  <c r="H246" i="6"/>
  <c r="I246" i="6"/>
  <c r="J246" i="6"/>
  <c r="G241" i="10"/>
  <c r="H241" i="10"/>
  <c r="I241" i="10"/>
  <c r="J241" i="10"/>
  <c r="K241" i="10"/>
  <c r="C241" i="8"/>
  <c r="B247" i="6"/>
  <c r="A242" i="10"/>
  <c r="B242" i="10"/>
  <c r="C242" i="10"/>
  <c r="D242" i="10"/>
  <c r="E242" i="10"/>
  <c r="F242" i="10"/>
  <c r="H247" i="6"/>
  <c r="I247" i="6"/>
  <c r="J247" i="6"/>
  <c r="G242" i="10"/>
  <c r="H242" i="10"/>
  <c r="I242" i="10"/>
  <c r="J242" i="10"/>
  <c r="K242" i="10"/>
  <c r="C242" i="8"/>
  <c r="B248" i="6"/>
  <c r="A243" i="10"/>
  <c r="B243" i="10"/>
  <c r="C243" i="10"/>
  <c r="D243" i="10"/>
  <c r="E243" i="10"/>
  <c r="F243" i="10"/>
  <c r="H248" i="6"/>
  <c r="I248" i="6"/>
  <c r="J248" i="6"/>
  <c r="G243" i="10"/>
  <c r="H243" i="10"/>
  <c r="I243" i="10"/>
  <c r="J243" i="10"/>
  <c r="K243" i="10"/>
  <c r="C243" i="8"/>
  <c r="B249" i="6"/>
  <c r="A244" i="10"/>
  <c r="B244" i="10"/>
  <c r="C244" i="10"/>
  <c r="D244" i="10"/>
  <c r="E244" i="10"/>
  <c r="F244" i="10"/>
  <c r="H249" i="6"/>
  <c r="I249" i="6"/>
  <c r="J249" i="6"/>
  <c r="G244" i="10"/>
  <c r="H244" i="10"/>
  <c r="I244" i="10"/>
  <c r="J244" i="10"/>
  <c r="K244" i="10"/>
  <c r="C244" i="8"/>
  <c r="B250" i="6"/>
  <c r="A245" i="10"/>
  <c r="B245" i="10"/>
  <c r="C245" i="10"/>
  <c r="D245" i="10"/>
  <c r="E245" i="10"/>
  <c r="F245" i="10"/>
  <c r="H250" i="6"/>
  <c r="I250" i="6"/>
  <c r="J250" i="6"/>
  <c r="G245" i="10"/>
  <c r="H245" i="10"/>
  <c r="I245" i="10"/>
  <c r="J245" i="10"/>
  <c r="K245" i="10"/>
  <c r="C245" i="8"/>
  <c r="B251" i="6"/>
  <c r="A246" i="10"/>
  <c r="B246" i="10"/>
  <c r="C246" i="10"/>
  <c r="D246" i="10"/>
  <c r="E246" i="10"/>
  <c r="F246" i="10"/>
  <c r="H251" i="6"/>
  <c r="I251" i="6"/>
  <c r="J251" i="6"/>
  <c r="G246" i="10"/>
  <c r="H246" i="10"/>
  <c r="I246" i="10"/>
  <c r="J246" i="10"/>
  <c r="K246" i="10"/>
  <c r="C246" i="8"/>
  <c r="B252" i="6"/>
  <c r="A247" i="10"/>
  <c r="B247" i="10"/>
  <c r="C247" i="10"/>
  <c r="D247" i="10"/>
  <c r="E247" i="10"/>
  <c r="F247" i="10"/>
  <c r="H252" i="6"/>
  <c r="I252" i="6"/>
  <c r="J252" i="6"/>
  <c r="G247" i="10"/>
  <c r="H247" i="10"/>
  <c r="I247" i="10"/>
  <c r="J247" i="10"/>
  <c r="K247" i="10"/>
  <c r="C247" i="8"/>
  <c r="B253" i="6"/>
  <c r="A248" i="10"/>
  <c r="B248" i="10"/>
  <c r="C248" i="10"/>
  <c r="D248" i="10"/>
  <c r="E248" i="10"/>
  <c r="F248" i="10"/>
  <c r="H253" i="6"/>
  <c r="I253" i="6"/>
  <c r="J253" i="6"/>
  <c r="G248" i="10"/>
  <c r="H248" i="10"/>
  <c r="I248" i="10"/>
  <c r="J248" i="10"/>
  <c r="K248" i="10"/>
  <c r="C248" i="8"/>
  <c r="B254" i="6"/>
  <c r="A249" i="10"/>
  <c r="B249" i="10"/>
  <c r="C249" i="10"/>
  <c r="D249" i="10"/>
  <c r="E249" i="10"/>
  <c r="F249" i="10"/>
  <c r="H254" i="6"/>
  <c r="I254" i="6"/>
  <c r="J254" i="6"/>
  <c r="G249" i="10"/>
  <c r="H249" i="10"/>
  <c r="I249" i="10"/>
  <c r="J249" i="10"/>
  <c r="K249" i="10"/>
  <c r="C249" i="8"/>
  <c r="B255" i="6"/>
  <c r="A250" i="10"/>
  <c r="B250" i="10"/>
  <c r="C250" i="10"/>
  <c r="D250" i="10"/>
  <c r="E250" i="10"/>
  <c r="F250" i="10"/>
  <c r="H255" i="6"/>
  <c r="I255" i="6"/>
  <c r="J255" i="6"/>
  <c r="G250" i="10"/>
  <c r="H250" i="10"/>
  <c r="I250" i="10"/>
  <c r="J250" i="10"/>
  <c r="K250" i="10"/>
  <c r="C250" i="8"/>
  <c r="B256" i="6"/>
  <c r="A251" i="10"/>
  <c r="B251" i="10"/>
  <c r="C251" i="10"/>
  <c r="D251" i="10"/>
  <c r="E251" i="10"/>
  <c r="F251" i="10"/>
  <c r="H256" i="6"/>
  <c r="I256" i="6"/>
  <c r="J256" i="6"/>
  <c r="G251" i="10"/>
  <c r="H251" i="10"/>
  <c r="I251" i="10"/>
  <c r="J251" i="10"/>
  <c r="K251" i="10"/>
  <c r="C251" i="8"/>
  <c r="B257" i="6"/>
  <c r="A252" i="10"/>
  <c r="B252" i="10"/>
  <c r="C252" i="10"/>
  <c r="D252" i="10"/>
  <c r="E252" i="10"/>
  <c r="F252" i="10"/>
  <c r="H257" i="6"/>
  <c r="I257" i="6"/>
  <c r="J257" i="6"/>
  <c r="G252" i="10"/>
  <c r="H252" i="10"/>
  <c r="I252" i="10"/>
  <c r="J252" i="10"/>
  <c r="K252" i="10"/>
  <c r="C252" i="8"/>
  <c r="B258" i="6"/>
  <c r="A253" i="10"/>
  <c r="B253" i="10"/>
  <c r="C253" i="10"/>
  <c r="D253" i="10"/>
  <c r="E253" i="10"/>
  <c r="F253" i="10"/>
  <c r="H258" i="6"/>
  <c r="I258" i="6"/>
  <c r="J258" i="6"/>
  <c r="G253" i="10"/>
  <c r="H253" i="10"/>
  <c r="I253" i="10"/>
  <c r="J253" i="10"/>
  <c r="K253" i="10"/>
  <c r="C253" i="8"/>
  <c r="B259" i="6"/>
  <c r="A254" i="10"/>
  <c r="B254" i="10"/>
  <c r="C254" i="10"/>
  <c r="D254" i="10"/>
  <c r="E254" i="10"/>
  <c r="F254" i="10"/>
  <c r="H259" i="6"/>
  <c r="I259" i="6"/>
  <c r="J259" i="6"/>
  <c r="G254" i="10"/>
  <c r="H254" i="10"/>
  <c r="I254" i="10"/>
  <c r="J254" i="10"/>
  <c r="K254" i="10"/>
  <c r="C254" i="8"/>
  <c r="B260" i="6"/>
  <c r="A255" i="10"/>
  <c r="B255" i="10"/>
  <c r="C255" i="10"/>
  <c r="D255" i="10"/>
  <c r="E255" i="10"/>
  <c r="F255" i="10"/>
  <c r="H260" i="6"/>
  <c r="I260" i="6"/>
  <c r="J260" i="6"/>
  <c r="G255" i="10"/>
  <c r="H255" i="10"/>
  <c r="I255" i="10"/>
  <c r="J255" i="10"/>
  <c r="K255" i="10"/>
  <c r="C256" i="8"/>
  <c r="B261" i="6"/>
  <c r="A256" i="10"/>
  <c r="B256" i="10"/>
  <c r="C256" i="10"/>
  <c r="D256" i="10"/>
  <c r="E256" i="10"/>
  <c r="F256" i="10"/>
  <c r="H261" i="6"/>
  <c r="I261" i="6"/>
  <c r="J261" i="6"/>
  <c r="G256" i="10"/>
  <c r="H256" i="10"/>
  <c r="I256" i="10"/>
  <c r="J256" i="10"/>
  <c r="K256" i="10"/>
  <c r="C255" i="8"/>
  <c r="B262" i="6"/>
  <c r="A257" i="10"/>
  <c r="B257" i="10"/>
  <c r="C257" i="10"/>
  <c r="D257" i="10"/>
  <c r="E257" i="10"/>
  <c r="F257" i="10"/>
  <c r="H262" i="6"/>
  <c r="I262" i="6"/>
  <c r="J262" i="6"/>
  <c r="G257" i="10"/>
  <c r="H257" i="10"/>
  <c r="I257" i="10"/>
  <c r="J257" i="10"/>
  <c r="K257" i="10"/>
  <c r="C257" i="8"/>
  <c r="B263" i="6"/>
  <c r="A258" i="10"/>
  <c r="B258" i="10"/>
  <c r="C258" i="10"/>
  <c r="D258" i="10"/>
  <c r="E258" i="10"/>
  <c r="F258" i="10"/>
  <c r="H263" i="6"/>
  <c r="I263" i="6"/>
  <c r="J263" i="6"/>
  <c r="G258" i="10"/>
  <c r="H258" i="10"/>
  <c r="I258" i="10"/>
  <c r="J258" i="10"/>
  <c r="K258" i="10"/>
  <c r="C258" i="8"/>
  <c r="B264" i="6"/>
  <c r="A259" i="10"/>
  <c r="B259" i="10"/>
  <c r="C259" i="10"/>
  <c r="D259" i="10"/>
  <c r="E259" i="10"/>
  <c r="F259" i="10"/>
  <c r="H264" i="6"/>
  <c r="I264" i="6"/>
  <c r="J264" i="6"/>
  <c r="G259" i="10"/>
  <c r="H259" i="10"/>
  <c r="I259" i="10"/>
  <c r="J259" i="10"/>
  <c r="K259" i="10"/>
  <c r="C259" i="8"/>
  <c r="B265" i="6"/>
  <c r="A260" i="10"/>
  <c r="B260" i="10"/>
  <c r="C260" i="10"/>
  <c r="D260" i="10"/>
  <c r="E260" i="10"/>
  <c r="F260" i="10"/>
  <c r="H265" i="6"/>
  <c r="I265" i="6"/>
  <c r="J265" i="6"/>
  <c r="G260" i="10"/>
  <c r="H260" i="10"/>
  <c r="I260" i="10"/>
  <c r="J260" i="10"/>
  <c r="K260" i="10"/>
  <c r="C260" i="8"/>
  <c r="B266" i="6"/>
  <c r="A261" i="10"/>
  <c r="B261" i="10"/>
  <c r="C261" i="10"/>
  <c r="D261" i="10"/>
  <c r="E261" i="10"/>
  <c r="F261" i="10"/>
  <c r="H266" i="6"/>
  <c r="I266" i="6"/>
  <c r="J266" i="6"/>
  <c r="G261" i="10"/>
  <c r="H261" i="10"/>
  <c r="I261" i="10"/>
  <c r="J261" i="10"/>
  <c r="K261" i="10"/>
  <c r="C261" i="8"/>
  <c r="B267" i="6"/>
  <c r="A262" i="10"/>
  <c r="B262" i="10"/>
  <c r="C262" i="10"/>
  <c r="D262" i="10"/>
  <c r="E262" i="10"/>
  <c r="F262" i="10"/>
  <c r="H267" i="6"/>
  <c r="I267" i="6"/>
  <c r="J267" i="6"/>
  <c r="G262" i="10"/>
  <c r="H262" i="10"/>
  <c r="I262" i="10"/>
  <c r="J262" i="10"/>
  <c r="K262" i="10"/>
  <c r="C262" i="8"/>
  <c r="B268" i="6"/>
  <c r="A263" i="10"/>
  <c r="B263" i="10"/>
  <c r="C263" i="10"/>
  <c r="D263" i="10"/>
  <c r="E263" i="10"/>
  <c r="F263" i="10"/>
  <c r="H268" i="6"/>
  <c r="I268" i="6"/>
  <c r="J268" i="6"/>
  <c r="G263" i="10"/>
  <c r="H263" i="10"/>
  <c r="I263" i="10"/>
  <c r="J263" i="10"/>
  <c r="K263" i="10"/>
  <c r="C263" i="8"/>
  <c r="B269" i="6"/>
  <c r="A264" i="10"/>
  <c r="B264" i="10"/>
  <c r="C264" i="10"/>
  <c r="D264" i="10"/>
  <c r="E264" i="10"/>
  <c r="F264" i="10"/>
  <c r="H269" i="6"/>
  <c r="I269" i="6"/>
  <c r="J269" i="6"/>
  <c r="G264" i="10"/>
  <c r="H264" i="10"/>
  <c r="I264" i="10"/>
  <c r="J264" i="10"/>
  <c r="K264" i="10"/>
  <c r="C264" i="8"/>
  <c r="B270" i="6"/>
  <c r="A265" i="10"/>
  <c r="B265" i="10"/>
  <c r="C265" i="10"/>
  <c r="D265" i="10"/>
  <c r="E265" i="10"/>
  <c r="F265" i="10"/>
  <c r="H270" i="6"/>
  <c r="I270" i="6"/>
  <c r="J270" i="6"/>
  <c r="G265" i="10"/>
  <c r="H265" i="10"/>
  <c r="I265" i="10"/>
  <c r="J265" i="10"/>
  <c r="K265" i="10"/>
  <c r="J1" i="10"/>
  <c r="K1" i="10"/>
  <c r="I1" i="10"/>
  <c r="B1" i="10"/>
  <c r="C1" i="10"/>
  <c r="D1" i="10"/>
  <c r="E1" i="10"/>
  <c r="F1" i="10"/>
  <c r="G1" i="10"/>
  <c r="H1" i="10"/>
  <c r="A1" i="10"/>
  <c r="C7" i="5"/>
  <c r="A2" i="9"/>
  <c r="B2" i="9"/>
  <c r="C2" i="9"/>
  <c r="D2" i="9"/>
  <c r="E2" i="9"/>
  <c r="F2" i="9"/>
  <c r="G2" i="9"/>
  <c r="H2" i="9"/>
  <c r="I2" i="9"/>
  <c r="J2" i="9"/>
  <c r="K2" i="9"/>
  <c r="C8" i="5"/>
  <c r="A3" i="9"/>
  <c r="B3" i="9"/>
  <c r="C3" i="9"/>
  <c r="D3" i="9"/>
  <c r="E3" i="9"/>
  <c r="F3" i="9"/>
  <c r="G3" i="9"/>
  <c r="H3" i="9"/>
  <c r="I3" i="9"/>
  <c r="J3" i="9"/>
  <c r="K3" i="9"/>
  <c r="C9" i="5"/>
  <c r="A4" i="9"/>
  <c r="B4" i="9"/>
  <c r="C4" i="9"/>
  <c r="D4" i="9"/>
  <c r="E4" i="9"/>
  <c r="F4" i="9"/>
  <c r="G4" i="9"/>
  <c r="H4" i="9"/>
  <c r="I4" i="9"/>
  <c r="J4" i="9"/>
  <c r="K4" i="9"/>
  <c r="C10" i="5"/>
  <c r="A5" i="9"/>
  <c r="B5" i="9"/>
  <c r="C5" i="9"/>
  <c r="D5" i="9"/>
  <c r="E5" i="9"/>
  <c r="F5" i="9"/>
  <c r="G5" i="9"/>
  <c r="H5" i="9"/>
  <c r="I5" i="9"/>
  <c r="J5" i="9"/>
  <c r="K5" i="9"/>
  <c r="C11" i="5"/>
  <c r="A6" i="9"/>
  <c r="B6" i="9"/>
  <c r="C6" i="9"/>
  <c r="D6" i="9"/>
  <c r="E6" i="9"/>
  <c r="F6" i="9"/>
  <c r="G6" i="9"/>
  <c r="H6" i="9"/>
  <c r="I6" i="9"/>
  <c r="J6" i="9"/>
  <c r="K6" i="9"/>
  <c r="C12" i="5"/>
  <c r="A7" i="9"/>
  <c r="B7" i="9"/>
  <c r="C7" i="9"/>
  <c r="D7" i="9"/>
  <c r="E7" i="9"/>
  <c r="F7" i="9"/>
  <c r="G7" i="9"/>
  <c r="H7" i="9"/>
  <c r="I7" i="9"/>
  <c r="J7" i="9"/>
  <c r="K7" i="9"/>
  <c r="C13" i="5"/>
  <c r="A8" i="9"/>
  <c r="B8" i="9"/>
  <c r="C8" i="9"/>
  <c r="D8" i="9"/>
  <c r="E8" i="9"/>
  <c r="F8" i="9"/>
  <c r="G8" i="9"/>
  <c r="H8" i="9"/>
  <c r="I8" i="9"/>
  <c r="J8" i="9"/>
  <c r="K8" i="9"/>
  <c r="C14" i="5"/>
  <c r="A9" i="9"/>
  <c r="B9" i="9"/>
  <c r="C9" i="9"/>
  <c r="D9" i="9"/>
  <c r="E9" i="9"/>
  <c r="F9" i="9"/>
  <c r="G9" i="9"/>
  <c r="H9" i="9"/>
  <c r="I9" i="9"/>
  <c r="J9" i="9"/>
  <c r="K9" i="9"/>
  <c r="C15" i="5"/>
  <c r="A10" i="9"/>
  <c r="B10" i="9"/>
  <c r="C10" i="9"/>
  <c r="D10" i="9"/>
  <c r="E10" i="9"/>
  <c r="F10" i="9"/>
  <c r="G10" i="9"/>
  <c r="H10" i="9"/>
  <c r="I10" i="9"/>
  <c r="J10" i="9"/>
  <c r="K10" i="9"/>
  <c r="C16" i="5"/>
  <c r="A11" i="9"/>
  <c r="B11" i="9"/>
  <c r="C11" i="9"/>
  <c r="D11" i="9"/>
  <c r="E11" i="9"/>
  <c r="F11" i="9"/>
  <c r="G11" i="9"/>
  <c r="H11" i="9"/>
  <c r="I11" i="9"/>
  <c r="J11" i="9"/>
  <c r="K11" i="9"/>
  <c r="C17" i="5"/>
  <c r="A12" i="9"/>
  <c r="B12" i="9"/>
  <c r="C12" i="9"/>
  <c r="D12" i="9"/>
  <c r="E12" i="9"/>
  <c r="F12" i="9"/>
  <c r="G12" i="9"/>
  <c r="H12" i="9"/>
  <c r="I12" i="9"/>
  <c r="J12" i="9"/>
  <c r="K12" i="9"/>
  <c r="C18" i="5"/>
  <c r="A13" i="9"/>
  <c r="B13" i="9"/>
  <c r="C13" i="9"/>
  <c r="D13" i="9"/>
  <c r="E13" i="9"/>
  <c r="F13" i="9"/>
  <c r="G13" i="9"/>
  <c r="H13" i="9"/>
  <c r="I13" i="9"/>
  <c r="J13" i="9"/>
  <c r="K13" i="9"/>
  <c r="C19" i="5"/>
  <c r="A14" i="9"/>
  <c r="B14" i="9"/>
  <c r="C14" i="9"/>
  <c r="D14" i="9"/>
  <c r="E14" i="9"/>
  <c r="F14" i="9"/>
  <c r="G14" i="9"/>
  <c r="H14" i="9"/>
  <c r="I14" i="9"/>
  <c r="J14" i="9"/>
  <c r="K14" i="9"/>
  <c r="C20" i="5"/>
  <c r="A15" i="9"/>
  <c r="B15" i="9"/>
  <c r="C15" i="9"/>
  <c r="D15" i="9"/>
  <c r="E15" i="9"/>
  <c r="F15" i="9"/>
  <c r="G15" i="9"/>
  <c r="H15" i="9"/>
  <c r="I15" i="9"/>
  <c r="J15" i="9"/>
  <c r="K15" i="9"/>
  <c r="C21" i="5"/>
  <c r="A16" i="9"/>
  <c r="B16" i="9"/>
  <c r="C16" i="9"/>
  <c r="D16" i="9"/>
  <c r="E16" i="9"/>
  <c r="F16" i="9"/>
  <c r="G16" i="9"/>
  <c r="H16" i="9"/>
  <c r="I16" i="9"/>
  <c r="J16" i="9"/>
  <c r="K16" i="9"/>
  <c r="C22" i="5"/>
  <c r="A17" i="9"/>
  <c r="B17" i="9"/>
  <c r="C17" i="9"/>
  <c r="D17" i="9"/>
  <c r="E17" i="9"/>
  <c r="F17" i="9"/>
  <c r="G17" i="9"/>
  <c r="H17" i="9"/>
  <c r="I17" i="9"/>
  <c r="J17" i="9"/>
  <c r="K17" i="9"/>
  <c r="C23" i="5"/>
  <c r="A18" i="9"/>
  <c r="B18" i="9"/>
  <c r="C18" i="9"/>
  <c r="D18" i="9"/>
  <c r="E18" i="9"/>
  <c r="F18" i="9"/>
  <c r="G18" i="9"/>
  <c r="H18" i="9"/>
  <c r="I18" i="9"/>
  <c r="J18" i="9"/>
  <c r="K18" i="9"/>
  <c r="C24" i="5"/>
  <c r="A19" i="9"/>
  <c r="B19" i="9"/>
  <c r="C19" i="9"/>
  <c r="D19" i="9"/>
  <c r="E19" i="9"/>
  <c r="F19" i="9"/>
  <c r="G19" i="9"/>
  <c r="H19" i="9"/>
  <c r="I19" i="9"/>
  <c r="J19" i="9"/>
  <c r="K19" i="9"/>
  <c r="C25" i="5"/>
  <c r="A20" i="9"/>
  <c r="B20" i="9"/>
  <c r="C20" i="9"/>
  <c r="D20" i="9"/>
  <c r="E20" i="9"/>
  <c r="F20" i="9"/>
  <c r="G20" i="9"/>
  <c r="H20" i="9"/>
  <c r="I20" i="9"/>
  <c r="J20" i="9"/>
  <c r="K20" i="9"/>
  <c r="C26" i="5"/>
  <c r="A21" i="9"/>
  <c r="B21" i="9"/>
  <c r="C21" i="9"/>
  <c r="D21" i="9"/>
  <c r="E21" i="9"/>
  <c r="F21" i="9"/>
  <c r="G21" i="9"/>
  <c r="H21" i="9"/>
  <c r="I21" i="9"/>
  <c r="J21" i="9"/>
  <c r="K21" i="9"/>
  <c r="C27" i="5"/>
  <c r="A22" i="9"/>
  <c r="B22" i="9"/>
  <c r="C22" i="9"/>
  <c r="D22" i="9"/>
  <c r="E22" i="9"/>
  <c r="F22" i="9"/>
  <c r="G22" i="9"/>
  <c r="H22" i="9"/>
  <c r="I22" i="9"/>
  <c r="J22" i="9"/>
  <c r="K22" i="9"/>
  <c r="C28" i="5"/>
  <c r="A23" i="9"/>
  <c r="B23" i="9"/>
  <c r="C23" i="9"/>
  <c r="D23" i="9"/>
  <c r="E23" i="9"/>
  <c r="F23" i="9"/>
  <c r="G23" i="9"/>
  <c r="H23" i="9"/>
  <c r="I23" i="9"/>
  <c r="J23" i="9"/>
  <c r="K23" i="9"/>
  <c r="C29" i="5"/>
  <c r="A24" i="9"/>
  <c r="B24" i="9"/>
  <c r="C24" i="9"/>
  <c r="D24" i="9"/>
  <c r="E24" i="9"/>
  <c r="F24" i="9"/>
  <c r="G24" i="9"/>
  <c r="H24" i="9"/>
  <c r="I24" i="9"/>
  <c r="J24" i="9"/>
  <c r="K24" i="9"/>
  <c r="C30" i="5"/>
  <c r="A25" i="9"/>
  <c r="B25" i="9"/>
  <c r="C25" i="9"/>
  <c r="D25" i="9"/>
  <c r="E25" i="9"/>
  <c r="F25" i="9"/>
  <c r="G25" i="9"/>
  <c r="H25" i="9"/>
  <c r="I25" i="9"/>
  <c r="J25" i="9"/>
  <c r="K25" i="9"/>
  <c r="C31" i="5"/>
  <c r="A26" i="9"/>
  <c r="B26" i="9"/>
  <c r="C26" i="9"/>
  <c r="D26" i="9"/>
  <c r="E26" i="9"/>
  <c r="F26" i="9"/>
  <c r="G26" i="9"/>
  <c r="H26" i="9"/>
  <c r="I26" i="9"/>
  <c r="J26" i="9"/>
  <c r="K26" i="9"/>
  <c r="C32" i="5"/>
  <c r="A27" i="9"/>
  <c r="B27" i="9"/>
  <c r="C27" i="9"/>
  <c r="D27" i="9"/>
  <c r="E27" i="9"/>
  <c r="F27" i="9"/>
  <c r="G27" i="9"/>
  <c r="H27" i="9"/>
  <c r="I27" i="9"/>
  <c r="J27" i="9"/>
  <c r="K27" i="9"/>
  <c r="C33" i="5"/>
  <c r="A28" i="9"/>
  <c r="B28" i="9"/>
  <c r="C28" i="9"/>
  <c r="D28" i="9"/>
  <c r="E28" i="9"/>
  <c r="F28" i="9"/>
  <c r="G28" i="9"/>
  <c r="H28" i="9"/>
  <c r="I28" i="9"/>
  <c r="J28" i="9"/>
  <c r="K28" i="9"/>
  <c r="C34" i="5"/>
  <c r="A29" i="9"/>
  <c r="B29" i="9"/>
  <c r="C29" i="9"/>
  <c r="D29" i="9"/>
  <c r="E29" i="9"/>
  <c r="F29" i="9"/>
  <c r="G29" i="9"/>
  <c r="H29" i="9"/>
  <c r="I29" i="9"/>
  <c r="J29" i="9"/>
  <c r="K29" i="9"/>
  <c r="C35" i="5"/>
  <c r="A30" i="9"/>
  <c r="B30" i="9"/>
  <c r="C30" i="9"/>
  <c r="D30" i="9"/>
  <c r="E30" i="9"/>
  <c r="F30" i="9"/>
  <c r="G30" i="9"/>
  <c r="H30" i="9"/>
  <c r="I30" i="9"/>
  <c r="J30" i="9"/>
  <c r="K30" i="9"/>
  <c r="C36" i="5"/>
  <c r="A31" i="9"/>
  <c r="B31" i="9"/>
  <c r="C31" i="9"/>
  <c r="D31" i="9"/>
  <c r="E31" i="9"/>
  <c r="F31" i="9"/>
  <c r="G31" i="9"/>
  <c r="H31" i="9"/>
  <c r="I31" i="9"/>
  <c r="J31" i="9"/>
  <c r="K31" i="9"/>
  <c r="C37" i="5"/>
  <c r="A32" i="9"/>
  <c r="B32" i="9"/>
  <c r="C32" i="9"/>
  <c r="D32" i="9"/>
  <c r="E32" i="9"/>
  <c r="F32" i="9"/>
  <c r="G32" i="9"/>
  <c r="H32" i="9"/>
  <c r="I32" i="9"/>
  <c r="J32" i="9"/>
  <c r="K32" i="9"/>
  <c r="C38" i="5"/>
  <c r="A33" i="9"/>
  <c r="B33" i="9"/>
  <c r="C33" i="9"/>
  <c r="D33" i="9"/>
  <c r="E33" i="9"/>
  <c r="F33" i="9"/>
  <c r="G33" i="9"/>
  <c r="H33" i="9"/>
  <c r="I33" i="9"/>
  <c r="J33" i="9"/>
  <c r="K33" i="9"/>
  <c r="C39" i="5"/>
  <c r="A34" i="9"/>
  <c r="B34" i="9"/>
  <c r="C34" i="9"/>
  <c r="D34" i="9"/>
  <c r="E34" i="9"/>
  <c r="F34" i="9"/>
  <c r="G34" i="9"/>
  <c r="H34" i="9"/>
  <c r="I34" i="9"/>
  <c r="J34" i="9"/>
  <c r="K34" i="9"/>
  <c r="C40" i="5"/>
  <c r="A35" i="9"/>
  <c r="B35" i="9"/>
  <c r="C35" i="9"/>
  <c r="D35" i="9"/>
  <c r="E35" i="9"/>
  <c r="F35" i="9"/>
  <c r="G35" i="9"/>
  <c r="H35" i="9"/>
  <c r="I35" i="9"/>
  <c r="J35" i="9"/>
  <c r="K35" i="9"/>
  <c r="C41" i="5"/>
  <c r="A36" i="9"/>
  <c r="B36" i="9"/>
  <c r="C36" i="9"/>
  <c r="D36" i="9"/>
  <c r="E36" i="9"/>
  <c r="F36" i="9"/>
  <c r="G36" i="9"/>
  <c r="H36" i="9"/>
  <c r="I36" i="9"/>
  <c r="J36" i="9"/>
  <c r="K36" i="9"/>
  <c r="C42" i="5"/>
  <c r="A37" i="9"/>
  <c r="B37" i="9"/>
  <c r="C37" i="9"/>
  <c r="D37" i="9"/>
  <c r="E37" i="9"/>
  <c r="F37" i="9"/>
  <c r="G37" i="9"/>
  <c r="H37" i="9"/>
  <c r="I37" i="9"/>
  <c r="J37" i="9"/>
  <c r="K37" i="9"/>
  <c r="C43" i="5"/>
  <c r="A38" i="9"/>
  <c r="B38" i="9"/>
  <c r="C38" i="9"/>
  <c r="D38" i="9"/>
  <c r="E38" i="9"/>
  <c r="F38" i="9"/>
  <c r="G38" i="9"/>
  <c r="H38" i="9"/>
  <c r="I38" i="9"/>
  <c r="J38" i="9"/>
  <c r="K38" i="9"/>
  <c r="C44" i="5"/>
  <c r="A39" i="9"/>
  <c r="B39" i="9"/>
  <c r="C39" i="9"/>
  <c r="D39" i="9"/>
  <c r="E39" i="9"/>
  <c r="F39" i="9"/>
  <c r="G39" i="9"/>
  <c r="H39" i="9"/>
  <c r="I39" i="9"/>
  <c r="J39" i="9"/>
  <c r="K39" i="9"/>
  <c r="C45" i="5"/>
  <c r="A40" i="9"/>
  <c r="B40" i="9"/>
  <c r="C40" i="9"/>
  <c r="D40" i="9"/>
  <c r="E40" i="9"/>
  <c r="F40" i="9"/>
  <c r="G40" i="9"/>
  <c r="H40" i="9"/>
  <c r="I40" i="9"/>
  <c r="J40" i="9"/>
  <c r="K40" i="9"/>
  <c r="C46" i="5"/>
  <c r="A41" i="9"/>
  <c r="B41" i="9"/>
  <c r="C41" i="9"/>
  <c r="D41" i="9"/>
  <c r="E41" i="9"/>
  <c r="F41" i="9"/>
  <c r="G41" i="9"/>
  <c r="H41" i="9"/>
  <c r="I41" i="9"/>
  <c r="J41" i="9"/>
  <c r="K41" i="9"/>
  <c r="C47" i="5"/>
  <c r="A42" i="9"/>
  <c r="B42" i="9"/>
  <c r="C42" i="9"/>
  <c r="D42" i="9"/>
  <c r="E42" i="9"/>
  <c r="F42" i="9"/>
  <c r="G42" i="9"/>
  <c r="H42" i="9"/>
  <c r="I42" i="9"/>
  <c r="J42" i="9"/>
  <c r="K42" i="9"/>
  <c r="C48" i="5"/>
  <c r="A43" i="9"/>
  <c r="B43" i="9"/>
  <c r="C43" i="9"/>
  <c r="D43" i="9"/>
  <c r="E43" i="9"/>
  <c r="F43" i="9"/>
  <c r="G43" i="9"/>
  <c r="H43" i="9"/>
  <c r="I43" i="9"/>
  <c r="J43" i="9"/>
  <c r="K43" i="9"/>
  <c r="C49" i="5"/>
  <c r="A44" i="9"/>
  <c r="B44" i="9"/>
  <c r="C44" i="9"/>
  <c r="D44" i="9"/>
  <c r="E44" i="9"/>
  <c r="F44" i="9"/>
  <c r="G44" i="9"/>
  <c r="H44" i="9"/>
  <c r="I44" i="9"/>
  <c r="J44" i="9"/>
  <c r="K44" i="9"/>
  <c r="C50" i="5"/>
  <c r="A45" i="9"/>
  <c r="B45" i="9"/>
  <c r="C45" i="9"/>
  <c r="D45" i="9"/>
  <c r="E45" i="9"/>
  <c r="F45" i="9"/>
  <c r="G45" i="9"/>
  <c r="H45" i="9"/>
  <c r="I45" i="9"/>
  <c r="J45" i="9"/>
  <c r="K45" i="9"/>
  <c r="C51" i="5"/>
  <c r="A46" i="9"/>
  <c r="B46" i="9"/>
  <c r="C46" i="9"/>
  <c r="D46" i="9"/>
  <c r="E46" i="9"/>
  <c r="F46" i="9"/>
  <c r="G46" i="9"/>
  <c r="H46" i="9"/>
  <c r="I46" i="9"/>
  <c r="J46" i="9"/>
  <c r="K46" i="9"/>
  <c r="C52" i="5"/>
  <c r="A47" i="9"/>
  <c r="B47" i="9"/>
  <c r="C47" i="9"/>
  <c r="D47" i="9"/>
  <c r="E47" i="9"/>
  <c r="F47" i="9"/>
  <c r="G47" i="9"/>
  <c r="H47" i="9"/>
  <c r="I47" i="9"/>
  <c r="J47" i="9"/>
  <c r="K47" i="9"/>
  <c r="C53" i="5"/>
  <c r="A48" i="9"/>
  <c r="B48" i="9"/>
  <c r="C48" i="9"/>
  <c r="D48" i="9"/>
  <c r="E48" i="9"/>
  <c r="F48" i="9"/>
  <c r="G48" i="9"/>
  <c r="H48" i="9"/>
  <c r="I48" i="9"/>
  <c r="J48" i="9"/>
  <c r="K48" i="9"/>
  <c r="C54" i="5"/>
  <c r="A49" i="9"/>
  <c r="B49" i="9"/>
  <c r="C49" i="9"/>
  <c r="D49" i="9"/>
  <c r="E49" i="9"/>
  <c r="F49" i="9"/>
  <c r="G49" i="9"/>
  <c r="H49" i="9"/>
  <c r="I49" i="9"/>
  <c r="J49" i="9"/>
  <c r="K49" i="9"/>
  <c r="C55" i="5"/>
  <c r="A50" i="9"/>
  <c r="B50" i="9"/>
  <c r="C50" i="9"/>
  <c r="D50" i="9"/>
  <c r="E50" i="9"/>
  <c r="F50" i="9"/>
  <c r="G50" i="9"/>
  <c r="H50" i="9"/>
  <c r="I50" i="9"/>
  <c r="J50" i="9"/>
  <c r="K50" i="9"/>
  <c r="C56" i="5"/>
  <c r="A51" i="9"/>
  <c r="B51" i="9"/>
  <c r="C51" i="9"/>
  <c r="D51" i="9"/>
  <c r="E51" i="9"/>
  <c r="F51" i="9"/>
  <c r="G51" i="9"/>
  <c r="H51" i="9"/>
  <c r="I51" i="9"/>
  <c r="J51" i="9"/>
  <c r="K51" i="9"/>
  <c r="C57" i="5"/>
  <c r="A52" i="9"/>
  <c r="B52" i="9"/>
  <c r="C52" i="9"/>
  <c r="D52" i="9"/>
  <c r="E52" i="9"/>
  <c r="F52" i="9"/>
  <c r="G52" i="9"/>
  <c r="H52" i="9"/>
  <c r="I52" i="9"/>
  <c r="J52" i="9"/>
  <c r="K52" i="9"/>
  <c r="C58" i="5"/>
  <c r="A53" i="9"/>
  <c r="B53" i="9"/>
  <c r="C53" i="9"/>
  <c r="D53" i="9"/>
  <c r="E53" i="9"/>
  <c r="F53" i="9"/>
  <c r="G53" i="9"/>
  <c r="H53" i="9"/>
  <c r="I53" i="9"/>
  <c r="J53" i="9"/>
  <c r="K53" i="9"/>
  <c r="C59" i="5"/>
  <c r="A54" i="9"/>
  <c r="B54" i="9"/>
  <c r="C54" i="9"/>
  <c r="D54" i="9"/>
  <c r="E54" i="9"/>
  <c r="F54" i="9"/>
  <c r="G54" i="9"/>
  <c r="H54" i="9"/>
  <c r="I54" i="9"/>
  <c r="J54" i="9"/>
  <c r="K54" i="9"/>
  <c r="C60" i="5"/>
  <c r="A55" i="9"/>
  <c r="B55" i="9"/>
  <c r="C55" i="9"/>
  <c r="D55" i="9"/>
  <c r="E55" i="9"/>
  <c r="F55" i="9"/>
  <c r="G55" i="9"/>
  <c r="H55" i="9"/>
  <c r="I55" i="9"/>
  <c r="J55" i="9"/>
  <c r="K55" i="9"/>
  <c r="C61" i="5"/>
  <c r="A56" i="9"/>
  <c r="B56" i="9"/>
  <c r="C56" i="9"/>
  <c r="D56" i="9"/>
  <c r="E56" i="9"/>
  <c r="F56" i="9"/>
  <c r="G56" i="9"/>
  <c r="H56" i="9"/>
  <c r="I56" i="9"/>
  <c r="J56" i="9"/>
  <c r="K56" i="9"/>
  <c r="C62" i="5"/>
  <c r="A57" i="9"/>
  <c r="B57" i="9"/>
  <c r="C57" i="9"/>
  <c r="D57" i="9"/>
  <c r="E57" i="9"/>
  <c r="F57" i="9"/>
  <c r="G57" i="9"/>
  <c r="H57" i="9"/>
  <c r="I57" i="9"/>
  <c r="J57" i="9"/>
  <c r="K57" i="9"/>
  <c r="C63" i="5"/>
  <c r="A58" i="9"/>
  <c r="B58" i="9"/>
  <c r="C58" i="9"/>
  <c r="D58" i="9"/>
  <c r="E58" i="9"/>
  <c r="F58" i="9"/>
  <c r="G58" i="9"/>
  <c r="H58" i="9"/>
  <c r="I58" i="9"/>
  <c r="J58" i="9"/>
  <c r="K58" i="9"/>
  <c r="C64" i="5"/>
  <c r="A59" i="9"/>
  <c r="B59" i="9"/>
  <c r="C59" i="9"/>
  <c r="D59" i="9"/>
  <c r="E59" i="9"/>
  <c r="F59" i="9"/>
  <c r="G59" i="9"/>
  <c r="H59" i="9"/>
  <c r="I59" i="9"/>
  <c r="J59" i="9"/>
  <c r="K59" i="9"/>
  <c r="C65" i="5"/>
  <c r="A60" i="9"/>
  <c r="B60" i="9"/>
  <c r="C60" i="9"/>
  <c r="D60" i="9"/>
  <c r="E60" i="9"/>
  <c r="F60" i="9"/>
  <c r="G60" i="9"/>
  <c r="H60" i="9"/>
  <c r="I60" i="9"/>
  <c r="J60" i="9"/>
  <c r="K60" i="9"/>
  <c r="C66" i="5"/>
  <c r="A61" i="9"/>
  <c r="B61" i="9"/>
  <c r="C61" i="9"/>
  <c r="D61" i="9"/>
  <c r="E61" i="9"/>
  <c r="F61" i="9"/>
  <c r="G61" i="9"/>
  <c r="H61" i="9"/>
  <c r="I61" i="9"/>
  <c r="J61" i="9"/>
  <c r="K61" i="9"/>
  <c r="C67" i="5"/>
  <c r="A62" i="9"/>
  <c r="B62" i="9"/>
  <c r="C62" i="9"/>
  <c r="D62" i="9"/>
  <c r="E62" i="9"/>
  <c r="F62" i="9"/>
  <c r="G62" i="9"/>
  <c r="H62" i="9"/>
  <c r="I62" i="9"/>
  <c r="J62" i="9"/>
  <c r="K62" i="9"/>
  <c r="C68" i="5"/>
  <c r="A63" i="9"/>
  <c r="B63" i="9"/>
  <c r="C63" i="9"/>
  <c r="D63" i="9"/>
  <c r="E63" i="9"/>
  <c r="F63" i="9"/>
  <c r="G63" i="9"/>
  <c r="H63" i="9"/>
  <c r="I63" i="9"/>
  <c r="J63" i="9"/>
  <c r="K63" i="9"/>
  <c r="C69" i="5"/>
  <c r="A64" i="9"/>
  <c r="B64" i="9"/>
  <c r="C64" i="9"/>
  <c r="D64" i="9"/>
  <c r="E64" i="9"/>
  <c r="F64" i="9"/>
  <c r="G64" i="9"/>
  <c r="H64" i="9"/>
  <c r="I64" i="9"/>
  <c r="J64" i="9"/>
  <c r="K64" i="9"/>
  <c r="C70" i="5"/>
  <c r="A65" i="9"/>
  <c r="B65" i="9"/>
  <c r="C65" i="9"/>
  <c r="D65" i="9"/>
  <c r="E65" i="9"/>
  <c r="F65" i="9"/>
  <c r="G65" i="9"/>
  <c r="H65" i="9"/>
  <c r="I65" i="9"/>
  <c r="J65" i="9"/>
  <c r="K65" i="9"/>
  <c r="C71" i="5"/>
  <c r="A66" i="9"/>
  <c r="B66" i="9"/>
  <c r="C66" i="9"/>
  <c r="D66" i="9"/>
  <c r="E66" i="9"/>
  <c r="F66" i="9"/>
  <c r="G66" i="9"/>
  <c r="H66" i="9"/>
  <c r="I66" i="9"/>
  <c r="J66" i="9"/>
  <c r="K66" i="9"/>
  <c r="C72" i="5"/>
  <c r="A67" i="9"/>
  <c r="B67" i="9"/>
  <c r="C67" i="9"/>
  <c r="D67" i="9"/>
  <c r="E67" i="9"/>
  <c r="F67" i="9"/>
  <c r="G67" i="9"/>
  <c r="H67" i="9"/>
  <c r="I67" i="9"/>
  <c r="J67" i="9"/>
  <c r="K67" i="9"/>
  <c r="C73" i="5"/>
  <c r="A68" i="9"/>
  <c r="B68" i="9"/>
  <c r="C68" i="9"/>
  <c r="D68" i="9"/>
  <c r="E68" i="9"/>
  <c r="F68" i="9"/>
  <c r="G68" i="9"/>
  <c r="H68" i="9"/>
  <c r="I68" i="9"/>
  <c r="J68" i="9"/>
  <c r="K68" i="9"/>
  <c r="C74" i="5"/>
  <c r="A69" i="9"/>
  <c r="B69" i="9"/>
  <c r="C69" i="9"/>
  <c r="D69" i="9"/>
  <c r="E69" i="9"/>
  <c r="F69" i="9"/>
  <c r="G69" i="9"/>
  <c r="H69" i="9"/>
  <c r="I69" i="9"/>
  <c r="J69" i="9"/>
  <c r="K69" i="9"/>
  <c r="C75" i="5"/>
  <c r="A70" i="9"/>
  <c r="B70" i="9"/>
  <c r="C70" i="9"/>
  <c r="D70" i="9"/>
  <c r="E70" i="9"/>
  <c r="F70" i="9"/>
  <c r="G70" i="9"/>
  <c r="H70" i="9"/>
  <c r="I70" i="9"/>
  <c r="J70" i="9"/>
  <c r="K70" i="9"/>
  <c r="C76" i="5"/>
  <c r="A71" i="9"/>
  <c r="B71" i="9"/>
  <c r="C71" i="9"/>
  <c r="D71" i="9"/>
  <c r="E71" i="9"/>
  <c r="F71" i="9"/>
  <c r="G71" i="9"/>
  <c r="H71" i="9"/>
  <c r="I71" i="9"/>
  <c r="J71" i="9"/>
  <c r="K71" i="9"/>
  <c r="C77" i="5"/>
  <c r="A72" i="9"/>
  <c r="B72" i="9"/>
  <c r="C72" i="9"/>
  <c r="D72" i="9"/>
  <c r="E72" i="9"/>
  <c r="F72" i="9"/>
  <c r="G72" i="9"/>
  <c r="H72" i="9"/>
  <c r="I72" i="9"/>
  <c r="J72" i="9"/>
  <c r="K72" i="9"/>
  <c r="C78" i="5"/>
  <c r="A73" i="9"/>
  <c r="B73" i="9"/>
  <c r="C73" i="9"/>
  <c r="D73" i="9"/>
  <c r="E73" i="9"/>
  <c r="F73" i="9"/>
  <c r="G73" i="9"/>
  <c r="H73" i="9"/>
  <c r="I73" i="9"/>
  <c r="J73" i="9"/>
  <c r="K73" i="9"/>
  <c r="C79" i="5"/>
  <c r="A74" i="9"/>
  <c r="B74" i="9"/>
  <c r="C74" i="9"/>
  <c r="D74" i="9"/>
  <c r="E74" i="9"/>
  <c r="F74" i="9"/>
  <c r="G74" i="9"/>
  <c r="H74" i="9"/>
  <c r="I74" i="9"/>
  <c r="J74" i="9"/>
  <c r="K74" i="9"/>
  <c r="C80" i="5"/>
  <c r="A75" i="9"/>
  <c r="B75" i="9"/>
  <c r="C75" i="9"/>
  <c r="D75" i="9"/>
  <c r="E75" i="9"/>
  <c r="F75" i="9"/>
  <c r="G75" i="9"/>
  <c r="H75" i="9"/>
  <c r="I75" i="9"/>
  <c r="J75" i="9"/>
  <c r="K75" i="9"/>
  <c r="C81" i="5"/>
  <c r="A76" i="9"/>
  <c r="B76" i="9"/>
  <c r="C76" i="9"/>
  <c r="D76" i="9"/>
  <c r="E76" i="9"/>
  <c r="F76" i="9"/>
  <c r="G76" i="9"/>
  <c r="H76" i="9"/>
  <c r="I76" i="9"/>
  <c r="J76" i="9"/>
  <c r="K76" i="9"/>
  <c r="C82" i="5"/>
  <c r="A77" i="9"/>
  <c r="B77" i="9"/>
  <c r="C77" i="9"/>
  <c r="D77" i="9"/>
  <c r="E77" i="9"/>
  <c r="F77" i="9"/>
  <c r="G77" i="9"/>
  <c r="H77" i="9"/>
  <c r="I77" i="9"/>
  <c r="J77" i="9"/>
  <c r="K77" i="9"/>
  <c r="C83" i="5"/>
  <c r="A78" i="9"/>
  <c r="B78" i="9"/>
  <c r="C78" i="9"/>
  <c r="D78" i="9"/>
  <c r="E78" i="9"/>
  <c r="F78" i="9"/>
  <c r="G78" i="9"/>
  <c r="H78" i="9"/>
  <c r="I78" i="9"/>
  <c r="J78" i="9"/>
  <c r="K78" i="9"/>
  <c r="C84" i="5"/>
  <c r="A79" i="9"/>
  <c r="B79" i="9"/>
  <c r="C79" i="9"/>
  <c r="D79" i="9"/>
  <c r="E79" i="9"/>
  <c r="F79" i="9"/>
  <c r="G79" i="9"/>
  <c r="H79" i="9"/>
  <c r="I79" i="9"/>
  <c r="J79" i="9"/>
  <c r="K79" i="9"/>
  <c r="C85" i="5"/>
  <c r="A80" i="9"/>
  <c r="B80" i="9"/>
  <c r="C80" i="9"/>
  <c r="D80" i="9"/>
  <c r="E80" i="9"/>
  <c r="F80" i="9"/>
  <c r="G80" i="9"/>
  <c r="H80" i="9"/>
  <c r="I80" i="9"/>
  <c r="J80" i="9"/>
  <c r="K80" i="9"/>
  <c r="C86" i="5"/>
  <c r="A81" i="9"/>
  <c r="B81" i="9"/>
  <c r="C81" i="9"/>
  <c r="D81" i="9"/>
  <c r="E81" i="9"/>
  <c r="F81" i="9"/>
  <c r="G81" i="9"/>
  <c r="H81" i="9"/>
  <c r="I81" i="9"/>
  <c r="J81" i="9"/>
  <c r="K81" i="9"/>
  <c r="C87" i="5"/>
  <c r="A82" i="9"/>
  <c r="B82" i="9"/>
  <c r="C82" i="9"/>
  <c r="D82" i="9"/>
  <c r="E82" i="9"/>
  <c r="F82" i="9"/>
  <c r="G82" i="9"/>
  <c r="H82" i="9"/>
  <c r="I82" i="9"/>
  <c r="J82" i="9"/>
  <c r="K82" i="9"/>
  <c r="C88" i="5"/>
  <c r="A83" i="9"/>
  <c r="B83" i="9"/>
  <c r="C83" i="9"/>
  <c r="D83" i="9"/>
  <c r="E83" i="9"/>
  <c r="F83" i="9"/>
  <c r="G83" i="9"/>
  <c r="H83" i="9"/>
  <c r="I83" i="9"/>
  <c r="J83" i="9"/>
  <c r="K83" i="9"/>
  <c r="C89" i="5"/>
  <c r="A84" i="9"/>
  <c r="B84" i="9"/>
  <c r="C84" i="9"/>
  <c r="D84" i="9"/>
  <c r="E84" i="9"/>
  <c r="F84" i="9"/>
  <c r="G84" i="9"/>
  <c r="H84" i="9"/>
  <c r="I84" i="9"/>
  <c r="J84" i="9"/>
  <c r="K84" i="9"/>
  <c r="C90" i="5"/>
  <c r="A85" i="9"/>
  <c r="B85" i="9"/>
  <c r="C85" i="9"/>
  <c r="D85" i="9"/>
  <c r="E85" i="9"/>
  <c r="F85" i="9"/>
  <c r="G85" i="9"/>
  <c r="H85" i="9"/>
  <c r="I85" i="9"/>
  <c r="J85" i="9"/>
  <c r="K85" i="9"/>
  <c r="C91" i="5"/>
  <c r="A86" i="9"/>
  <c r="B86" i="9"/>
  <c r="C86" i="9"/>
  <c r="D86" i="9"/>
  <c r="E86" i="9"/>
  <c r="F86" i="9"/>
  <c r="G86" i="9"/>
  <c r="H86" i="9"/>
  <c r="I86" i="9"/>
  <c r="J86" i="9"/>
  <c r="K86" i="9"/>
  <c r="C92" i="5"/>
  <c r="A87" i="9"/>
  <c r="B87" i="9"/>
  <c r="C87" i="9"/>
  <c r="D87" i="9"/>
  <c r="E87" i="9"/>
  <c r="F87" i="9"/>
  <c r="G87" i="9"/>
  <c r="H87" i="9"/>
  <c r="I87" i="9"/>
  <c r="J87" i="9"/>
  <c r="K87" i="9"/>
  <c r="C93" i="5"/>
  <c r="A88" i="9"/>
  <c r="B88" i="9"/>
  <c r="C88" i="9"/>
  <c r="D88" i="9"/>
  <c r="E88" i="9"/>
  <c r="F88" i="9"/>
  <c r="G88" i="9"/>
  <c r="H88" i="9"/>
  <c r="I88" i="9"/>
  <c r="J88" i="9"/>
  <c r="K88" i="9"/>
  <c r="C94" i="5"/>
  <c r="A89" i="9"/>
  <c r="B89" i="9"/>
  <c r="C89" i="9"/>
  <c r="D89" i="9"/>
  <c r="E89" i="9"/>
  <c r="F89" i="9"/>
  <c r="G89" i="9"/>
  <c r="H89" i="9"/>
  <c r="I89" i="9"/>
  <c r="J89" i="9"/>
  <c r="K89" i="9"/>
  <c r="C95" i="5"/>
  <c r="A90" i="9"/>
  <c r="B90" i="9"/>
  <c r="C90" i="9"/>
  <c r="D90" i="9"/>
  <c r="E90" i="9"/>
  <c r="F90" i="9"/>
  <c r="G90" i="9"/>
  <c r="H90" i="9"/>
  <c r="I90" i="9"/>
  <c r="J90" i="9"/>
  <c r="K90" i="9"/>
  <c r="C96" i="5"/>
  <c r="A91" i="9"/>
  <c r="B91" i="9"/>
  <c r="C91" i="9"/>
  <c r="D91" i="9"/>
  <c r="E91" i="9"/>
  <c r="F91" i="9"/>
  <c r="G91" i="9"/>
  <c r="H91" i="9"/>
  <c r="I91" i="9"/>
  <c r="J91" i="9"/>
  <c r="K91" i="9"/>
  <c r="C97" i="5"/>
  <c r="A92" i="9"/>
  <c r="B92" i="9"/>
  <c r="C92" i="9"/>
  <c r="D92" i="9"/>
  <c r="E92" i="9"/>
  <c r="F92" i="9"/>
  <c r="G92" i="9"/>
  <c r="H92" i="9"/>
  <c r="I92" i="9"/>
  <c r="J92" i="9"/>
  <c r="K92" i="9"/>
  <c r="C98" i="5"/>
  <c r="A93" i="9"/>
  <c r="B93" i="9"/>
  <c r="C93" i="9"/>
  <c r="D93" i="9"/>
  <c r="E93" i="9"/>
  <c r="F93" i="9"/>
  <c r="G93" i="9"/>
  <c r="H93" i="9"/>
  <c r="I93" i="9"/>
  <c r="J93" i="9"/>
  <c r="K93" i="9"/>
  <c r="C99" i="5"/>
  <c r="A94" i="9"/>
  <c r="B94" i="9"/>
  <c r="C94" i="9"/>
  <c r="D94" i="9"/>
  <c r="E94" i="9"/>
  <c r="F94" i="9"/>
  <c r="G94" i="9"/>
  <c r="H94" i="9"/>
  <c r="I94" i="9"/>
  <c r="J94" i="9"/>
  <c r="K94" i="9"/>
  <c r="C100" i="5"/>
  <c r="A95" i="9"/>
  <c r="B95" i="9"/>
  <c r="C95" i="9"/>
  <c r="D95" i="9"/>
  <c r="E95" i="9"/>
  <c r="F95" i="9"/>
  <c r="G95" i="9"/>
  <c r="H95" i="9"/>
  <c r="I95" i="9"/>
  <c r="J95" i="9"/>
  <c r="K95" i="9"/>
  <c r="C101" i="5"/>
  <c r="A96" i="9"/>
  <c r="B96" i="9"/>
  <c r="C96" i="9"/>
  <c r="D96" i="9"/>
  <c r="E96" i="9"/>
  <c r="F96" i="9"/>
  <c r="G96" i="9"/>
  <c r="H96" i="9"/>
  <c r="I96" i="9"/>
  <c r="J96" i="9"/>
  <c r="K96" i="9"/>
  <c r="C102" i="5"/>
  <c r="A97" i="9"/>
  <c r="B97" i="9"/>
  <c r="C97" i="9"/>
  <c r="D97" i="9"/>
  <c r="E97" i="9"/>
  <c r="F97" i="9"/>
  <c r="G97" i="9"/>
  <c r="H97" i="9"/>
  <c r="I97" i="9"/>
  <c r="J97" i="9"/>
  <c r="K97" i="9"/>
  <c r="C103" i="5"/>
  <c r="A98" i="9"/>
  <c r="B98" i="9"/>
  <c r="C98" i="9"/>
  <c r="D98" i="9"/>
  <c r="E98" i="9"/>
  <c r="F98" i="9"/>
  <c r="G98" i="9"/>
  <c r="H98" i="9"/>
  <c r="I98" i="9"/>
  <c r="J98" i="9"/>
  <c r="K98" i="9"/>
  <c r="C104" i="5"/>
  <c r="A99" i="9"/>
  <c r="B99" i="9"/>
  <c r="C99" i="9"/>
  <c r="D99" i="9"/>
  <c r="E99" i="9"/>
  <c r="F99" i="9"/>
  <c r="G99" i="9"/>
  <c r="H99" i="9"/>
  <c r="I99" i="9"/>
  <c r="J99" i="9"/>
  <c r="K99" i="9"/>
  <c r="C105" i="5"/>
  <c r="A100" i="9"/>
  <c r="B100" i="9"/>
  <c r="C100" i="9"/>
  <c r="D100" i="9"/>
  <c r="E100" i="9"/>
  <c r="F100" i="9"/>
  <c r="G100" i="9"/>
  <c r="H100" i="9"/>
  <c r="I100" i="9"/>
  <c r="J100" i="9"/>
  <c r="K100" i="9"/>
  <c r="C106" i="5"/>
  <c r="A101" i="9"/>
  <c r="B101" i="9"/>
  <c r="C101" i="9"/>
  <c r="D101" i="9"/>
  <c r="E101" i="9"/>
  <c r="F101" i="9"/>
  <c r="G101" i="9"/>
  <c r="H101" i="9"/>
  <c r="I101" i="9"/>
  <c r="J101" i="9"/>
  <c r="K101" i="9"/>
  <c r="C107" i="5"/>
  <c r="A102" i="9"/>
  <c r="B102" i="9"/>
  <c r="C102" i="9"/>
  <c r="D102" i="9"/>
  <c r="E102" i="9"/>
  <c r="F102" i="9"/>
  <c r="G102" i="9"/>
  <c r="H102" i="9"/>
  <c r="I102" i="9"/>
  <c r="J102" i="9"/>
  <c r="K102" i="9"/>
  <c r="C108" i="5"/>
  <c r="A103" i="9"/>
  <c r="B103" i="9"/>
  <c r="C103" i="9"/>
  <c r="D103" i="9"/>
  <c r="E103" i="9"/>
  <c r="F103" i="9"/>
  <c r="G103" i="9"/>
  <c r="H103" i="9"/>
  <c r="I103" i="9"/>
  <c r="J103" i="9"/>
  <c r="K103" i="9"/>
  <c r="C109" i="5"/>
  <c r="A104" i="9"/>
  <c r="B104" i="9"/>
  <c r="C104" i="9"/>
  <c r="D104" i="9"/>
  <c r="E104" i="9"/>
  <c r="F104" i="9"/>
  <c r="G104" i="9"/>
  <c r="H104" i="9"/>
  <c r="I104" i="9"/>
  <c r="J104" i="9"/>
  <c r="K104" i="9"/>
  <c r="C110" i="5"/>
  <c r="A105" i="9"/>
  <c r="B105" i="9"/>
  <c r="C105" i="9"/>
  <c r="D105" i="9"/>
  <c r="E105" i="9"/>
  <c r="F105" i="9"/>
  <c r="G105" i="9"/>
  <c r="H105" i="9"/>
  <c r="I105" i="9"/>
  <c r="J105" i="9"/>
  <c r="K105" i="9"/>
  <c r="C111" i="5"/>
  <c r="A106" i="9"/>
  <c r="B106" i="9"/>
  <c r="C106" i="9"/>
  <c r="D106" i="9"/>
  <c r="E106" i="9"/>
  <c r="F106" i="9"/>
  <c r="G106" i="9"/>
  <c r="H106" i="9"/>
  <c r="I106" i="9"/>
  <c r="J106" i="9"/>
  <c r="K106" i="9"/>
  <c r="C112" i="5"/>
  <c r="A107" i="9"/>
  <c r="B107" i="9"/>
  <c r="C107" i="9"/>
  <c r="D107" i="9"/>
  <c r="E107" i="9"/>
  <c r="F107" i="9"/>
  <c r="G107" i="9"/>
  <c r="H107" i="9"/>
  <c r="I107" i="9"/>
  <c r="J107" i="9"/>
  <c r="K107" i="9"/>
  <c r="C113" i="5"/>
  <c r="A108" i="9"/>
  <c r="B108" i="9"/>
  <c r="C108" i="9"/>
  <c r="D108" i="9"/>
  <c r="E108" i="9"/>
  <c r="F108" i="9"/>
  <c r="G108" i="9"/>
  <c r="H108" i="9"/>
  <c r="I108" i="9"/>
  <c r="J108" i="9"/>
  <c r="K108" i="9"/>
  <c r="C114" i="5"/>
  <c r="A109" i="9"/>
  <c r="B109" i="9"/>
  <c r="C109" i="9"/>
  <c r="D109" i="9"/>
  <c r="E109" i="9"/>
  <c r="F109" i="9"/>
  <c r="G109" i="9"/>
  <c r="H109" i="9"/>
  <c r="I109" i="9"/>
  <c r="J109" i="9"/>
  <c r="K109" i="9"/>
  <c r="C115" i="5"/>
  <c r="A110" i="9"/>
  <c r="B110" i="9"/>
  <c r="C110" i="9"/>
  <c r="D110" i="9"/>
  <c r="E110" i="9"/>
  <c r="F110" i="9"/>
  <c r="G110" i="9"/>
  <c r="H110" i="9"/>
  <c r="I110" i="9"/>
  <c r="J110" i="9"/>
  <c r="K110" i="9"/>
  <c r="C116" i="5"/>
  <c r="A111" i="9"/>
  <c r="B111" i="9"/>
  <c r="C111" i="9"/>
  <c r="D111" i="9"/>
  <c r="E111" i="9"/>
  <c r="F111" i="9"/>
  <c r="G111" i="9"/>
  <c r="H111" i="9"/>
  <c r="I111" i="9"/>
  <c r="J111" i="9"/>
  <c r="K111" i="9"/>
  <c r="C117" i="5"/>
  <c r="A112" i="9"/>
  <c r="B112" i="9"/>
  <c r="C112" i="9"/>
  <c r="D112" i="9"/>
  <c r="E112" i="9"/>
  <c r="F112" i="9"/>
  <c r="G112" i="9"/>
  <c r="H112" i="9"/>
  <c r="I112" i="9"/>
  <c r="J112" i="9"/>
  <c r="K112" i="9"/>
  <c r="C118" i="5"/>
  <c r="A113" i="9"/>
  <c r="B113" i="9"/>
  <c r="C113" i="9"/>
  <c r="D113" i="9"/>
  <c r="E113" i="9"/>
  <c r="F113" i="9"/>
  <c r="G113" i="9"/>
  <c r="H113" i="9"/>
  <c r="I113" i="9"/>
  <c r="J113" i="9"/>
  <c r="K113" i="9"/>
  <c r="C119" i="5"/>
  <c r="A114" i="9"/>
  <c r="B114" i="9"/>
  <c r="C114" i="9"/>
  <c r="D114" i="9"/>
  <c r="E114" i="9"/>
  <c r="F114" i="9"/>
  <c r="G114" i="9"/>
  <c r="H114" i="9"/>
  <c r="I114" i="9"/>
  <c r="J114" i="9"/>
  <c r="K114" i="9"/>
  <c r="C120" i="5"/>
  <c r="A115" i="9"/>
  <c r="B115" i="9"/>
  <c r="C115" i="9"/>
  <c r="D115" i="9"/>
  <c r="E115" i="9"/>
  <c r="F115" i="9"/>
  <c r="G115" i="9"/>
  <c r="H115" i="9"/>
  <c r="I115" i="9"/>
  <c r="J115" i="9"/>
  <c r="K115" i="9"/>
  <c r="C121" i="5"/>
  <c r="A116" i="9"/>
  <c r="B116" i="9"/>
  <c r="C116" i="9"/>
  <c r="D116" i="9"/>
  <c r="E116" i="9"/>
  <c r="F116" i="9"/>
  <c r="G116" i="9"/>
  <c r="H116" i="9"/>
  <c r="I116" i="9"/>
  <c r="J116" i="9"/>
  <c r="K116" i="9"/>
  <c r="C122" i="5"/>
  <c r="A117" i="9"/>
  <c r="B117" i="9"/>
  <c r="C117" i="9"/>
  <c r="D117" i="9"/>
  <c r="E117" i="9"/>
  <c r="F117" i="9"/>
  <c r="G117" i="9"/>
  <c r="H117" i="9"/>
  <c r="I117" i="9"/>
  <c r="J117" i="9"/>
  <c r="K117" i="9"/>
  <c r="C123" i="5"/>
  <c r="A118" i="9"/>
  <c r="B118" i="9"/>
  <c r="C118" i="9"/>
  <c r="D118" i="9"/>
  <c r="E118" i="9"/>
  <c r="F118" i="9"/>
  <c r="G118" i="9"/>
  <c r="H118" i="9"/>
  <c r="I118" i="9"/>
  <c r="J118" i="9"/>
  <c r="K118" i="9"/>
  <c r="C124" i="5"/>
  <c r="A119" i="9"/>
  <c r="B119" i="9"/>
  <c r="C119" i="9"/>
  <c r="D119" i="9"/>
  <c r="E119" i="9"/>
  <c r="F119" i="9"/>
  <c r="G119" i="9"/>
  <c r="H119" i="9"/>
  <c r="I119" i="9"/>
  <c r="J119" i="9"/>
  <c r="K119" i="9"/>
  <c r="C125" i="5"/>
  <c r="A120" i="9"/>
  <c r="B120" i="9"/>
  <c r="C120" i="9"/>
  <c r="D120" i="9"/>
  <c r="E120" i="9"/>
  <c r="F120" i="9"/>
  <c r="G120" i="9"/>
  <c r="H120" i="9"/>
  <c r="I120" i="9"/>
  <c r="J120" i="9"/>
  <c r="K120" i="9"/>
  <c r="C126" i="5"/>
  <c r="A121" i="9"/>
  <c r="B121" i="9"/>
  <c r="C121" i="9"/>
  <c r="D121" i="9"/>
  <c r="E121" i="9"/>
  <c r="F121" i="9"/>
  <c r="G121" i="9"/>
  <c r="H121" i="9"/>
  <c r="I121" i="9"/>
  <c r="J121" i="9"/>
  <c r="K121" i="9"/>
  <c r="C127" i="5"/>
  <c r="A122" i="9"/>
  <c r="B122" i="9"/>
  <c r="C122" i="9"/>
  <c r="D122" i="9"/>
  <c r="E122" i="9"/>
  <c r="F122" i="9"/>
  <c r="G122" i="9"/>
  <c r="H122" i="9"/>
  <c r="I122" i="9"/>
  <c r="J122" i="9"/>
  <c r="K122" i="9"/>
  <c r="C128" i="5"/>
  <c r="A123" i="9"/>
  <c r="B123" i="9"/>
  <c r="C123" i="9"/>
  <c r="D123" i="9"/>
  <c r="E123" i="9"/>
  <c r="F123" i="9"/>
  <c r="G123" i="9"/>
  <c r="H123" i="9"/>
  <c r="I123" i="9"/>
  <c r="J123" i="9"/>
  <c r="K123" i="9"/>
  <c r="C129" i="5"/>
  <c r="A124" i="9"/>
  <c r="B124" i="9"/>
  <c r="C124" i="9"/>
  <c r="D124" i="9"/>
  <c r="E124" i="9"/>
  <c r="F124" i="9"/>
  <c r="G124" i="9"/>
  <c r="H124" i="9"/>
  <c r="I124" i="9"/>
  <c r="J124" i="9"/>
  <c r="K124" i="9"/>
  <c r="C130" i="5"/>
  <c r="A125" i="9"/>
  <c r="B125" i="9"/>
  <c r="C125" i="9"/>
  <c r="D125" i="9"/>
  <c r="E125" i="9"/>
  <c r="F125" i="9"/>
  <c r="G125" i="9"/>
  <c r="H125" i="9"/>
  <c r="I125" i="9"/>
  <c r="J125" i="9"/>
  <c r="K125" i="9"/>
  <c r="C131" i="5"/>
  <c r="A126" i="9"/>
  <c r="B126" i="9"/>
  <c r="C126" i="9"/>
  <c r="D126" i="9"/>
  <c r="E126" i="9"/>
  <c r="F126" i="9"/>
  <c r="G126" i="9"/>
  <c r="H126" i="9"/>
  <c r="I126" i="9"/>
  <c r="J126" i="9"/>
  <c r="K126" i="9"/>
  <c r="C132" i="5"/>
  <c r="A127" i="9"/>
  <c r="B127" i="9"/>
  <c r="C127" i="9"/>
  <c r="D127" i="9"/>
  <c r="E127" i="9"/>
  <c r="F127" i="9"/>
  <c r="G127" i="9"/>
  <c r="H127" i="9"/>
  <c r="I127" i="9"/>
  <c r="J127" i="9"/>
  <c r="K127" i="9"/>
  <c r="C133" i="5"/>
  <c r="A128" i="9"/>
  <c r="B128" i="9"/>
  <c r="C128" i="9"/>
  <c r="D128" i="9"/>
  <c r="E128" i="9"/>
  <c r="F128" i="9"/>
  <c r="G128" i="9"/>
  <c r="H128" i="9"/>
  <c r="I128" i="9"/>
  <c r="J128" i="9"/>
  <c r="K128" i="9"/>
  <c r="C134" i="5"/>
  <c r="A129" i="9"/>
  <c r="B129" i="9"/>
  <c r="C129" i="9"/>
  <c r="D129" i="9"/>
  <c r="E129" i="9"/>
  <c r="F129" i="9"/>
  <c r="G129" i="9"/>
  <c r="H129" i="9"/>
  <c r="I129" i="9"/>
  <c r="J129" i="9"/>
  <c r="K129" i="9"/>
  <c r="C135" i="5"/>
  <c r="A130" i="9"/>
  <c r="B130" i="9"/>
  <c r="C130" i="9"/>
  <c r="D130" i="9"/>
  <c r="E130" i="9"/>
  <c r="F130" i="9"/>
  <c r="G130" i="9"/>
  <c r="H130" i="9"/>
  <c r="I130" i="9"/>
  <c r="J130" i="9"/>
  <c r="K130" i="9"/>
  <c r="C136" i="5"/>
  <c r="A131" i="9"/>
  <c r="B131" i="9"/>
  <c r="C131" i="9"/>
  <c r="D131" i="9"/>
  <c r="E131" i="9"/>
  <c r="F131" i="9"/>
  <c r="G131" i="9"/>
  <c r="H131" i="9"/>
  <c r="I131" i="9"/>
  <c r="J131" i="9"/>
  <c r="K131" i="9"/>
  <c r="C137" i="5"/>
  <c r="A132" i="9"/>
  <c r="B132" i="9"/>
  <c r="C132" i="9"/>
  <c r="D132" i="9"/>
  <c r="E132" i="9"/>
  <c r="F132" i="9"/>
  <c r="G132" i="9"/>
  <c r="H132" i="9"/>
  <c r="I132" i="9"/>
  <c r="J132" i="9"/>
  <c r="K132" i="9"/>
  <c r="C138" i="5"/>
  <c r="A133" i="9"/>
  <c r="B133" i="9"/>
  <c r="C133" i="9"/>
  <c r="D133" i="9"/>
  <c r="E133" i="9"/>
  <c r="F133" i="9"/>
  <c r="G133" i="9"/>
  <c r="H133" i="9"/>
  <c r="I133" i="9"/>
  <c r="J133" i="9"/>
  <c r="K133" i="9"/>
  <c r="C139" i="5"/>
  <c r="A134" i="9"/>
  <c r="B134" i="9"/>
  <c r="C134" i="9"/>
  <c r="D134" i="9"/>
  <c r="E134" i="9"/>
  <c r="F134" i="9"/>
  <c r="G134" i="9"/>
  <c r="H134" i="9"/>
  <c r="I134" i="9"/>
  <c r="J134" i="9"/>
  <c r="K134" i="9"/>
  <c r="C140" i="5"/>
  <c r="A135" i="9"/>
  <c r="B135" i="9"/>
  <c r="C135" i="9"/>
  <c r="D135" i="9"/>
  <c r="E135" i="9"/>
  <c r="F135" i="9"/>
  <c r="G135" i="9"/>
  <c r="H135" i="9"/>
  <c r="I135" i="9"/>
  <c r="J135" i="9"/>
  <c r="K135" i="9"/>
  <c r="C141" i="5"/>
  <c r="A136" i="9"/>
  <c r="B136" i="9"/>
  <c r="C136" i="9"/>
  <c r="D136" i="9"/>
  <c r="E136" i="9"/>
  <c r="F136" i="9"/>
  <c r="G136" i="9"/>
  <c r="H136" i="9"/>
  <c r="I136" i="9"/>
  <c r="J136" i="9"/>
  <c r="K136" i="9"/>
  <c r="C142" i="5"/>
  <c r="A137" i="9"/>
  <c r="B137" i="9"/>
  <c r="C137" i="9"/>
  <c r="D137" i="9"/>
  <c r="E137" i="9"/>
  <c r="F137" i="9"/>
  <c r="G137" i="9"/>
  <c r="H137" i="9"/>
  <c r="I137" i="9"/>
  <c r="J137" i="9"/>
  <c r="K137" i="9"/>
  <c r="C143" i="5"/>
  <c r="A138" i="9"/>
  <c r="B138" i="9"/>
  <c r="C138" i="9"/>
  <c r="D138" i="9"/>
  <c r="E138" i="9"/>
  <c r="F138" i="9"/>
  <c r="G138" i="9"/>
  <c r="H138" i="9"/>
  <c r="I138" i="9"/>
  <c r="J138" i="9"/>
  <c r="K138" i="9"/>
  <c r="C144" i="5"/>
  <c r="A139" i="9"/>
  <c r="B139" i="9"/>
  <c r="C139" i="9"/>
  <c r="D139" i="9"/>
  <c r="E139" i="9"/>
  <c r="F139" i="9"/>
  <c r="G139" i="9"/>
  <c r="H139" i="9"/>
  <c r="I139" i="9"/>
  <c r="J139" i="9"/>
  <c r="K139" i="9"/>
  <c r="C145" i="5"/>
  <c r="A140" i="9"/>
  <c r="B140" i="9"/>
  <c r="C140" i="9"/>
  <c r="D140" i="9"/>
  <c r="E140" i="9"/>
  <c r="F140" i="9"/>
  <c r="G140" i="9"/>
  <c r="H140" i="9"/>
  <c r="I140" i="9"/>
  <c r="J140" i="9"/>
  <c r="K140" i="9"/>
  <c r="C146" i="5"/>
  <c r="A141" i="9"/>
  <c r="B141" i="9"/>
  <c r="C141" i="9"/>
  <c r="D141" i="9"/>
  <c r="E141" i="9"/>
  <c r="F141" i="9"/>
  <c r="G141" i="9"/>
  <c r="H141" i="9"/>
  <c r="I141" i="9"/>
  <c r="J141" i="9"/>
  <c r="K141" i="9"/>
  <c r="C147" i="5"/>
  <c r="A142" i="9"/>
  <c r="B142" i="9"/>
  <c r="C142" i="9"/>
  <c r="D142" i="9"/>
  <c r="E142" i="9"/>
  <c r="F142" i="9"/>
  <c r="G142" i="9"/>
  <c r="H142" i="9"/>
  <c r="I142" i="9"/>
  <c r="J142" i="9"/>
  <c r="K142" i="9"/>
  <c r="C148" i="5"/>
  <c r="A143" i="9"/>
  <c r="B143" i="9"/>
  <c r="C143" i="9"/>
  <c r="D143" i="9"/>
  <c r="E143" i="9"/>
  <c r="F143" i="9"/>
  <c r="G143" i="9"/>
  <c r="H143" i="9"/>
  <c r="I143" i="9"/>
  <c r="J143" i="9"/>
  <c r="K143" i="9"/>
  <c r="C149" i="5"/>
  <c r="A144" i="9"/>
  <c r="B144" i="9"/>
  <c r="C144" i="9"/>
  <c r="D144" i="9"/>
  <c r="E144" i="9"/>
  <c r="F144" i="9"/>
  <c r="G144" i="9"/>
  <c r="H144" i="9"/>
  <c r="I144" i="9"/>
  <c r="J144" i="9"/>
  <c r="K144" i="9"/>
  <c r="C150" i="5"/>
  <c r="A145" i="9"/>
  <c r="B145" i="9"/>
  <c r="C145" i="9"/>
  <c r="D145" i="9"/>
  <c r="E145" i="9"/>
  <c r="F145" i="9"/>
  <c r="G145" i="9"/>
  <c r="H145" i="9"/>
  <c r="I145" i="9"/>
  <c r="J145" i="9"/>
  <c r="K145" i="9"/>
  <c r="C151" i="5"/>
  <c r="A146" i="9"/>
  <c r="B146" i="9"/>
  <c r="C146" i="9"/>
  <c r="D146" i="9"/>
  <c r="E146" i="9"/>
  <c r="F146" i="9"/>
  <c r="G146" i="9"/>
  <c r="H146" i="9"/>
  <c r="I146" i="9"/>
  <c r="J146" i="9"/>
  <c r="K146" i="9"/>
  <c r="C152" i="5"/>
  <c r="A147" i="9"/>
  <c r="B147" i="9"/>
  <c r="C147" i="9"/>
  <c r="D147" i="9"/>
  <c r="E147" i="9"/>
  <c r="F147" i="9"/>
  <c r="G147" i="9"/>
  <c r="H147" i="9"/>
  <c r="I147" i="9"/>
  <c r="J147" i="9"/>
  <c r="K147" i="9"/>
  <c r="C153" i="5"/>
  <c r="A148" i="9"/>
  <c r="B148" i="9"/>
  <c r="C148" i="9"/>
  <c r="D148" i="9"/>
  <c r="E148" i="9"/>
  <c r="F148" i="9"/>
  <c r="G148" i="9"/>
  <c r="H148" i="9"/>
  <c r="I148" i="9"/>
  <c r="J148" i="9"/>
  <c r="K148" i="9"/>
  <c r="C154" i="5"/>
  <c r="A149" i="9"/>
  <c r="B149" i="9"/>
  <c r="C149" i="9"/>
  <c r="D149" i="9"/>
  <c r="E149" i="9"/>
  <c r="F149" i="9"/>
  <c r="G149" i="9"/>
  <c r="H149" i="9"/>
  <c r="I149" i="9"/>
  <c r="J149" i="9"/>
  <c r="K149" i="9"/>
  <c r="C155" i="5"/>
  <c r="A150" i="9"/>
  <c r="B150" i="9"/>
  <c r="C150" i="9"/>
  <c r="D150" i="9"/>
  <c r="E150" i="9"/>
  <c r="F150" i="9"/>
  <c r="G150" i="9"/>
  <c r="H150" i="9"/>
  <c r="I150" i="9"/>
  <c r="J150" i="9"/>
  <c r="K150" i="9"/>
  <c r="C156" i="5"/>
  <c r="A151" i="9"/>
  <c r="B151" i="9"/>
  <c r="C151" i="9"/>
  <c r="D151" i="9"/>
  <c r="E151" i="9"/>
  <c r="F151" i="9"/>
  <c r="G151" i="9"/>
  <c r="H151" i="9"/>
  <c r="I151" i="9"/>
  <c r="J151" i="9"/>
  <c r="K151" i="9"/>
  <c r="C157" i="5"/>
  <c r="A152" i="9"/>
  <c r="B152" i="9"/>
  <c r="C152" i="9"/>
  <c r="D152" i="9"/>
  <c r="E152" i="9"/>
  <c r="F152" i="9"/>
  <c r="G152" i="9"/>
  <c r="H152" i="9"/>
  <c r="I152" i="9"/>
  <c r="J152" i="9"/>
  <c r="K152" i="9"/>
  <c r="C158" i="5"/>
  <c r="A153" i="9"/>
  <c r="B153" i="9"/>
  <c r="C153" i="9"/>
  <c r="D153" i="9"/>
  <c r="E153" i="9"/>
  <c r="F153" i="9"/>
  <c r="G153" i="9"/>
  <c r="H153" i="9"/>
  <c r="I153" i="9"/>
  <c r="J153" i="9"/>
  <c r="K153" i="9"/>
  <c r="C159" i="5"/>
  <c r="A154" i="9"/>
  <c r="B154" i="9"/>
  <c r="C154" i="9"/>
  <c r="D154" i="9"/>
  <c r="E154" i="9"/>
  <c r="F154" i="9"/>
  <c r="G154" i="9"/>
  <c r="H154" i="9"/>
  <c r="I154" i="9"/>
  <c r="J154" i="9"/>
  <c r="K154" i="9"/>
  <c r="C160" i="5"/>
  <c r="A155" i="9"/>
  <c r="B155" i="9"/>
  <c r="C155" i="9"/>
  <c r="D155" i="9"/>
  <c r="E155" i="9"/>
  <c r="F155" i="9"/>
  <c r="G155" i="9"/>
  <c r="H155" i="9"/>
  <c r="I155" i="9"/>
  <c r="J155" i="9"/>
  <c r="K155" i="9"/>
  <c r="C161" i="5"/>
  <c r="A156" i="9"/>
  <c r="B156" i="9"/>
  <c r="C156" i="9"/>
  <c r="D156" i="9"/>
  <c r="E156" i="9"/>
  <c r="F156" i="9"/>
  <c r="G156" i="9"/>
  <c r="H156" i="9"/>
  <c r="I156" i="9"/>
  <c r="J156" i="9"/>
  <c r="K156" i="9"/>
  <c r="C162" i="5"/>
  <c r="A157" i="9"/>
  <c r="B157" i="9"/>
  <c r="C157" i="9"/>
  <c r="D157" i="9"/>
  <c r="E157" i="9"/>
  <c r="F157" i="9"/>
  <c r="G157" i="9"/>
  <c r="H157" i="9"/>
  <c r="I157" i="9"/>
  <c r="J157" i="9"/>
  <c r="K157" i="9"/>
  <c r="C163" i="5"/>
  <c r="A158" i="9"/>
  <c r="B158" i="9"/>
  <c r="C158" i="9"/>
  <c r="D158" i="9"/>
  <c r="E158" i="9"/>
  <c r="F158" i="9"/>
  <c r="G158" i="9"/>
  <c r="H158" i="9"/>
  <c r="I158" i="9"/>
  <c r="J158" i="9"/>
  <c r="K158" i="9"/>
  <c r="C164" i="5"/>
  <c r="A159" i="9"/>
  <c r="B159" i="9"/>
  <c r="C159" i="9"/>
  <c r="D159" i="9"/>
  <c r="E159" i="9"/>
  <c r="F159" i="9"/>
  <c r="G159" i="9"/>
  <c r="H159" i="9"/>
  <c r="I159" i="9"/>
  <c r="J159" i="9"/>
  <c r="K159" i="9"/>
  <c r="C165" i="5"/>
  <c r="A160" i="9"/>
  <c r="B160" i="9"/>
  <c r="C160" i="9"/>
  <c r="D160" i="9"/>
  <c r="E160" i="9"/>
  <c r="F160" i="9"/>
  <c r="G160" i="9"/>
  <c r="H160" i="9"/>
  <c r="I160" i="9"/>
  <c r="J160" i="9"/>
  <c r="K160" i="9"/>
  <c r="C166" i="5"/>
  <c r="A161" i="9"/>
  <c r="B161" i="9"/>
  <c r="C161" i="9"/>
  <c r="D161" i="9"/>
  <c r="E161" i="9"/>
  <c r="F161" i="9"/>
  <c r="G161" i="9"/>
  <c r="H161" i="9"/>
  <c r="I161" i="9"/>
  <c r="J161" i="9"/>
  <c r="K161" i="9"/>
  <c r="C167" i="5"/>
  <c r="A162" i="9"/>
  <c r="B162" i="9"/>
  <c r="C162" i="9"/>
  <c r="D162" i="9"/>
  <c r="E162" i="9"/>
  <c r="F162" i="9"/>
  <c r="G162" i="9"/>
  <c r="H162" i="9"/>
  <c r="I162" i="9"/>
  <c r="J162" i="9"/>
  <c r="K162" i="9"/>
  <c r="C168" i="5"/>
  <c r="A163" i="9"/>
  <c r="B163" i="9"/>
  <c r="C163" i="9"/>
  <c r="D163" i="9"/>
  <c r="E163" i="9"/>
  <c r="F163" i="9"/>
  <c r="G163" i="9"/>
  <c r="H163" i="9"/>
  <c r="I163" i="9"/>
  <c r="J163" i="9"/>
  <c r="K163" i="9"/>
  <c r="C169" i="5"/>
  <c r="A164" i="9"/>
  <c r="B164" i="9"/>
  <c r="C164" i="9"/>
  <c r="D164" i="9"/>
  <c r="E164" i="9"/>
  <c r="F164" i="9"/>
  <c r="G164" i="9"/>
  <c r="H164" i="9"/>
  <c r="I164" i="9"/>
  <c r="J164" i="9"/>
  <c r="K164" i="9"/>
  <c r="C170" i="5"/>
  <c r="A165" i="9"/>
  <c r="B165" i="9"/>
  <c r="C165" i="9"/>
  <c r="D165" i="9"/>
  <c r="E165" i="9"/>
  <c r="F165" i="9"/>
  <c r="G165" i="9"/>
  <c r="H165" i="9"/>
  <c r="I165" i="9"/>
  <c r="J165" i="9"/>
  <c r="K165" i="9"/>
  <c r="C171" i="5"/>
  <c r="A166" i="9"/>
  <c r="B166" i="9"/>
  <c r="C166" i="9"/>
  <c r="D166" i="9"/>
  <c r="E166" i="9"/>
  <c r="F166" i="9"/>
  <c r="G166" i="9"/>
  <c r="H166" i="9"/>
  <c r="I166" i="9"/>
  <c r="J166" i="9"/>
  <c r="K166" i="9"/>
  <c r="C172" i="5"/>
  <c r="A167" i="9"/>
  <c r="B167" i="9"/>
  <c r="C167" i="9"/>
  <c r="D167" i="9"/>
  <c r="E167" i="9"/>
  <c r="F167" i="9"/>
  <c r="G167" i="9"/>
  <c r="H167" i="9"/>
  <c r="I167" i="9"/>
  <c r="J167" i="9"/>
  <c r="K167" i="9"/>
  <c r="C173" i="5"/>
  <c r="A168" i="9"/>
  <c r="B168" i="9"/>
  <c r="C168" i="9"/>
  <c r="D168" i="9"/>
  <c r="E168" i="9"/>
  <c r="F168" i="9"/>
  <c r="G168" i="9"/>
  <c r="H168" i="9"/>
  <c r="I168" i="9"/>
  <c r="J168" i="9"/>
  <c r="K168" i="9"/>
  <c r="C174" i="5"/>
  <c r="A169" i="9"/>
  <c r="B169" i="9"/>
  <c r="C169" i="9"/>
  <c r="D169" i="9"/>
  <c r="E169" i="9"/>
  <c r="F169" i="9"/>
  <c r="G169" i="9"/>
  <c r="H169" i="9"/>
  <c r="I169" i="9"/>
  <c r="J169" i="9"/>
  <c r="K169" i="9"/>
  <c r="C175" i="5"/>
  <c r="A170" i="9"/>
  <c r="B170" i="9"/>
  <c r="C170" i="9"/>
  <c r="D170" i="9"/>
  <c r="E170" i="9"/>
  <c r="F170" i="9"/>
  <c r="G170" i="9"/>
  <c r="H170" i="9"/>
  <c r="I170" i="9"/>
  <c r="J170" i="9"/>
  <c r="K170" i="9"/>
  <c r="C176" i="5"/>
  <c r="A171" i="9"/>
  <c r="B171" i="9"/>
  <c r="C171" i="9"/>
  <c r="D171" i="9"/>
  <c r="E171" i="9"/>
  <c r="F171" i="9"/>
  <c r="G171" i="9"/>
  <c r="H171" i="9"/>
  <c r="I171" i="9"/>
  <c r="J171" i="9"/>
  <c r="K171" i="9"/>
  <c r="C177" i="5"/>
  <c r="A172" i="9"/>
  <c r="B172" i="9"/>
  <c r="C172" i="9"/>
  <c r="D172" i="9"/>
  <c r="E172" i="9"/>
  <c r="F172" i="9"/>
  <c r="G172" i="9"/>
  <c r="H172" i="9"/>
  <c r="I172" i="9"/>
  <c r="J172" i="9"/>
  <c r="K172" i="9"/>
  <c r="C178" i="5"/>
  <c r="A173" i="9"/>
  <c r="B173" i="9"/>
  <c r="C173" i="9"/>
  <c r="D173" i="9"/>
  <c r="E173" i="9"/>
  <c r="F173" i="9"/>
  <c r="G173" i="9"/>
  <c r="H173" i="9"/>
  <c r="I173" i="9"/>
  <c r="J173" i="9"/>
  <c r="K173" i="9"/>
  <c r="C179" i="5"/>
  <c r="A174" i="9"/>
  <c r="B174" i="9"/>
  <c r="C174" i="9"/>
  <c r="D174" i="9"/>
  <c r="E174" i="9"/>
  <c r="F174" i="9"/>
  <c r="G174" i="9"/>
  <c r="H174" i="9"/>
  <c r="I174" i="9"/>
  <c r="J174" i="9"/>
  <c r="K174" i="9"/>
  <c r="C180" i="5"/>
  <c r="A175" i="9"/>
  <c r="B175" i="9"/>
  <c r="C175" i="9"/>
  <c r="D175" i="9"/>
  <c r="E175" i="9"/>
  <c r="F175" i="9"/>
  <c r="G175" i="9"/>
  <c r="H175" i="9"/>
  <c r="I175" i="9"/>
  <c r="J175" i="9"/>
  <c r="K175" i="9"/>
  <c r="C181" i="5"/>
  <c r="A176" i="9"/>
  <c r="B176" i="9"/>
  <c r="C176" i="9"/>
  <c r="D176" i="9"/>
  <c r="E176" i="9"/>
  <c r="F176" i="9"/>
  <c r="G176" i="9"/>
  <c r="H176" i="9"/>
  <c r="I176" i="9"/>
  <c r="J176" i="9"/>
  <c r="K176" i="9"/>
  <c r="C182" i="5"/>
  <c r="A177" i="9"/>
  <c r="B177" i="9"/>
  <c r="C177" i="9"/>
  <c r="D177" i="9"/>
  <c r="E177" i="9"/>
  <c r="F177" i="9"/>
  <c r="G177" i="9"/>
  <c r="H177" i="9"/>
  <c r="I177" i="9"/>
  <c r="J177" i="9"/>
  <c r="K177" i="9"/>
  <c r="C183" i="5"/>
  <c r="A178" i="9"/>
  <c r="B178" i="9"/>
  <c r="C178" i="9"/>
  <c r="D178" i="9"/>
  <c r="E178" i="9"/>
  <c r="F178" i="9"/>
  <c r="G178" i="9"/>
  <c r="H178" i="9"/>
  <c r="I178" i="9"/>
  <c r="J178" i="9"/>
  <c r="K178" i="9"/>
  <c r="C184" i="5"/>
  <c r="A179" i="9"/>
  <c r="B179" i="9"/>
  <c r="C179" i="9"/>
  <c r="D179" i="9"/>
  <c r="E179" i="9"/>
  <c r="F179" i="9"/>
  <c r="G179" i="9"/>
  <c r="H179" i="9"/>
  <c r="I179" i="9"/>
  <c r="J179" i="9"/>
  <c r="K179" i="9"/>
  <c r="C185" i="5"/>
  <c r="A180" i="9"/>
  <c r="B180" i="9"/>
  <c r="C180" i="9"/>
  <c r="D180" i="9"/>
  <c r="E180" i="9"/>
  <c r="F180" i="9"/>
  <c r="G180" i="9"/>
  <c r="H180" i="9"/>
  <c r="I180" i="9"/>
  <c r="J180" i="9"/>
  <c r="K180" i="9"/>
  <c r="C186" i="5"/>
  <c r="A181" i="9"/>
  <c r="B181" i="9"/>
  <c r="C181" i="9"/>
  <c r="D181" i="9"/>
  <c r="E181" i="9"/>
  <c r="F181" i="9"/>
  <c r="G181" i="9"/>
  <c r="H181" i="9"/>
  <c r="I181" i="9"/>
  <c r="J181" i="9"/>
  <c r="K181" i="9"/>
  <c r="C187" i="5"/>
  <c r="A182" i="9"/>
  <c r="B182" i="9"/>
  <c r="C182" i="9"/>
  <c r="D182" i="9"/>
  <c r="E182" i="9"/>
  <c r="F182" i="9"/>
  <c r="G182" i="9"/>
  <c r="H182" i="9"/>
  <c r="I182" i="9"/>
  <c r="J182" i="9"/>
  <c r="K182" i="9"/>
  <c r="C188" i="5"/>
  <c r="A183" i="9"/>
  <c r="B183" i="9"/>
  <c r="C183" i="9"/>
  <c r="D183" i="9"/>
  <c r="E183" i="9"/>
  <c r="F183" i="9"/>
  <c r="G183" i="9"/>
  <c r="H183" i="9"/>
  <c r="I183" i="9"/>
  <c r="J183" i="9"/>
  <c r="K183" i="9"/>
  <c r="C189" i="5"/>
  <c r="A184" i="9"/>
  <c r="B184" i="9"/>
  <c r="C184" i="9"/>
  <c r="D184" i="9"/>
  <c r="E184" i="9"/>
  <c r="F184" i="9"/>
  <c r="G184" i="9"/>
  <c r="H184" i="9"/>
  <c r="I184" i="9"/>
  <c r="J184" i="9"/>
  <c r="K184" i="9"/>
  <c r="C190" i="5"/>
  <c r="A185" i="9"/>
  <c r="B185" i="9"/>
  <c r="C185" i="9"/>
  <c r="D185" i="9"/>
  <c r="E185" i="9"/>
  <c r="F185" i="9"/>
  <c r="G185" i="9"/>
  <c r="H185" i="9"/>
  <c r="I185" i="9"/>
  <c r="J185" i="9"/>
  <c r="K185" i="9"/>
  <c r="C191" i="5"/>
  <c r="A186" i="9"/>
  <c r="B186" i="9"/>
  <c r="C186" i="9"/>
  <c r="D186" i="9"/>
  <c r="E186" i="9"/>
  <c r="F186" i="9"/>
  <c r="G186" i="9"/>
  <c r="H186" i="9"/>
  <c r="I186" i="9"/>
  <c r="J186" i="9"/>
  <c r="K186" i="9"/>
  <c r="C192" i="5"/>
  <c r="A187" i="9"/>
  <c r="B187" i="9"/>
  <c r="C187" i="9"/>
  <c r="D187" i="9"/>
  <c r="E187" i="9"/>
  <c r="F187" i="9"/>
  <c r="G187" i="9"/>
  <c r="H187" i="9"/>
  <c r="I187" i="9"/>
  <c r="J187" i="9"/>
  <c r="K187" i="9"/>
  <c r="C193" i="5"/>
  <c r="A188" i="9"/>
  <c r="B188" i="9"/>
  <c r="C188" i="9"/>
  <c r="D188" i="9"/>
  <c r="E188" i="9"/>
  <c r="F188" i="9"/>
  <c r="G188" i="9"/>
  <c r="H188" i="9"/>
  <c r="I188" i="9"/>
  <c r="J188" i="9"/>
  <c r="K188" i="9"/>
  <c r="C194" i="5"/>
  <c r="A189" i="9"/>
  <c r="B189" i="9"/>
  <c r="C189" i="9"/>
  <c r="D189" i="9"/>
  <c r="E189" i="9"/>
  <c r="F189" i="9"/>
  <c r="G189" i="9"/>
  <c r="H189" i="9"/>
  <c r="I189" i="9"/>
  <c r="J189" i="9"/>
  <c r="K189" i="9"/>
  <c r="C195" i="5"/>
  <c r="A190" i="9"/>
  <c r="B190" i="9"/>
  <c r="C190" i="9"/>
  <c r="D190" i="9"/>
  <c r="E190" i="9"/>
  <c r="F190" i="9"/>
  <c r="G190" i="9"/>
  <c r="H190" i="9"/>
  <c r="I190" i="9"/>
  <c r="J190" i="9"/>
  <c r="K190" i="9"/>
  <c r="C196" i="5"/>
  <c r="A191" i="9"/>
  <c r="B191" i="9"/>
  <c r="C191" i="9"/>
  <c r="D191" i="9"/>
  <c r="E191" i="9"/>
  <c r="F191" i="9"/>
  <c r="G191" i="9"/>
  <c r="H191" i="9"/>
  <c r="I191" i="9"/>
  <c r="J191" i="9"/>
  <c r="K191" i="9"/>
  <c r="C197" i="5"/>
  <c r="A192" i="9"/>
  <c r="B192" i="9"/>
  <c r="C192" i="9"/>
  <c r="D192" i="9"/>
  <c r="E192" i="9"/>
  <c r="F192" i="9"/>
  <c r="G192" i="9"/>
  <c r="H192" i="9"/>
  <c r="I192" i="9"/>
  <c r="J192" i="9"/>
  <c r="K192" i="9"/>
  <c r="C198" i="5"/>
  <c r="A193" i="9"/>
  <c r="B193" i="9"/>
  <c r="C193" i="9"/>
  <c r="D193" i="9"/>
  <c r="E193" i="9"/>
  <c r="F193" i="9"/>
  <c r="G193" i="9"/>
  <c r="H193" i="9"/>
  <c r="I193" i="9"/>
  <c r="J193" i="9"/>
  <c r="K193" i="9"/>
  <c r="C199" i="5"/>
  <c r="A194" i="9"/>
  <c r="B194" i="9"/>
  <c r="C194" i="9"/>
  <c r="D194" i="9"/>
  <c r="E194" i="9"/>
  <c r="F194" i="9"/>
  <c r="G194" i="9"/>
  <c r="H194" i="9"/>
  <c r="I194" i="9"/>
  <c r="J194" i="9"/>
  <c r="K194" i="9"/>
  <c r="C200" i="5"/>
  <c r="A195" i="9"/>
  <c r="B195" i="9"/>
  <c r="C195" i="9"/>
  <c r="D195" i="9"/>
  <c r="E195" i="9"/>
  <c r="F195" i="9"/>
  <c r="G195" i="9"/>
  <c r="H195" i="9"/>
  <c r="I195" i="9"/>
  <c r="J195" i="9"/>
  <c r="K195" i="9"/>
  <c r="C201" i="5"/>
  <c r="A196" i="9"/>
  <c r="B196" i="9"/>
  <c r="C196" i="9"/>
  <c r="D196" i="9"/>
  <c r="E196" i="9"/>
  <c r="F196" i="9"/>
  <c r="G196" i="9"/>
  <c r="H196" i="9"/>
  <c r="I196" i="9"/>
  <c r="J196" i="9"/>
  <c r="K196" i="9"/>
  <c r="C202" i="5"/>
  <c r="A197" i="9"/>
  <c r="B197" i="9"/>
  <c r="C197" i="9"/>
  <c r="D197" i="9"/>
  <c r="E197" i="9"/>
  <c r="F197" i="9"/>
  <c r="G197" i="9"/>
  <c r="H197" i="9"/>
  <c r="I197" i="9"/>
  <c r="J197" i="9"/>
  <c r="K197" i="9"/>
  <c r="C203" i="5"/>
  <c r="A198" i="9"/>
  <c r="B198" i="9"/>
  <c r="C198" i="9"/>
  <c r="D198" i="9"/>
  <c r="E198" i="9"/>
  <c r="F198" i="9"/>
  <c r="G198" i="9"/>
  <c r="H198" i="9"/>
  <c r="I198" i="9"/>
  <c r="J198" i="9"/>
  <c r="K198" i="9"/>
  <c r="C204" i="5"/>
  <c r="A199" i="9"/>
  <c r="B199" i="9"/>
  <c r="C199" i="9"/>
  <c r="D199" i="9"/>
  <c r="E199" i="9"/>
  <c r="F199" i="9"/>
  <c r="G199" i="9"/>
  <c r="H199" i="9"/>
  <c r="I199" i="9"/>
  <c r="J199" i="9"/>
  <c r="K199" i="9"/>
  <c r="C205" i="5"/>
  <c r="A200" i="9"/>
  <c r="B200" i="9"/>
  <c r="C200" i="9"/>
  <c r="D200" i="9"/>
  <c r="E200" i="9"/>
  <c r="F200" i="9"/>
  <c r="G200" i="9"/>
  <c r="H200" i="9"/>
  <c r="I200" i="9"/>
  <c r="J200" i="9"/>
  <c r="K200" i="9"/>
  <c r="C206" i="5"/>
  <c r="A201" i="9"/>
  <c r="B201" i="9"/>
  <c r="C201" i="9"/>
  <c r="D201" i="9"/>
  <c r="E201" i="9"/>
  <c r="F201" i="9"/>
  <c r="G201" i="9"/>
  <c r="H201" i="9"/>
  <c r="I201" i="9"/>
  <c r="J201" i="9"/>
  <c r="K201" i="9"/>
  <c r="C207" i="5"/>
  <c r="A202" i="9"/>
  <c r="B202" i="9"/>
  <c r="C202" i="9"/>
  <c r="D202" i="9"/>
  <c r="E202" i="9"/>
  <c r="F202" i="9"/>
  <c r="G202" i="9"/>
  <c r="H202" i="9"/>
  <c r="I202" i="9"/>
  <c r="J202" i="9"/>
  <c r="K202" i="9"/>
  <c r="C208" i="5"/>
  <c r="A203" i="9"/>
  <c r="B203" i="9"/>
  <c r="C203" i="9"/>
  <c r="D203" i="9"/>
  <c r="E203" i="9"/>
  <c r="F203" i="9"/>
  <c r="G203" i="9"/>
  <c r="H203" i="9"/>
  <c r="I203" i="9"/>
  <c r="J203" i="9"/>
  <c r="K203" i="9"/>
  <c r="C209" i="5"/>
  <c r="A204" i="9"/>
  <c r="B204" i="9"/>
  <c r="C204" i="9"/>
  <c r="D204" i="9"/>
  <c r="E204" i="9"/>
  <c r="F204" i="9"/>
  <c r="G204" i="9"/>
  <c r="H204" i="9"/>
  <c r="I204" i="9"/>
  <c r="J204" i="9"/>
  <c r="K204" i="9"/>
  <c r="C210" i="5"/>
  <c r="A205" i="9"/>
  <c r="B205" i="9"/>
  <c r="C205" i="9"/>
  <c r="D205" i="9"/>
  <c r="E205" i="9"/>
  <c r="F205" i="9"/>
  <c r="G205" i="9"/>
  <c r="H205" i="9"/>
  <c r="I205" i="9"/>
  <c r="J205" i="9"/>
  <c r="K205" i="9"/>
  <c r="C211" i="5"/>
  <c r="A206" i="9"/>
  <c r="B206" i="9"/>
  <c r="C206" i="9"/>
  <c r="D206" i="9"/>
  <c r="E206" i="9"/>
  <c r="F206" i="9"/>
  <c r="G206" i="9"/>
  <c r="H206" i="9"/>
  <c r="I206" i="9"/>
  <c r="J206" i="9"/>
  <c r="K206" i="9"/>
  <c r="C212" i="5"/>
  <c r="A207" i="9"/>
  <c r="B207" i="9"/>
  <c r="C207" i="9"/>
  <c r="D207" i="9"/>
  <c r="E207" i="9"/>
  <c r="F207" i="9"/>
  <c r="G207" i="9"/>
  <c r="H207" i="9"/>
  <c r="I207" i="9"/>
  <c r="J207" i="9"/>
  <c r="K207" i="9"/>
  <c r="C213" i="5"/>
  <c r="A208" i="9"/>
  <c r="B208" i="9"/>
  <c r="C208" i="9"/>
  <c r="D208" i="9"/>
  <c r="E208" i="9"/>
  <c r="F208" i="9"/>
  <c r="G208" i="9"/>
  <c r="H208" i="9"/>
  <c r="I208" i="9"/>
  <c r="J208" i="9"/>
  <c r="K208" i="9"/>
  <c r="C214" i="5"/>
  <c r="A209" i="9"/>
  <c r="B209" i="9"/>
  <c r="C209" i="9"/>
  <c r="D209" i="9"/>
  <c r="E209" i="9"/>
  <c r="F209" i="9"/>
  <c r="G209" i="9"/>
  <c r="H209" i="9"/>
  <c r="I209" i="9"/>
  <c r="J209" i="9"/>
  <c r="K209" i="9"/>
  <c r="C215" i="5"/>
  <c r="A210" i="9"/>
  <c r="B210" i="9"/>
  <c r="C210" i="9"/>
  <c r="D210" i="9"/>
  <c r="E210" i="9"/>
  <c r="F210" i="9"/>
  <c r="G210" i="9"/>
  <c r="H210" i="9"/>
  <c r="I210" i="9"/>
  <c r="J210" i="9"/>
  <c r="K210" i="9"/>
  <c r="C216" i="5"/>
  <c r="A211" i="9"/>
  <c r="B211" i="9"/>
  <c r="C211" i="9"/>
  <c r="D211" i="9"/>
  <c r="E211" i="9"/>
  <c r="F211" i="9"/>
  <c r="G211" i="9"/>
  <c r="H211" i="9"/>
  <c r="I211" i="9"/>
  <c r="J211" i="9"/>
  <c r="K211" i="9"/>
  <c r="C217" i="5"/>
  <c r="A212" i="9"/>
  <c r="B212" i="9"/>
  <c r="C212" i="9"/>
  <c r="D212" i="9"/>
  <c r="E212" i="9"/>
  <c r="F212" i="9"/>
  <c r="G212" i="9"/>
  <c r="H212" i="9"/>
  <c r="I212" i="9"/>
  <c r="J212" i="9"/>
  <c r="K212" i="9"/>
  <c r="C218" i="5"/>
  <c r="A213" i="9"/>
  <c r="B213" i="9"/>
  <c r="C213" i="9"/>
  <c r="D213" i="9"/>
  <c r="E213" i="9"/>
  <c r="F213" i="9"/>
  <c r="G213" i="9"/>
  <c r="H213" i="9"/>
  <c r="I213" i="9"/>
  <c r="J213" i="9"/>
  <c r="K213" i="9"/>
  <c r="C219" i="5"/>
  <c r="A214" i="9"/>
  <c r="B214" i="9"/>
  <c r="C214" i="9"/>
  <c r="D214" i="9"/>
  <c r="E214" i="9"/>
  <c r="F214" i="9"/>
  <c r="G214" i="9"/>
  <c r="H214" i="9"/>
  <c r="I214" i="9"/>
  <c r="J214" i="9"/>
  <c r="K214" i="9"/>
  <c r="C220" i="5"/>
  <c r="A215" i="9"/>
  <c r="B215" i="9"/>
  <c r="C215" i="9"/>
  <c r="D215" i="9"/>
  <c r="E215" i="9"/>
  <c r="F215" i="9"/>
  <c r="G215" i="9"/>
  <c r="H215" i="9"/>
  <c r="I215" i="9"/>
  <c r="J215" i="9"/>
  <c r="K215" i="9"/>
  <c r="C221" i="5"/>
  <c r="A216" i="9"/>
  <c r="B216" i="9"/>
  <c r="C216" i="9"/>
  <c r="D216" i="9"/>
  <c r="E216" i="9"/>
  <c r="F216" i="9"/>
  <c r="G216" i="9"/>
  <c r="H216" i="9"/>
  <c r="I216" i="9"/>
  <c r="J216" i="9"/>
  <c r="K216" i="9"/>
  <c r="C222" i="5"/>
  <c r="A217" i="9"/>
  <c r="B217" i="9"/>
  <c r="C217" i="9"/>
  <c r="D217" i="9"/>
  <c r="E217" i="9"/>
  <c r="F217" i="9"/>
  <c r="G217" i="9"/>
  <c r="H217" i="9"/>
  <c r="I217" i="9"/>
  <c r="J217" i="9"/>
  <c r="K217" i="9"/>
  <c r="C223" i="5"/>
  <c r="A218" i="9"/>
  <c r="B218" i="9"/>
  <c r="C218" i="9"/>
  <c r="D218" i="9"/>
  <c r="E218" i="9"/>
  <c r="F218" i="9"/>
  <c r="G218" i="9"/>
  <c r="H218" i="9"/>
  <c r="I218" i="9"/>
  <c r="J218" i="9"/>
  <c r="K218" i="9"/>
  <c r="C224" i="5"/>
  <c r="A219" i="9"/>
  <c r="B219" i="9"/>
  <c r="C219" i="9"/>
  <c r="D219" i="9"/>
  <c r="E219" i="9"/>
  <c r="F219" i="9"/>
  <c r="G219" i="9"/>
  <c r="H219" i="9"/>
  <c r="I219" i="9"/>
  <c r="J219" i="9"/>
  <c r="K219" i="9"/>
  <c r="C225" i="5"/>
  <c r="A220" i="9"/>
  <c r="B220" i="9"/>
  <c r="C220" i="9"/>
  <c r="D220" i="9"/>
  <c r="E220" i="9"/>
  <c r="F220" i="9"/>
  <c r="G220" i="9"/>
  <c r="H220" i="9"/>
  <c r="I220" i="9"/>
  <c r="J220" i="9"/>
  <c r="K220" i="9"/>
  <c r="C226" i="5"/>
  <c r="A221" i="9"/>
  <c r="B221" i="9"/>
  <c r="C221" i="9"/>
  <c r="D221" i="9"/>
  <c r="E221" i="9"/>
  <c r="F221" i="9"/>
  <c r="G221" i="9"/>
  <c r="H221" i="9"/>
  <c r="I221" i="9"/>
  <c r="J221" i="9"/>
  <c r="K221" i="9"/>
  <c r="C227" i="5"/>
  <c r="A222" i="9"/>
  <c r="B222" i="9"/>
  <c r="C222" i="9"/>
  <c r="D222" i="9"/>
  <c r="E222" i="9"/>
  <c r="F222" i="9"/>
  <c r="G222" i="9"/>
  <c r="H222" i="9"/>
  <c r="I222" i="9"/>
  <c r="J222" i="9"/>
  <c r="K222" i="9"/>
  <c r="C228" i="5"/>
  <c r="A223" i="9"/>
  <c r="B223" i="9"/>
  <c r="C223" i="9"/>
  <c r="D223" i="9"/>
  <c r="E223" i="9"/>
  <c r="F223" i="9"/>
  <c r="G223" i="9"/>
  <c r="H223" i="9"/>
  <c r="I223" i="9"/>
  <c r="J223" i="9"/>
  <c r="K223" i="9"/>
  <c r="C229" i="5"/>
  <c r="A224" i="9"/>
  <c r="B224" i="9"/>
  <c r="C224" i="9"/>
  <c r="D224" i="9"/>
  <c r="E224" i="9"/>
  <c r="F224" i="9"/>
  <c r="G224" i="9"/>
  <c r="H224" i="9"/>
  <c r="I224" i="9"/>
  <c r="J224" i="9"/>
  <c r="K224" i="9"/>
  <c r="C230" i="5"/>
  <c r="A225" i="9"/>
  <c r="B225" i="9"/>
  <c r="C225" i="9"/>
  <c r="D225" i="9"/>
  <c r="E225" i="9"/>
  <c r="F225" i="9"/>
  <c r="G225" i="9"/>
  <c r="H225" i="9"/>
  <c r="I225" i="9"/>
  <c r="J225" i="9"/>
  <c r="K225" i="9"/>
  <c r="C231" i="5"/>
  <c r="A226" i="9"/>
  <c r="B226" i="9"/>
  <c r="C226" i="9"/>
  <c r="D226" i="9"/>
  <c r="E226" i="9"/>
  <c r="F226" i="9"/>
  <c r="G226" i="9"/>
  <c r="H226" i="9"/>
  <c r="I226" i="9"/>
  <c r="J226" i="9"/>
  <c r="K226" i="9"/>
  <c r="C232" i="5"/>
  <c r="A227" i="9"/>
  <c r="B227" i="9"/>
  <c r="C227" i="9"/>
  <c r="D227" i="9"/>
  <c r="E227" i="9"/>
  <c r="F227" i="9"/>
  <c r="G227" i="9"/>
  <c r="H227" i="9"/>
  <c r="I227" i="9"/>
  <c r="J227" i="9"/>
  <c r="K227" i="9"/>
  <c r="C233" i="5"/>
  <c r="A228" i="9"/>
  <c r="B228" i="9"/>
  <c r="C228" i="9"/>
  <c r="D228" i="9"/>
  <c r="E228" i="9"/>
  <c r="F228" i="9"/>
  <c r="G228" i="9"/>
  <c r="H228" i="9"/>
  <c r="I228" i="9"/>
  <c r="J228" i="9"/>
  <c r="K228" i="9"/>
  <c r="C234" i="5"/>
  <c r="A229" i="9"/>
  <c r="B229" i="9"/>
  <c r="C229" i="9"/>
  <c r="D229" i="9"/>
  <c r="E229" i="9"/>
  <c r="F229" i="9"/>
  <c r="G229" i="9"/>
  <c r="H229" i="9"/>
  <c r="I229" i="9"/>
  <c r="J229" i="9"/>
  <c r="K229" i="9"/>
  <c r="C235" i="5"/>
  <c r="A230" i="9"/>
  <c r="B230" i="9"/>
  <c r="C230" i="9"/>
  <c r="D230" i="9"/>
  <c r="E230" i="9"/>
  <c r="F230" i="9"/>
  <c r="G230" i="9"/>
  <c r="H230" i="9"/>
  <c r="I230" i="9"/>
  <c r="J230" i="9"/>
  <c r="K230" i="9"/>
  <c r="C236" i="5"/>
  <c r="A231" i="9"/>
  <c r="B231" i="9"/>
  <c r="C231" i="9"/>
  <c r="D231" i="9"/>
  <c r="E231" i="9"/>
  <c r="F231" i="9"/>
  <c r="G231" i="9"/>
  <c r="H231" i="9"/>
  <c r="I231" i="9"/>
  <c r="J231" i="9"/>
  <c r="K231" i="9"/>
  <c r="C237" i="5"/>
  <c r="A232" i="9"/>
  <c r="B232" i="9"/>
  <c r="C232" i="9"/>
  <c r="D232" i="9"/>
  <c r="E232" i="9"/>
  <c r="F232" i="9"/>
  <c r="G232" i="9"/>
  <c r="H232" i="9"/>
  <c r="I232" i="9"/>
  <c r="J232" i="9"/>
  <c r="K232" i="9"/>
  <c r="C238" i="5"/>
  <c r="A233" i="9"/>
  <c r="B233" i="9"/>
  <c r="C233" i="9"/>
  <c r="D233" i="9"/>
  <c r="E233" i="9"/>
  <c r="F233" i="9"/>
  <c r="G233" i="9"/>
  <c r="H233" i="9"/>
  <c r="I233" i="9"/>
  <c r="J233" i="9"/>
  <c r="K233" i="9"/>
  <c r="C239" i="5"/>
  <c r="A234" i="9"/>
  <c r="B234" i="9"/>
  <c r="C234" i="9"/>
  <c r="D234" i="9"/>
  <c r="E234" i="9"/>
  <c r="F234" i="9"/>
  <c r="G234" i="9"/>
  <c r="H234" i="9"/>
  <c r="I234" i="9"/>
  <c r="J234" i="9"/>
  <c r="K234" i="9"/>
  <c r="C240" i="5"/>
  <c r="A235" i="9"/>
  <c r="B235" i="9"/>
  <c r="C235" i="9"/>
  <c r="D235" i="9"/>
  <c r="E235" i="9"/>
  <c r="F235" i="9"/>
  <c r="G235" i="9"/>
  <c r="H235" i="9"/>
  <c r="I235" i="9"/>
  <c r="J235" i="9"/>
  <c r="K235" i="9"/>
  <c r="C241" i="5"/>
  <c r="A236" i="9"/>
  <c r="B236" i="9"/>
  <c r="C236" i="9"/>
  <c r="D236" i="9"/>
  <c r="E236" i="9"/>
  <c r="F236" i="9"/>
  <c r="G236" i="9"/>
  <c r="H236" i="9"/>
  <c r="I236" i="9"/>
  <c r="J236" i="9"/>
  <c r="K236" i="9"/>
  <c r="C242" i="5"/>
  <c r="A237" i="9"/>
  <c r="B237" i="9"/>
  <c r="C237" i="9"/>
  <c r="D237" i="9"/>
  <c r="E237" i="9"/>
  <c r="F237" i="9"/>
  <c r="G237" i="9"/>
  <c r="H237" i="9"/>
  <c r="I237" i="9"/>
  <c r="J237" i="9"/>
  <c r="K237" i="9"/>
  <c r="C243" i="5"/>
  <c r="A238" i="9"/>
  <c r="B238" i="9"/>
  <c r="C238" i="9"/>
  <c r="D238" i="9"/>
  <c r="E238" i="9"/>
  <c r="F238" i="9"/>
  <c r="G238" i="9"/>
  <c r="H238" i="9"/>
  <c r="I238" i="9"/>
  <c r="J238" i="9"/>
  <c r="K238" i="9"/>
  <c r="C244" i="5"/>
  <c r="A239" i="9"/>
  <c r="B239" i="9"/>
  <c r="C239" i="9"/>
  <c r="D239" i="9"/>
  <c r="E239" i="9"/>
  <c r="F239" i="9"/>
  <c r="G239" i="9"/>
  <c r="H239" i="9"/>
  <c r="I239" i="9"/>
  <c r="J239" i="9"/>
  <c r="K239" i="9"/>
  <c r="C245" i="5"/>
  <c r="A240" i="9"/>
  <c r="B240" i="9"/>
  <c r="C240" i="9"/>
  <c r="D240" i="9"/>
  <c r="E240" i="9"/>
  <c r="F240" i="9"/>
  <c r="G240" i="9"/>
  <c r="H240" i="9"/>
  <c r="I240" i="9"/>
  <c r="J240" i="9"/>
  <c r="K240" i="9"/>
  <c r="C246" i="5"/>
  <c r="A241" i="9"/>
  <c r="B241" i="9"/>
  <c r="C241" i="9"/>
  <c r="D241" i="9"/>
  <c r="E241" i="9"/>
  <c r="F241" i="9"/>
  <c r="G241" i="9"/>
  <c r="H241" i="9"/>
  <c r="I241" i="9"/>
  <c r="J241" i="9"/>
  <c r="K241" i="9"/>
  <c r="C247" i="5"/>
  <c r="A242" i="9"/>
  <c r="B242" i="9"/>
  <c r="C242" i="9"/>
  <c r="D242" i="9"/>
  <c r="E242" i="9"/>
  <c r="F242" i="9"/>
  <c r="G242" i="9"/>
  <c r="H242" i="9"/>
  <c r="I242" i="9"/>
  <c r="J242" i="9"/>
  <c r="K242" i="9"/>
  <c r="C248" i="5"/>
  <c r="A243" i="9"/>
  <c r="B243" i="9"/>
  <c r="C243" i="9"/>
  <c r="D243" i="9"/>
  <c r="E243" i="9"/>
  <c r="F243" i="9"/>
  <c r="G243" i="9"/>
  <c r="H243" i="9"/>
  <c r="I243" i="9"/>
  <c r="J243" i="9"/>
  <c r="K243" i="9"/>
  <c r="C249" i="5"/>
  <c r="A244" i="9"/>
  <c r="B244" i="9"/>
  <c r="C244" i="9"/>
  <c r="D244" i="9"/>
  <c r="E244" i="9"/>
  <c r="F244" i="9"/>
  <c r="G244" i="9"/>
  <c r="H244" i="9"/>
  <c r="I244" i="9"/>
  <c r="J244" i="9"/>
  <c r="K244" i="9"/>
  <c r="C250" i="5"/>
  <c r="A245" i="9"/>
  <c r="B245" i="9"/>
  <c r="C245" i="9"/>
  <c r="D245" i="9"/>
  <c r="E245" i="9"/>
  <c r="F245" i="9"/>
  <c r="G245" i="9"/>
  <c r="H245" i="9"/>
  <c r="I245" i="9"/>
  <c r="J245" i="9"/>
  <c r="K245" i="9"/>
  <c r="C251" i="5"/>
  <c r="A246" i="9"/>
  <c r="B246" i="9"/>
  <c r="C246" i="9"/>
  <c r="D246" i="9"/>
  <c r="E246" i="9"/>
  <c r="F246" i="9"/>
  <c r="G246" i="9"/>
  <c r="H246" i="9"/>
  <c r="I246" i="9"/>
  <c r="J246" i="9"/>
  <c r="K246" i="9"/>
  <c r="C252" i="5"/>
  <c r="A247" i="9"/>
  <c r="B247" i="9"/>
  <c r="C247" i="9"/>
  <c r="D247" i="9"/>
  <c r="E247" i="9"/>
  <c r="F247" i="9"/>
  <c r="G247" i="9"/>
  <c r="H247" i="9"/>
  <c r="I247" i="9"/>
  <c r="J247" i="9"/>
  <c r="K247" i="9"/>
  <c r="C253" i="5"/>
  <c r="A248" i="9"/>
  <c r="B248" i="9"/>
  <c r="C248" i="9"/>
  <c r="D248" i="9"/>
  <c r="E248" i="9"/>
  <c r="F248" i="9"/>
  <c r="G248" i="9"/>
  <c r="H248" i="9"/>
  <c r="I248" i="9"/>
  <c r="J248" i="9"/>
  <c r="K248" i="9"/>
  <c r="C254" i="5"/>
  <c r="A249" i="9"/>
  <c r="B249" i="9"/>
  <c r="C249" i="9"/>
  <c r="D249" i="9"/>
  <c r="E249" i="9"/>
  <c r="F249" i="9"/>
  <c r="G249" i="9"/>
  <c r="H249" i="9"/>
  <c r="I249" i="9"/>
  <c r="J249" i="9"/>
  <c r="K249" i="9"/>
  <c r="C255" i="5"/>
  <c r="A250" i="9"/>
  <c r="B250" i="9"/>
  <c r="C250" i="9"/>
  <c r="D250" i="9"/>
  <c r="E250" i="9"/>
  <c r="F250" i="9"/>
  <c r="G250" i="9"/>
  <c r="H250" i="9"/>
  <c r="I250" i="9"/>
  <c r="J250" i="9"/>
  <c r="K250" i="9"/>
  <c r="C256" i="5"/>
  <c r="A251" i="9"/>
  <c r="B251" i="9"/>
  <c r="C251" i="9"/>
  <c r="D251" i="9"/>
  <c r="E251" i="9"/>
  <c r="F251" i="9"/>
  <c r="G251" i="9"/>
  <c r="H251" i="9"/>
  <c r="I251" i="9"/>
  <c r="J251" i="9"/>
  <c r="K251" i="9"/>
  <c r="C257" i="5"/>
  <c r="A252" i="9"/>
  <c r="B252" i="9"/>
  <c r="C252" i="9"/>
  <c r="D252" i="9"/>
  <c r="E252" i="9"/>
  <c r="F252" i="9"/>
  <c r="G252" i="9"/>
  <c r="H252" i="9"/>
  <c r="I252" i="9"/>
  <c r="J252" i="9"/>
  <c r="K252" i="9"/>
  <c r="C258" i="5"/>
  <c r="A253" i="9"/>
  <c r="B253" i="9"/>
  <c r="C253" i="9"/>
  <c r="D253" i="9"/>
  <c r="E253" i="9"/>
  <c r="F253" i="9"/>
  <c r="G253" i="9"/>
  <c r="H253" i="9"/>
  <c r="I253" i="9"/>
  <c r="J253" i="9"/>
  <c r="K253" i="9"/>
  <c r="C259" i="5"/>
  <c r="A254" i="9"/>
  <c r="B254" i="9"/>
  <c r="C254" i="9"/>
  <c r="D254" i="9"/>
  <c r="E254" i="9"/>
  <c r="F254" i="9"/>
  <c r="G254" i="9"/>
  <c r="H254" i="9"/>
  <c r="I254" i="9"/>
  <c r="J254" i="9"/>
  <c r="K254" i="9"/>
  <c r="C260" i="5"/>
  <c r="A255" i="9"/>
  <c r="B255" i="9"/>
  <c r="C255" i="9"/>
  <c r="D255" i="9"/>
  <c r="E255" i="9"/>
  <c r="F255" i="9"/>
  <c r="G255" i="9"/>
  <c r="H255" i="9"/>
  <c r="I255" i="9"/>
  <c r="J255" i="9"/>
  <c r="K255" i="9"/>
  <c r="C261" i="5"/>
  <c r="A256" i="9"/>
  <c r="B256" i="9"/>
  <c r="C256" i="9"/>
  <c r="D256" i="9"/>
  <c r="E256" i="9"/>
  <c r="F256" i="9"/>
  <c r="G256" i="9"/>
  <c r="H256" i="9"/>
  <c r="I256" i="9"/>
  <c r="J256" i="9"/>
  <c r="K256" i="9"/>
  <c r="C262" i="5"/>
  <c r="A257" i="9"/>
  <c r="B257" i="9"/>
  <c r="C257" i="9"/>
  <c r="D257" i="9"/>
  <c r="E257" i="9"/>
  <c r="F257" i="9"/>
  <c r="G257" i="9"/>
  <c r="H257" i="9"/>
  <c r="I257" i="9"/>
  <c r="J257" i="9"/>
  <c r="K257" i="9"/>
  <c r="C263" i="5"/>
  <c r="A258" i="9"/>
  <c r="B258" i="9"/>
  <c r="C258" i="9"/>
  <c r="D258" i="9"/>
  <c r="E258" i="9"/>
  <c r="F258" i="9"/>
  <c r="G258" i="9"/>
  <c r="H258" i="9"/>
  <c r="I258" i="9"/>
  <c r="J258" i="9"/>
  <c r="K258" i="9"/>
  <c r="C264" i="5"/>
  <c r="A259" i="9"/>
  <c r="B259" i="9"/>
  <c r="C259" i="9"/>
  <c r="D259" i="9"/>
  <c r="E259" i="9"/>
  <c r="F259" i="9"/>
  <c r="G259" i="9"/>
  <c r="H259" i="9"/>
  <c r="I259" i="9"/>
  <c r="J259" i="9"/>
  <c r="K259" i="9"/>
  <c r="C265" i="5"/>
  <c r="A260" i="9"/>
  <c r="B260" i="9"/>
  <c r="C260" i="9"/>
  <c r="D260" i="9"/>
  <c r="E260" i="9"/>
  <c r="F260" i="9"/>
  <c r="G260" i="9"/>
  <c r="H260" i="9"/>
  <c r="I260" i="9"/>
  <c r="J260" i="9"/>
  <c r="K260" i="9"/>
  <c r="C266" i="5"/>
  <c r="A261" i="9"/>
  <c r="B261" i="9"/>
  <c r="C261" i="9"/>
  <c r="D261" i="9"/>
  <c r="E261" i="9"/>
  <c r="F261" i="9"/>
  <c r="G261" i="9"/>
  <c r="H261" i="9"/>
  <c r="I261" i="9"/>
  <c r="J261" i="9"/>
  <c r="K261" i="9"/>
  <c r="C267" i="5"/>
  <c r="A262" i="9"/>
  <c r="B262" i="9"/>
  <c r="C262" i="9"/>
  <c r="D262" i="9"/>
  <c r="E262" i="9"/>
  <c r="F262" i="9"/>
  <c r="G262" i="9"/>
  <c r="H262" i="9"/>
  <c r="I262" i="9"/>
  <c r="J262" i="9"/>
  <c r="K262" i="9"/>
  <c r="M1" i="9"/>
  <c r="K1" i="9"/>
  <c r="L1" i="9"/>
  <c r="I1" i="9"/>
  <c r="J1" i="9"/>
  <c r="C1" i="9"/>
  <c r="D1" i="9"/>
  <c r="E1" i="9"/>
  <c r="F1" i="9"/>
  <c r="G1" i="9"/>
  <c r="H1" i="9"/>
  <c r="B1" i="9"/>
  <c r="A1" i="9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8" i="7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7" i="5"/>
  <c r="C161" i="8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AQ78" i="3"/>
  <c r="AP78" i="3"/>
  <c r="AO78" i="3"/>
  <c r="AQ77" i="3"/>
  <c r="AP77" i="3"/>
  <c r="AO77" i="3"/>
  <c r="AQ76" i="3"/>
  <c r="AP76" i="3"/>
  <c r="AO76" i="3"/>
  <c r="AQ75" i="3"/>
  <c r="AP75" i="3"/>
  <c r="AO75" i="3"/>
  <c r="AQ74" i="3"/>
  <c r="AP74" i="3"/>
  <c r="AO74" i="3"/>
  <c r="AQ73" i="3"/>
  <c r="AP73" i="3"/>
  <c r="AO73" i="3"/>
  <c r="AQ72" i="3"/>
  <c r="AP72" i="3"/>
  <c r="AO72" i="3"/>
  <c r="AQ71" i="3"/>
  <c r="AP71" i="3"/>
  <c r="AO71" i="3"/>
  <c r="AQ70" i="3"/>
  <c r="AP70" i="3"/>
  <c r="AO70" i="3"/>
  <c r="AQ69" i="3"/>
  <c r="AP69" i="3"/>
  <c r="AO69" i="3"/>
  <c r="AQ68" i="3"/>
  <c r="AP68" i="3"/>
  <c r="AO68" i="3"/>
  <c r="AQ67" i="3"/>
  <c r="AP67" i="3"/>
  <c r="AO67" i="3"/>
  <c r="AQ66" i="3"/>
  <c r="AP66" i="3"/>
  <c r="AO66" i="3"/>
  <c r="AQ65" i="3"/>
  <c r="AP65" i="3"/>
  <c r="AO65" i="3"/>
  <c r="AQ64" i="3"/>
  <c r="AP64" i="3"/>
  <c r="AO64" i="3"/>
  <c r="AQ63" i="3"/>
  <c r="AP63" i="3"/>
  <c r="AO63" i="3"/>
  <c r="AQ62" i="3"/>
  <c r="AP62" i="3"/>
  <c r="AO62" i="3"/>
  <c r="AQ61" i="3"/>
  <c r="AP61" i="3"/>
  <c r="AO61" i="3"/>
  <c r="AQ60" i="3"/>
  <c r="AP60" i="3"/>
  <c r="AO60" i="3"/>
  <c r="AQ59" i="3"/>
  <c r="AP59" i="3"/>
  <c r="AO59" i="3"/>
  <c r="AQ58" i="3"/>
  <c r="AP58" i="3"/>
  <c r="AO58" i="3"/>
  <c r="AQ57" i="3"/>
  <c r="AP57" i="3"/>
  <c r="AO57" i="3"/>
  <c r="AQ56" i="3"/>
  <c r="AP56" i="3"/>
  <c r="AO56" i="3"/>
  <c r="AQ55" i="3"/>
  <c r="AP55" i="3"/>
  <c r="AO55" i="3"/>
  <c r="AQ54" i="3"/>
  <c r="AP54" i="3"/>
  <c r="AO54" i="3"/>
  <c r="M54" i="3"/>
  <c r="L54" i="3"/>
  <c r="I54" i="3"/>
  <c r="H54" i="3"/>
  <c r="F54" i="3"/>
  <c r="N54" i="3"/>
  <c r="G54" i="3"/>
  <c r="E54" i="3"/>
  <c r="C54" i="3"/>
  <c r="AQ53" i="3"/>
  <c r="AP53" i="3"/>
  <c r="AO53" i="3"/>
  <c r="M53" i="3"/>
  <c r="L53" i="3"/>
  <c r="I53" i="3"/>
  <c r="H53" i="3"/>
  <c r="F53" i="3"/>
  <c r="N53" i="3"/>
  <c r="G53" i="3"/>
  <c r="E53" i="3"/>
  <c r="C53" i="3"/>
  <c r="AQ52" i="3"/>
  <c r="AP52" i="3"/>
  <c r="AO52" i="3"/>
  <c r="M52" i="3"/>
  <c r="L52" i="3"/>
  <c r="I52" i="3"/>
  <c r="F52" i="3"/>
  <c r="O52" i="3"/>
  <c r="H52" i="3"/>
  <c r="N52" i="3"/>
  <c r="G52" i="3"/>
  <c r="J52" i="3"/>
  <c r="K52" i="3"/>
  <c r="E52" i="3"/>
  <c r="C52" i="3"/>
  <c r="AQ51" i="3"/>
  <c r="AP51" i="3"/>
  <c r="AO51" i="3"/>
  <c r="M51" i="3"/>
  <c r="L51" i="3"/>
  <c r="I51" i="3"/>
  <c r="F51" i="3"/>
  <c r="O51" i="3"/>
  <c r="H51" i="3"/>
  <c r="N51" i="3"/>
  <c r="G51" i="3"/>
  <c r="J51" i="3"/>
  <c r="K51" i="3"/>
  <c r="E51" i="3"/>
  <c r="C51" i="3"/>
  <c r="AQ50" i="3"/>
  <c r="AP50" i="3"/>
  <c r="AO50" i="3"/>
  <c r="M50" i="3"/>
  <c r="L50" i="3"/>
  <c r="I50" i="3"/>
  <c r="F50" i="3"/>
  <c r="O50" i="3"/>
  <c r="H50" i="3"/>
  <c r="N50" i="3"/>
  <c r="G50" i="3"/>
  <c r="J50" i="3"/>
  <c r="K50" i="3"/>
  <c r="E50" i="3"/>
  <c r="C50" i="3"/>
  <c r="AQ49" i="3"/>
  <c r="AP49" i="3"/>
  <c r="AO49" i="3"/>
  <c r="M49" i="3"/>
  <c r="L49" i="3"/>
  <c r="I49" i="3"/>
  <c r="F49" i="3"/>
  <c r="O49" i="3"/>
  <c r="H49" i="3"/>
  <c r="N49" i="3"/>
  <c r="G49" i="3"/>
  <c r="J49" i="3"/>
  <c r="K49" i="3"/>
  <c r="E49" i="3"/>
  <c r="C49" i="3"/>
  <c r="AQ48" i="3"/>
  <c r="AP48" i="3"/>
  <c r="AO48" i="3"/>
  <c r="M48" i="3"/>
  <c r="L48" i="3"/>
  <c r="I48" i="3"/>
  <c r="F48" i="3"/>
  <c r="O48" i="3"/>
  <c r="H48" i="3"/>
  <c r="N48" i="3"/>
  <c r="G48" i="3"/>
  <c r="J48" i="3"/>
  <c r="K48" i="3"/>
  <c r="E48" i="3"/>
  <c r="C48" i="3"/>
  <c r="AQ47" i="3"/>
  <c r="AP47" i="3"/>
  <c r="AO47" i="3"/>
  <c r="M47" i="3"/>
  <c r="L47" i="3"/>
  <c r="I47" i="3"/>
  <c r="F47" i="3"/>
  <c r="O47" i="3"/>
  <c r="H47" i="3"/>
  <c r="N47" i="3"/>
  <c r="G47" i="3"/>
  <c r="J47" i="3"/>
  <c r="K47" i="3"/>
  <c r="E47" i="3"/>
  <c r="C47" i="3"/>
  <c r="AQ46" i="3"/>
  <c r="AP46" i="3"/>
  <c r="AO46" i="3"/>
  <c r="M46" i="3"/>
  <c r="L46" i="3"/>
  <c r="I46" i="3"/>
  <c r="F46" i="3"/>
  <c r="O46" i="3"/>
  <c r="H46" i="3"/>
  <c r="N46" i="3"/>
  <c r="G46" i="3"/>
  <c r="J46" i="3"/>
  <c r="K46" i="3"/>
  <c r="E46" i="3"/>
  <c r="C46" i="3"/>
  <c r="AQ45" i="3"/>
  <c r="AP45" i="3"/>
  <c r="AO45" i="3"/>
  <c r="M45" i="3"/>
  <c r="L45" i="3"/>
  <c r="I45" i="3"/>
  <c r="F45" i="3"/>
  <c r="O45" i="3"/>
  <c r="H45" i="3"/>
  <c r="N45" i="3"/>
  <c r="G45" i="3"/>
  <c r="J45" i="3"/>
  <c r="K45" i="3"/>
  <c r="E45" i="3"/>
  <c r="C45" i="3"/>
  <c r="AQ44" i="3"/>
  <c r="AP44" i="3"/>
  <c r="AO44" i="3"/>
  <c r="M44" i="3"/>
  <c r="L44" i="3"/>
  <c r="I44" i="3"/>
  <c r="F44" i="3"/>
  <c r="O44" i="3"/>
  <c r="H44" i="3"/>
  <c r="N44" i="3"/>
  <c r="G44" i="3"/>
  <c r="J44" i="3"/>
  <c r="K44" i="3"/>
  <c r="E44" i="3"/>
  <c r="C44" i="3"/>
  <c r="AQ43" i="3"/>
  <c r="AP43" i="3"/>
  <c r="AO43" i="3"/>
  <c r="M43" i="3"/>
  <c r="L43" i="3"/>
  <c r="I43" i="3"/>
  <c r="F43" i="3"/>
  <c r="O43" i="3"/>
  <c r="H43" i="3"/>
  <c r="N43" i="3"/>
  <c r="G43" i="3"/>
  <c r="J43" i="3"/>
  <c r="K43" i="3"/>
  <c r="E43" i="3"/>
  <c r="C43" i="3"/>
  <c r="AQ42" i="3"/>
  <c r="AP42" i="3"/>
  <c r="AO42" i="3"/>
  <c r="M42" i="3"/>
  <c r="L42" i="3"/>
  <c r="I42" i="3"/>
  <c r="F42" i="3"/>
  <c r="O42" i="3"/>
  <c r="H42" i="3"/>
  <c r="N42" i="3"/>
  <c r="G42" i="3"/>
  <c r="J42" i="3"/>
  <c r="K42" i="3"/>
  <c r="E42" i="3"/>
  <c r="C42" i="3"/>
  <c r="AQ41" i="3"/>
  <c r="AP41" i="3"/>
  <c r="AO41" i="3"/>
  <c r="H41" i="3"/>
  <c r="I41" i="3"/>
  <c r="P41" i="3"/>
  <c r="M41" i="3"/>
  <c r="L41" i="3"/>
  <c r="F41" i="3"/>
  <c r="O41" i="3"/>
  <c r="N41" i="3"/>
  <c r="G41" i="3"/>
  <c r="J41" i="3"/>
  <c r="K41" i="3"/>
  <c r="E41" i="3"/>
  <c r="C41" i="3"/>
  <c r="AQ40" i="3"/>
  <c r="AP40" i="3"/>
  <c r="AO40" i="3"/>
  <c r="H40" i="3"/>
  <c r="I40" i="3"/>
  <c r="P40" i="3"/>
  <c r="M40" i="3"/>
  <c r="L40" i="3"/>
  <c r="F40" i="3"/>
  <c r="O40" i="3"/>
  <c r="N40" i="3"/>
  <c r="G40" i="3"/>
  <c r="J40" i="3"/>
  <c r="K40" i="3"/>
  <c r="E40" i="3"/>
  <c r="C40" i="3"/>
  <c r="AQ39" i="3"/>
  <c r="AP39" i="3"/>
  <c r="AO39" i="3"/>
  <c r="M39" i="3"/>
  <c r="L39" i="3"/>
  <c r="I39" i="3"/>
  <c r="F39" i="3"/>
  <c r="O39" i="3"/>
  <c r="H39" i="3"/>
  <c r="N39" i="3"/>
  <c r="G39" i="3"/>
  <c r="J39" i="3"/>
  <c r="K39" i="3"/>
  <c r="E39" i="3"/>
  <c r="C39" i="3"/>
  <c r="AQ38" i="3"/>
  <c r="AP38" i="3"/>
  <c r="AO38" i="3"/>
  <c r="H38" i="3"/>
  <c r="I38" i="3"/>
  <c r="P38" i="3"/>
  <c r="M38" i="3"/>
  <c r="L38" i="3"/>
  <c r="F38" i="3"/>
  <c r="O38" i="3"/>
  <c r="N38" i="3"/>
  <c r="G38" i="3"/>
  <c r="J38" i="3"/>
  <c r="K38" i="3"/>
  <c r="E38" i="3"/>
  <c r="C38" i="3"/>
  <c r="AQ37" i="3"/>
  <c r="AP37" i="3"/>
  <c r="AO37" i="3"/>
  <c r="M37" i="3"/>
  <c r="L37" i="3"/>
  <c r="I37" i="3"/>
  <c r="F37" i="3"/>
  <c r="O37" i="3"/>
  <c r="H37" i="3"/>
  <c r="N37" i="3"/>
  <c r="G37" i="3"/>
  <c r="J37" i="3"/>
  <c r="K37" i="3"/>
  <c r="E37" i="3"/>
  <c r="C37" i="3"/>
  <c r="AQ36" i="3"/>
  <c r="AP36" i="3"/>
  <c r="AO36" i="3"/>
  <c r="H36" i="3"/>
  <c r="I36" i="3"/>
  <c r="P36" i="3"/>
  <c r="M36" i="3"/>
  <c r="L36" i="3"/>
  <c r="F36" i="3"/>
  <c r="O36" i="3"/>
  <c r="N36" i="3"/>
  <c r="G36" i="3"/>
  <c r="J36" i="3"/>
  <c r="K36" i="3"/>
  <c r="E36" i="3"/>
  <c r="C36" i="3"/>
  <c r="AQ35" i="3"/>
  <c r="AP35" i="3"/>
  <c r="AO35" i="3"/>
  <c r="M35" i="3"/>
  <c r="L35" i="3"/>
  <c r="I35" i="3"/>
  <c r="F35" i="3"/>
  <c r="O35" i="3"/>
  <c r="H35" i="3"/>
  <c r="N35" i="3"/>
  <c r="G35" i="3"/>
  <c r="J35" i="3"/>
  <c r="K35" i="3"/>
  <c r="E35" i="3"/>
  <c r="C35" i="3"/>
  <c r="AQ34" i="3"/>
  <c r="AP34" i="3"/>
  <c r="AO34" i="3"/>
  <c r="H34" i="3"/>
  <c r="I34" i="3"/>
  <c r="P34" i="3"/>
  <c r="M34" i="3"/>
  <c r="L34" i="3"/>
  <c r="F34" i="3"/>
  <c r="O34" i="3"/>
  <c r="N34" i="3"/>
  <c r="G34" i="3"/>
  <c r="J34" i="3"/>
  <c r="K34" i="3"/>
  <c r="E34" i="3"/>
  <c r="C34" i="3"/>
  <c r="AQ33" i="3"/>
  <c r="AP33" i="3"/>
  <c r="AO33" i="3"/>
  <c r="M33" i="3"/>
  <c r="L33" i="3"/>
  <c r="I33" i="3"/>
  <c r="F33" i="3"/>
  <c r="O33" i="3"/>
  <c r="H33" i="3"/>
  <c r="N33" i="3"/>
  <c r="G33" i="3"/>
  <c r="J33" i="3"/>
  <c r="K33" i="3"/>
  <c r="E33" i="3"/>
  <c r="C33" i="3"/>
  <c r="AQ32" i="3"/>
  <c r="AP32" i="3"/>
  <c r="AO32" i="3"/>
  <c r="H32" i="3"/>
  <c r="I32" i="3"/>
  <c r="P32" i="3"/>
  <c r="M32" i="3"/>
  <c r="L32" i="3"/>
  <c r="F32" i="3"/>
  <c r="O32" i="3"/>
  <c r="N32" i="3"/>
  <c r="G32" i="3"/>
  <c r="J32" i="3"/>
  <c r="K32" i="3"/>
  <c r="E32" i="3"/>
  <c r="C32" i="3"/>
  <c r="AQ31" i="3"/>
  <c r="AP31" i="3"/>
  <c r="AO31" i="3"/>
  <c r="M31" i="3"/>
  <c r="L31" i="3"/>
  <c r="I31" i="3"/>
  <c r="F31" i="3"/>
  <c r="O31" i="3"/>
  <c r="H31" i="3"/>
  <c r="N31" i="3"/>
  <c r="G31" i="3"/>
  <c r="J31" i="3"/>
  <c r="K31" i="3"/>
  <c r="E31" i="3"/>
  <c r="C31" i="3"/>
  <c r="AQ30" i="3"/>
  <c r="AP30" i="3"/>
  <c r="AO30" i="3"/>
  <c r="H30" i="3"/>
  <c r="I30" i="3"/>
  <c r="P30" i="3"/>
  <c r="M30" i="3"/>
  <c r="L30" i="3"/>
  <c r="F30" i="3"/>
  <c r="O30" i="3"/>
  <c r="N30" i="3"/>
  <c r="G30" i="3"/>
  <c r="J30" i="3"/>
  <c r="K30" i="3"/>
  <c r="E30" i="3"/>
  <c r="C30" i="3"/>
  <c r="AQ29" i="3"/>
  <c r="AP29" i="3"/>
  <c r="AO29" i="3"/>
  <c r="C29" i="3"/>
  <c r="AQ28" i="3"/>
  <c r="AP28" i="3"/>
  <c r="AO28" i="3"/>
  <c r="M28" i="3"/>
  <c r="L28" i="3"/>
  <c r="I28" i="3"/>
  <c r="F28" i="3"/>
  <c r="O28" i="3"/>
  <c r="H28" i="3"/>
  <c r="N28" i="3"/>
  <c r="G28" i="3"/>
  <c r="J28" i="3"/>
  <c r="K28" i="3"/>
  <c r="E28" i="3"/>
  <c r="C28" i="3"/>
  <c r="AQ27" i="3"/>
  <c r="AP27" i="3"/>
  <c r="AO27" i="3"/>
  <c r="H27" i="3"/>
  <c r="I27" i="3"/>
  <c r="P27" i="3"/>
  <c r="M27" i="3"/>
  <c r="L27" i="3"/>
  <c r="F27" i="3"/>
  <c r="O27" i="3"/>
  <c r="N27" i="3"/>
  <c r="G27" i="3"/>
  <c r="J27" i="3"/>
  <c r="K27" i="3"/>
  <c r="E27" i="3"/>
  <c r="C27" i="3"/>
  <c r="AQ26" i="3"/>
  <c r="AP26" i="3"/>
  <c r="AO26" i="3"/>
  <c r="C26" i="3"/>
  <c r="AQ25" i="3"/>
  <c r="AP25" i="3"/>
  <c r="AO25" i="3"/>
  <c r="M25" i="3"/>
  <c r="L25" i="3"/>
  <c r="I25" i="3"/>
  <c r="F25" i="3"/>
  <c r="O25" i="3"/>
  <c r="H25" i="3"/>
  <c r="N25" i="3"/>
  <c r="G25" i="3"/>
  <c r="J25" i="3"/>
  <c r="K25" i="3"/>
  <c r="E25" i="3"/>
  <c r="C25" i="3"/>
  <c r="AQ24" i="3"/>
  <c r="AP24" i="3"/>
  <c r="AO24" i="3"/>
  <c r="H24" i="3"/>
  <c r="I24" i="3"/>
  <c r="P24" i="3"/>
  <c r="M24" i="3"/>
  <c r="L24" i="3"/>
  <c r="F24" i="3"/>
  <c r="O24" i="3"/>
  <c r="N24" i="3"/>
  <c r="G24" i="3"/>
  <c r="J24" i="3"/>
  <c r="K24" i="3"/>
  <c r="E24" i="3"/>
  <c r="C24" i="3"/>
  <c r="AQ23" i="3"/>
  <c r="AP23" i="3"/>
  <c r="AO23" i="3"/>
  <c r="M23" i="3"/>
  <c r="L23" i="3"/>
  <c r="I23" i="3"/>
  <c r="F23" i="3"/>
  <c r="O23" i="3"/>
  <c r="H23" i="3"/>
  <c r="N23" i="3"/>
  <c r="G23" i="3"/>
  <c r="J23" i="3"/>
  <c r="K23" i="3"/>
  <c r="E23" i="3"/>
  <c r="C23" i="3"/>
  <c r="AQ22" i="3"/>
  <c r="AP22" i="3"/>
  <c r="AO22" i="3"/>
  <c r="H22" i="3"/>
  <c r="I22" i="3"/>
  <c r="P22" i="3"/>
  <c r="M22" i="3"/>
  <c r="L22" i="3"/>
  <c r="F22" i="3"/>
  <c r="O22" i="3"/>
  <c r="N22" i="3"/>
  <c r="G22" i="3"/>
  <c r="J22" i="3"/>
  <c r="K22" i="3"/>
  <c r="E22" i="3"/>
  <c r="C22" i="3"/>
  <c r="AQ21" i="3"/>
  <c r="AP21" i="3"/>
  <c r="AO21" i="3"/>
  <c r="M21" i="3"/>
  <c r="L21" i="3"/>
  <c r="I21" i="3"/>
  <c r="F21" i="3"/>
  <c r="O21" i="3"/>
  <c r="H21" i="3"/>
  <c r="N21" i="3"/>
  <c r="G21" i="3"/>
  <c r="J21" i="3"/>
  <c r="K21" i="3"/>
  <c r="E21" i="3"/>
  <c r="C21" i="3"/>
  <c r="AQ20" i="3"/>
  <c r="AP20" i="3"/>
  <c r="AO20" i="3"/>
  <c r="H20" i="3"/>
  <c r="I20" i="3"/>
  <c r="P20" i="3"/>
  <c r="M20" i="3"/>
  <c r="L20" i="3"/>
  <c r="F20" i="3"/>
  <c r="O20" i="3"/>
  <c r="N20" i="3"/>
  <c r="G20" i="3"/>
  <c r="J20" i="3"/>
  <c r="K20" i="3"/>
  <c r="E20" i="3"/>
  <c r="C20" i="3"/>
  <c r="AQ19" i="3"/>
  <c r="AP19" i="3"/>
  <c r="AO19" i="3"/>
  <c r="M19" i="3"/>
  <c r="L19" i="3"/>
  <c r="I19" i="3"/>
  <c r="F19" i="3"/>
  <c r="O19" i="3"/>
  <c r="H19" i="3"/>
  <c r="N19" i="3"/>
  <c r="G19" i="3"/>
  <c r="J19" i="3"/>
  <c r="K19" i="3"/>
  <c r="E19" i="3"/>
  <c r="C19" i="3"/>
  <c r="AQ18" i="3"/>
  <c r="AP18" i="3"/>
  <c r="AO18" i="3"/>
  <c r="H18" i="3"/>
  <c r="I18" i="3"/>
  <c r="P18" i="3"/>
  <c r="M18" i="3"/>
  <c r="L18" i="3"/>
  <c r="F18" i="3"/>
  <c r="O18" i="3"/>
  <c r="N18" i="3"/>
  <c r="G18" i="3"/>
  <c r="J18" i="3"/>
  <c r="K18" i="3"/>
  <c r="E18" i="3"/>
  <c r="C18" i="3"/>
  <c r="AQ17" i="3"/>
  <c r="AP17" i="3"/>
  <c r="AO17" i="3"/>
  <c r="M17" i="3"/>
  <c r="L17" i="3"/>
  <c r="I17" i="3"/>
  <c r="F17" i="3"/>
  <c r="O17" i="3"/>
  <c r="H17" i="3"/>
  <c r="N17" i="3"/>
  <c r="G17" i="3"/>
  <c r="J17" i="3"/>
  <c r="K17" i="3"/>
  <c r="E17" i="3"/>
  <c r="C17" i="3"/>
  <c r="AQ16" i="3"/>
  <c r="AP16" i="3"/>
  <c r="AO16" i="3"/>
  <c r="H16" i="3"/>
  <c r="I16" i="3"/>
  <c r="P16" i="3"/>
  <c r="M16" i="3"/>
  <c r="L16" i="3"/>
  <c r="F16" i="3"/>
  <c r="O16" i="3"/>
  <c r="N16" i="3"/>
  <c r="G16" i="3"/>
  <c r="J16" i="3"/>
  <c r="K16" i="3"/>
  <c r="E16" i="3"/>
  <c r="C16" i="3"/>
  <c r="AQ15" i="3"/>
  <c r="AP15" i="3"/>
  <c r="AO15" i="3"/>
  <c r="F15" i="3"/>
  <c r="I15" i="3"/>
  <c r="O15" i="3"/>
  <c r="M15" i="3"/>
  <c r="L15" i="3"/>
  <c r="H15" i="3"/>
  <c r="N15" i="3"/>
  <c r="G15" i="3"/>
  <c r="J15" i="3"/>
  <c r="K15" i="3"/>
  <c r="E15" i="3"/>
  <c r="C15" i="3"/>
  <c r="AQ14" i="3"/>
  <c r="AP14" i="3"/>
  <c r="AO14" i="3"/>
  <c r="H14" i="3"/>
  <c r="I14" i="3"/>
  <c r="P14" i="3"/>
  <c r="M14" i="3"/>
  <c r="L14" i="3"/>
  <c r="F14" i="3"/>
  <c r="O14" i="3"/>
  <c r="N14" i="3"/>
  <c r="G14" i="3"/>
  <c r="J14" i="3"/>
  <c r="K14" i="3"/>
  <c r="E14" i="3"/>
  <c r="C14" i="3"/>
  <c r="AQ13" i="3"/>
  <c r="AP13" i="3"/>
  <c r="AO13" i="3"/>
  <c r="M13" i="3"/>
  <c r="L13" i="3"/>
  <c r="I13" i="3"/>
  <c r="F13" i="3"/>
  <c r="O13" i="3"/>
  <c r="H13" i="3"/>
  <c r="N13" i="3"/>
  <c r="G13" i="3"/>
  <c r="J13" i="3"/>
  <c r="K13" i="3"/>
  <c r="E13" i="3"/>
  <c r="C13" i="3"/>
  <c r="AQ12" i="3"/>
  <c r="AP12" i="3"/>
  <c r="AO12" i="3"/>
  <c r="H12" i="3"/>
  <c r="I12" i="3"/>
  <c r="P12" i="3"/>
  <c r="M12" i="3"/>
  <c r="L12" i="3"/>
  <c r="F12" i="3"/>
  <c r="O12" i="3"/>
  <c r="N12" i="3"/>
  <c r="G12" i="3"/>
  <c r="J12" i="3"/>
  <c r="K12" i="3"/>
  <c r="E12" i="3"/>
  <c r="C12" i="3"/>
  <c r="AQ11" i="3"/>
  <c r="AP11" i="3"/>
  <c r="AO11" i="3"/>
  <c r="M11" i="3"/>
  <c r="L11" i="3"/>
  <c r="I11" i="3"/>
  <c r="F11" i="3"/>
  <c r="O11" i="3"/>
  <c r="H11" i="3"/>
  <c r="N11" i="3"/>
  <c r="G11" i="3"/>
  <c r="J11" i="3"/>
  <c r="K11" i="3"/>
  <c r="E11" i="3"/>
  <c r="C11" i="3"/>
  <c r="AQ10" i="3"/>
  <c r="AP10" i="3"/>
  <c r="AO10" i="3"/>
  <c r="H10" i="3"/>
  <c r="I10" i="3"/>
  <c r="P10" i="3"/>
  <c r="M10" i="3"/>
  <c r="L10" i="3"/>
  <c r="G10" i="3"/>
  <c r="F10" i="3"/>
  <c r="O10" i="3"/>
  <c r="E10" i="3"/>
  <c r="C10" i="3"/>
  <c r="AQ9" i="3"/>
  <c r="AP9" i="3"/>
  <c r="AO9" i="3"/>
  <c r="F9" i="3"/>
  <c r="I9" i="3"/>
  <c r="O9" i="3"/>
  <c r="M9" i="3"/>
  <c r="L9" i="3"/>
  <c r="H9" i="3"/>
  <c r="P9" i="3"/>
  <c r="G9" i="3"/>
  <c r="N9" i="3"/>
  <c r="E9" i="3"/>
  <c r="C9" i="3"/>
  <c r="AQ8" i="3"/>
  <c r="AP8" i="3"/>
  <c r="AO8" i="3"/>
  <c r="F8" i="3"/>
  <c r="I8" i="3"/>
  <c r="O8" i="3"/>
  <c r="M8" i="3"/>
  <c r="L8" i="3"/>
  <c r="H8" i="3"/>
  <c r="P8" i="3"/>
  <c r="G8" i="3"/>
  <c r="N8" i="3"/>
  <c r="E8" i="3"/>
  <c r="C8" i="3"/>
  <c r="AR79" i="2"/>
  <c r="AQ79" i="2"/>
  <c r="AR78" i="2"/>
  <c r="AQ78" i="2"/>
  <c r="AQ77" i="2"/>
  <c r="AR75" i="2"/>
  <c r="AQ75" i="2"/>
  <c r="AR74" i="2"/>
  <c r="AQ74" i="2"/>
  <c r="AR73" i="2"/>
  <c r="AQ73" i="2"/>
  <c r="AR72" i="2"/>
  <c r="AQ72" i="2"/>
  <c r="AR71" i="2"/>
  <c r="AQ71" i="2"/>
  <c r="AR70" i="2"/>
  <c r="AQ70" i="2"/>
  <c r="AR69" i="2"/>
  <c r="AQ69" i="2"/>
  <c r="AR68" i="2"/>
  <c r="AQ68" i="2"/>
  <c r="AR66" i="2"/>
  <c r="AQ66" i="2"/>
  <c r="AR65" i="2"/>
  <c r="AQ65" i="2"/>
  <c r="AQ64" i="2"/>
  <c r="AR63" i="2"/>
  <c r="AQ63" i="2"/>
  <c r="AR62" i="2"/>
  <c r="AQ62" i="2"/>
  <c r="AR60" i="2"/>
  <c r="AQ60" i="2"/>
  <c r="AR59" i="2"/>
  <c r="AQ59" i="2"/>
  <c r="AR58" i="2"/>
  <c r="AQ58" i="2"/>
  <c r="AR57" i="2"/>
  <c r="AQ57" i="2"/>
  <c r="AR55" i="2"/>
  <c r="AQ55" i="2"/>
  <c r="AR54" i="2"/>
  <c r="AQ54" i="2"/>
  <c r="AR53" i="2"/>
  <c r="AQ53" i="2"/>
  <c r="O53" i="2"/>
  <c r="N53" i="2"/>
  <c r="M53" i="2"/>
  <c r="K53" i="2"/>
  <c r="L53" i="2"/>
  <c r="H53" i="2"/>
  <c r="G53" i="2"/>
  <c r="E53" i="2"/>
  <c r="F53" i="2"/>
  <c r="C53" i="2"/>
  <c r="AR52" i="2"/>
  <c r="AQ52" i="2"/>
  <c r="O52" i="2"/>
  <c r="N52" i="2"/>
  <c r="M52" i="2"/>
  <c r="K52" i="2"/>
  <c r="L52" i="2"/>
  <c r="H52" i="2"/>
  <c r="E52" i="2"/>
  <c r="F52" i="2"/>
  <c r="G52" i="2"/>
  <c r="P52" i="2"/>
  <c r="C52" i="2"/>
  <c r="O51" i="2"/>
  <c r="N51" i="2"/>
  <c r="M51" i="2"/>
  <c r="K51" i="2"/>
  <c r="L51" i="2"/>
  <c r="H51" i="2"/>
  <c r="G51" i="2"/>
  <c r="E51" i="2"/>
  <c r="F51" i="2"/>
  <c r="C51" i="2"/>
  <c r="AR50" i="2"/>
  <c r="AQ50" i="2"/>
  <c r="O50" i="2"/>
  <c r="N50" i="2"/>
  <c r="M50" i="2"/>
  <c r="K50" i="2"/>
  <c r="L50" i="2"/>
  <c r="H50" i="2"/>
  <c r="E50" i="2"/>
  <c r="F50" i="2"/>
  <c r="G50" i="2"/>
  <c r="P50" i="2"/>
  <c r="C50" i="2"/>
  <c r="AR49" i="2"/>
  <c r="AQ49" i="2"/>
  <c r="O49" i="2"/>
  <c r="N49" i="2"/>
  <c r="M49" i="2"/>
  <c r="K49" i="2"/>
  <c r="L49" i="2"/>
  <c r="H49" i="2"/>
  <c r="E49" i="2"/>
  <c r="F49" i="2"/>
  <c r="G49" i="2"/>
  <c r="P49" i="2"/>
  <c r="C49" i="2"/>
  <c r="AR48" i="2"/>
  <c r="AQ48" i="2"/>
  <c r="O48" i="2"/>
  <c r="N48" i="2"/>
  <c r="M48" i="2"/>
  <c r="K48" i="2"/>
  <c r="L48" i="2"/>
  <c r="H48" i="2"/>
  <c r="E48" i="2"/>
  <c r="F48" i="2"/>
  <c r="G48" i="2"/>
  <c r="P48" i="2"/>
  <c r="C48" i="2"/>
  <c r="AR47" i="2"/>
  <c r="AQ47" i="2"/>
  <c r="O47" i="2"/>
  <c r="N47" i="2"/>
  <c r="M47" i="2"/>
  <c r="K47" i="2"/>
  <c r="L47" i="2"/>
  <c r="H47" i="2"/>
  <c r="G47" i="2"/>
  <c r="E47" i="2"/>
  <c r="F47" i="2"/>
  <c r="C47" i="2"/>
  <c r="AR46" i="2"/>
  <c r="AQ46" i="2"/>
  <c r="O46" i="2"/>
  <c r="N46" i="2"/>
  <c r="M46" i="2"/>
  <c r="K46" i="2"/>
  <c r="L46" i="2"/>
  <c r="H46" i="2"/>
  <c r="E46" i="2"/>
  <c r="F46" i="2"/>
  <c r="G46" i="2"/>
  <c r="P46" i="2"/>
  <c r="C46" i="2"/>
  <c r="AR45" i="2"/>
  <c r="AQ45" i="2"/>
  <c r="O45" i="2"/>
  <c r="N45" i="2"/>
  <c r="M45" i="2"/>
  <c r="K45" i="2"/>
  <c r="L45" i="2"/>
  <c r="H45" i="2"/>
  <c r="E45" i="2"/>
  <c r="F45" i="2"/>
  <c r="G45" i="2"/>
  <c r="P45" i="2"/>
  <c r="C45" i="2"/>
  <c r="AR44" i="2"/>
  <c r="AQ44" i="2"/>
  <c r="O44" i="2"/>
  <c r="N44" i="2"/>
  <c r="M44" i="2"/>
  <c r="K44" i="2"/>
  <c r="L44" i="2"/>
  <c r="H44" i="2"/>
  <c r="E44" i="2"/>
  <c r="F44" i="2"/>
  <c r="G44" i="2"/>
  <c r="P44" i="2"/>
  <c r="C44" i="2"/>
  <c r="AQ43" i="2"/>
  <c r="O43" i="2"/>
  <c r="N43" i="2"/>
  <c r="M43" i="2"/>
  <c r="K43" i="2"/>
  <c r="L43" i="2"/>
  <c r="H43" i="2"/>
  <c r="E43" i="2"/>
  <c r="F43" i="2"/>
  <c r="G43" i="2"/>
  <c r="P43" i="2"/>
  <c r="C43" i="2"/>
  <c r="AR42" i="2"/>
  <c r="AQ42" i="2"/>
  <c r="O42" i="2"/>
  <c r="N42" i="2"/>
  <c r="M42" i="2"/>
  <c r="K42" i="2"/>
  <c r="L42" i="2"/>
  <c r="H42" i="2"/>
  <c r="E42" i="2"/>
  <c r="F42" i="2"/>
  <c r="G42" i="2"/>
  <c r="P42" i="2"/>
  <c r="C42" i="2"/>
  <c r="AR41" i="2"/>
  <c r="AQ41" i="2"/>
  <c r="O41" i="2"/>
  <c r="N41" i="2"/>
  <c r="M41" i="2"/>
  <c r="K41" i="2"/>
  <c r="L41" i="2"/>
  <c r="H41" i="2"/>
  <c r="E41" i="2"/>
  <c r="F41" i="2"/>
  <c r="G41" i="2"/>
  <c r="P41" i="2"/>
  <c r="C41" i="2"/>
  <c r="AR40" i="2"/>
  <c r="AQ40" i="2"/>
  <c r="O40" i="2"/>
  <c r="N40" i="2"/>
  <c r="M40" i="2"/>
  <c r="K40" i="2"/>
  <c r="L40" i="2"/>
  <c r="H40" i="2"/>
  <c r="G40" i="2"/>
  <c r="E40" i="2"/>
  <c r="F40" i="2"/>
  <c r="C40" i="2"/>
  <c r="AR39" i="2"/>
  <c r="AQ39" i="2"/>
  <c r="O39" i="2"/>
  <c r="N39" i="2"/>
  <c r="M39" i="2"/>
  <c r="K39" i="2"/>
  <c r="L39" i="2"/>
  <c r="H39" i="2"/>
  <c r="E39" i="2"/>
  <c r="F39" i="2"/>
  <c r="G39" i="2"/>
  <c r="P39" i="2"/>
  <c r="C39" i="2"/>
  <c r="AR38" i="2"/>
  <c r="AQ38" i="2"/>
  <c r="O38" i="2"/>
  <c r="N38" i="2"/>
  <c r="M38" i="2"/>
  <c r="K38" i="2"/>
  <c r="L38" i="2"/>
  <c r="H38" i="2"/>
  <c r="E38" i="2"/>
  <c r="F38" i="2"/>
  <c r="G38" i="2"/>
  <c r="P38" i="2"/>
  <c r="C38" i="2"/>
  <c r="O37" i="2"/>
  <c r="N37" i="2"/>
  <c r="M37" i="2"/>
  <c r="K37" i="2"/>
  <c r="L37" i="2"/>
  <c r="H37" i="2"/>
  <c r="E37" i="2"/>
  <c r="F37" i="2"/>
  <c r="G37" i="2"/>
  <c r="P37" i="2"/>
  <c r="C37" i="2"/>
  <c r="AR36" i="2"/>
  <c r="AQ36" i="2"/>
  <c r="O36" i="2"/>
  <c r="N36" i="2"/>
  <c r="M36" i="2"/>
  <c r="K36" i="2"/>
  <c r="L36" i="2"/>
  <c r="H36" i="2"/>
  <c r="E36" i="2"/>
  <c r="F36" i="2"/>
  <c r="G36" i="2"/>
  <c r="P36" i="2"/>
  <c r="C36" i="2"/>
  <c r="AR35" i="2"/>
  <c r="AQ35" i="2"/>
  <c r="O35" i="2"/>
  <c r="N35" i="2"/>
  <c r="M35" i="2"/>
  <c r="K35" i="2"/>
  <c r="L35" i="2"/>
  <c r="H35" i="2"/>
  <c r="E35" i="2"/>
  <c r="F35" i="2"/>
  <c r="G35" i="2"/>
  <c r="P35" i="2"/>
  <c r="C35" i="2"/>
  <c r="O34" i="2"/>
  <c r="N34" i="2"/>
  <c r="M34" i="2"/>
  <c r="K34" i="2"/>
  <c r="L34" i="2"/>
  <c r="H34" i="2"/>
  <c r="E34" i="2"/>
  <c r="F34" i="2"/>
  <c r="G34" i="2"/>
  <c r="P34" i="2"/>
  <c r="C34" i="2"/>
  <c r="O33" i="2"/>
  <c r="N33" i="2"/>
  <c r="M33" i="2"/>
  <c r="K33" i="2"/>
  <c r="L33" i="2"/>
  <c r="H33" i="2"/>
  <c r="E33" i="2"/>
  <c r="F33" i="2"/>
  <c r="G33" i="2"/>
  <c r="P33" i="2"/>
  <c r="C33" i="2"/>
  <c r="O32" i="2"/>
  <c r="N32" i="2"/>
  <c r="M32" i="2"/>
  <c r="K32" i="2"/>
  <c r="L32" i="2"/>
  <c r="H32" i="2"/>
  <c r="G32" i="2"/>
  <c r="E32" i="2"/>
  <c r="F32" i="2"/>
  <c r="C32" i="2"/>
  <c r="AR31" i="2"/>
  <c r="AQ31" i="2"/>
  <c r="O31" i="2"/>
  <c r="N31" i="2"/>
  <c r="M31" i="2"/>
  <c r="K31" i="2"/>
  <c r="L31" i="2"/>
  <c r="H31" i="2"/>
  <c r="E31" i="2"/>
  <c r="F31" i="2"/>
  <c r="G31" i="2"/>
  <c r="P31" i="2"/>
  <c r="C31" i="2"/>
  <c r="AQ30" i="2"/>
  <c r="O30" i="2"/>
  <c r="N30" i="2"/>
  <c r="M30" i="2"/>
  <c r="K30" i="2"/>
  <c r="L30" i="2"/>
  <c r="H30" i="2"/>
  <c r="E30" i="2"/>
  <c r="F30" i="2"/>
  <c r="G30" i="2"/>
  <c r="P30" i="2"/>
  <c r="C30" i="2"/>
  <c r="AR29" i="2"/>
  <c r="AQ29" i="2"/>
  <c r="O29" i="2"/>
  <c r="N29" i="2"/>
  <c r="M29" i="2"/>
  <c r="K29" i="2"/>
  <c r="L29" i="2"/>
  <c r="H29" i="2"/>
  <c r="E29" i="2"/>
  <c r="F29" i="2"/>
  <c r="G29" i="2"/>
  <c r="P29" i="2"/>
  <c r="C29" i="2"/>
  <c r="AR28" i="2"/>
  <c r="AQ28" i="2"/>
  <c r="C28" i="2"/>
  <c r="AR27" i="2"/>
  <c r="AQ27" i="2"/>
  <c r="O27" i="2"/>
  <c r="N27" i="2"/>
  <c r="M27" i="2"/>
  <c r="K27" i="2"/>
  <c r="L27" i="2"/>
  <c r="H27" i="2"/>
  <c r="E27" i="2"/>
  <c r="F27" i="2"/>
  <c r="G27" i="2"/>
  <c r="P27" i="2"/>
  <c r="C27" i="2"/>
  <c r="AR26" i="2"/>
  <c r="AQ26" i="2"/>
  <c r="O26" i="2"/>
  <c r="N26" i="2"/>
  <c r="M26" i="2"/>
  <c r="K26" i="2"/>
  <c r="L26" i="2"/>
  <c r="H26" i="2"/>
  <c r="E26" i="2"/>
  <c r="F26" i="2"/>
  <c r="G26" i="2"/>
  <c r="P26" i="2"/>
  <c r="C26" i="2"/>
  <c r="AR25" i="2"/>
  <c r="AQ25" i="2"/>
  <c r="C25" i="2"/>
  <c r="AR24" i="2"/>
  <c r="AQ24" i="2"/>
  <c r="O24" i="2"/>
  <c r="N24" i="2"/>
  <c r="M24" i="2"/>
  <c r="K24" i="2"/>
  <c r="L24" i="2"/>
  <c r="H24" i="2"/>
  <c r="E24" i="2"/>
  <c r="F24" i="2"/>
  <c r="G24" i="2"/>
  <c r="P24" i="2"/>
  <c r="C24" i="2"/>
  <c r="AQ23" i="2"/>
  <c r="O23" i="2"/>
  <c r="N23" i="2"/>
  <c r="M23" i="2"/>
  <c r="K23" i="2"/>
  <c r="L23" i="2"/>
  <c r="H23" i="2"/>
  <c r="E23" i="2"/>
  <c r="F23" i="2"/>
  <c r="G23" i="2"/>
  <c r="P23" i="2"/>
  <c r="C23" i="2"/>
  <c r="AR22" i="2"/>
  <c r="AQ22" i="2"/>
  <c r="C22" i="2"/>
  <c r="AR21" i="2"/>
  <c r="AQ21" i="2"/>
  <c r="O21" i="2"/>
  <c r="N21" i="2"/>
  <c r="M21" i="2"/>
  <c r="K21" i="2"/>
  <c r="L21" i="2"/>
  <c r="H21" i="2"/>
  <c r="E21" i="2"/>
  <c r="F21" i="2"/>
  <c r="G21" i="2"/>
  <c r="P21" i="2"/>
  <c r="C21" i="2"/>
  <c r="AR20" i="2"/>
  <c r="AQ20" i="2"/>
  <c r="O20" i="2"/>
  <c r="N20" i="2"/>
  <c r="M20" i="2"/>
  <c r="K20" i="2"/>
  <c r="L20" i="2"/>
  <c r="H20" i="2"/>
  <c r="E20" i="2"/>
  <c r="F20" i="2"/>
  <c r="G20" i="2"/>
  <c r="P20" i="2"/>
  <c r="C20" i="2"/>
  <c r="AR19" i="2"/>
  <c r="AQ19" i="2"/>
  <c r="O19" i="2"/>
  <c r="N19" i="2"/>
  <c r="M19" i="2"/>
  <c r="K19" i="2"/>
  <c r="L19" i="2"/>
  <c r="H19" i="2"/>
  <c r="E19" i="2"/>
  <c r="F19" i="2"/>
  <c r="G19" i="2"/>
  <c r="P19" i="2"/>
  <c r="C19" i="2"/>
  <c r="AR18" i="2"/>
  <c r="AQ18" i="2"/>
  <c r="O18" i="2"/>
  <c r="N18" i="2"/>
  <c r="M18" i="2"/>
  <c r="K18" i="2"/>
  <c r="L18" i="2"/>
  <c r="H18" i="2"/>
  <c r="G18" i="2"/>
  <c r="E18" i="2"/>
  <c r="F18" i="2"/>
  <c r="C18" i="2"/>
  <c r="AR17" i="2"/>
  <c r="AQ17" i="2"/>
  <c r="O17" i="2"/>
  <c r="N17" i="2"/>
  <c r="M17" i="2"/>
  <c r="K17" i="2"/>
  <c r="L17" i="2"/>
  <c r="H17" i="2"/>
  <c r="E17" i="2"/>
  <c r="F17" i="2"/>
  <c r="G17" i="2"/>
  <c r="P17" i="2"/>
  <c r="C17" i="2"/>
  <c r="AR16" i="2"/>
  <c r="AQ16" i="2"/>
  <c r="O16" i="2"/>
  <c r="N16" i="2"/>
  <c r="M16" i="2"/>
  <c r="K16" i="2"/>
  <c r="L16" i="2"/>
  <c r="H16" i="2"/>
  <c r="E16" i="2"/>
  <c r="F16" i="2"/>
  <c r="G16" i="2"/>
  <c r="P16" i="2"/>
  <c r="C16" i="2"/>
  <c r="AR15" i="2"/>
  <c r="AQ15" i="2"/>
  <c r="O15" i="2"/>
  <c r="N15" i="2"/>
  <c r="M15" i="2"/>
  <c r="K15" i="2"/>
  <c r="L15" i="2"/>
  <c r="H15" i="2"/>
  <c r="E15" i="2"/>
  <c r="F15" i="2"/>
  <c r="G15" i="2"/>
  <c r="P15" i="2"/>
  <c r="C15" i="2"/>
  <c r="AR14" i="2"/>
  <c r="AQ14" i="2"/>
  <c r="O14" i="2"/>
  <c r="N14" i="2"/>
  <c r="M14" i="2"/>
  <c r="K14" i="2"/>
  <c r="L14" i="2"/>
  <c r="H14" i="2"/>
  <c r="G14" i="2"/>
  <c r="E14" i="2"/>
  <c r="F14" i="2"/>
  <c r="C14" i="2"/>
  <c r="AR13" i="2"/>
  <c r="AQ13" i="2"/>
  <c r="O13" i="2"/>
  <c r="N13" i="2"/>
  <c r="M13" i="2"/>
  <c r="K13" i="2"/>
  <c r="L13" i="2"/>
  <c r="H13" i="2"/>
  <c r="E13" i="2"/>
  <c r="F13" i="2"/>
  <c r="G13" i="2"/>
  <c r="P13" i="2"/>
  <c r="C13" i="2"/>
  <c r="AR12" i="2"/>
  <c r="AQ12" i="2"/>
  <c r="O12" i="2"/>
  <c r="N12" i="2"/>
  <c r="M12" i="2"/>
  <c r="K12" i="2"/>
  <c r="L12" i="2"/>
  <c r="H12" i="2"/>
  <c r="E12" i="2"/>
  <c r="F12" i="2"/>
  <c r="G12" i="2"/>
  <c r="P12" i="2"/>
  <c r="C12" i="2"/>
  <c r="AR11" i="2"/>
  <c r="AQ11" i="2"/>
  <c r="O11" i="2"/>
  <c r="N11" i="2"/>
  <c r="M11" i="2"/>
  <c r="K11" i="2"/>
  <c r="L11" i="2"/>
  <c r="H11" i="2"/>
  <c r="E11" i="2"/>
  <c r="F11" i="2"/>
  <c r="G11" i="2"/>
  <c r="P11" i="2"/>
  <c r="C11" i="2"/>
  <c r="O10" i="2"/>
  <c r="N10" i="2"/>
  <c r="M10" i="2"/>
  <c r="K10" i="2"/>
  <c r="L10" i="2"/>
  <c r="H10" i="2"/>
  <c r="E10" i="2"/>
  <c r="F10" i="2"/>
  <c r="G10" i="2"/>
  <c r="P10" i="2"/>
  <c r="C10" i="2"/>
  <c r="AR9" i="2"/>
  <c r="AQ9" i="2"/>
  <c r="O9" i="2"/>
  <c r="N9" i="2"/>
  <c r="M9" i="2"/>
  <c r="K9" i="2"/>
  <c r="L9" i="2"/>
  <c r="H9" i="2"/>
  <c r="E9" i="2"/>
  <c r="F9" i="2"/>
  <c r="G9" i="2"/>
  <c r="P9" i="2"/>
  <c r="C9" i="2"/>
  <c r="I48" i="2"/>
  <c r="I44" i="2"/>
  <c r="I41" i="2"/>
  <c r="I35" i="2"/>
  <c r="I30" i="2"/>
  <c r="I26" i="2"/>
  <c r="I23" i="2"/>
  <c r="I19" i="2"/>
  <c r="I15" i="2"/>
  <c r="I11" i="2"/>
  <c r="I9" i="2"/>
  <c r="I49" i="2"/>
  <c r="I45" i="2"/>
  <c r="I42" i="2"/>
  <c r="I38" i="2"/>
  <c r="I36" i="2"/>
  <c r="I34" i="2"/>
  <c r="I27" i="2"/>
  <c r="I20" i="2"/>
  <c r="I16" i="2"/>
  <c r="I12" i="2"/>
  <c r="I52" i="2"/>
  <c r="I50" i="2"/>
  <c r="I46" i="2"/>
  <c r="I43" i="2"/>
  <c r="I39" i="2"/>
  <c r="I37" i="2"/>
  <c r="I33" i="2"/>
  <c r="I31" i="2"/>
  <c r="I24" i="2"/>
  <c r="I21" i="2"/>
  <c r="I17" i="2"/>
  <c r="I13" i="2"/>
  <c r="I53" i="2"/>
  <c r="I51" i="2"/>
  <c r="I47" i="2"/>
  <c r="I40" i="2"/>
  <c r="I32" i="2"/>
  <c r="I29" i="2"/>
  <c r="I18" i="2"/>
  <c r="I14" i="2"/>
  <c r="I10" i="2"/>
  <c r="P42" i="3"/>
  <c r="P43" i="3"/>
  <c r="P44" i="3"/>
  <c r="P46" i="3"/>
  <c r="P47" i="3"/>
  <c r="P48" i="3"/>
  <c r="P49" i="3"/>
  <c r="P50" i="3"/>
  <c r="P51" i="3"/>
  <c r="P52" i="3"/>
  <c r="P53" i="3"/>
  <c r="P54" i="3"/>
  <c r="N10" i="3"/>
  <c r="P11" i="3"/>
  <c r="P13" i="3"/>
  <c r="P15" i="3"/>
  <c r="P17" i="3"/>
  <c r="P19" i="3"/>
  <c r="P21" i="3"/>
  <c r="P23" i="3"/>
  <c r="P25" i="3"/>
  <c r="P28" i="3"/>
  <c r="P31" i="3"/>
  <c r="P33" i="3"/>
  <c r="P35" i="3"/>
  <c r="P37" i="3"/>
  <c r="P39" i="3"/>
  <c r="O53" i="3"/>
  <c r="O54" i="3"/>
  <c r="P45" i="3"/>
  <c r="J8" i="3"/>
  <c r="K8" i="3"/>
  <c r="J9" i="3"/>
  <c r="K9" i="3"/>
  <c r="J10" i="3"/>
  <c r="K10" i="3"/>
  <c r="J53" i="3"/>
  <c r="K53" i="3"/>
  <c r="J54" i="3"/>
  <c r="K54" i="3"/>
  <c r="J10" i="2"/>
  <c r="J14" i="2"/>
  <c r="J18" i="2"/>
  <c r="J29" i="2"/>
  <c r="J32" i="2"/>
  <c r="J40" i="2"/>
  <c r="J47" i="2"/>
  <c r="J51" i="2"/>
  <c r="J53" i="2"/>
  <c r="J13" i="2"/>
  <c r="J17" i="2"/>
  <c r="J21" i="2"/>
  <c r="J24" i="2"/>
  <c r="J31" i="2"/>
  <c r="J33" i="2"/>
  <c r="J37" i="2"/>
  <c r="J39" i="2"/>
  <c r="J43" i="2"/>
  <c r="J46" i="2"/>
  <c r="J50" i="2"/>
  <c r="J52" i="2"/>
  <c r="J12" i="2"/>
  <c r="J16" i="2"/>
  <c r="J20" i="2"/>
  <c r="J27" i="2"/>
  <c r="J34" i="2"/>
  <c r="J36" i="2"/>
  <c r="J38" i="2"/>
  <c r="J42" i="2"/>
  <c r="J45" i="2"/>
  <c r="J49" i="2"/>
  <c r="J9" i="2"/>
  <c r="J11" i="2"/>
  <c r="J15" i="2"/>
  <c r="J19" i="2"/>
  <c r="J23" i="2"/>
  <c r="J26" i="2"/>
  <c r="J30" i="2"/>
  <c r="J35" i="2"/>
  <c r="J41" i="2"/>
  <c r="J44" i="2"/>
  <c r="J48" i="2"/>
  <c r="P32" i="2"/>
  <c r="P40" i="2"/>
  <c r="P14" i="2"/>
  <c r="P18" i="2"/>
  <c r="P47" i="2"/>
  <c r="P51" i="2"/>
  <c r="P53" i="2"/>
</calcChain>
</file>

<file path=xl/sharedStrings.xml><?xml version="1.0" encoding="utf-8"?>
<sst xmlns="http://schemas.openxmlformats.org/spreadsheetml/2006/main" count="2062" uniqueCount="663">
  <si>
    <t>2017 SEASON STATS ANALYSIS SHEET</t>
  </si>
  <si>
    <t>Trophy qualifying marks: 10 matches / 8 completed innings / 15 wickets</t>
  </si>
  <si>
    <t>TOTAL MATCHES</t>
  </si>
  <si>
    <t>Most matches played</t>
  </si>
  <si>
    <t>S Britto</t>
  </si>
  <si>
    <t>WON</t>
  </si>
  <si>
    <t>LOST</t>
  </si>
  <si>
    <t>ABANDONED/NO RESULT</t>
  </si>
  <si>
    <t>BATTING (team)</t>
  </si>
  <si>
    <t>BATTING (individual)</t>
  </si>
  <si>
    <t>PCC Total Runs scored</t>
  </si>
  <si>
    <t>Highest Individual Score</t>
  </si>
  <si>
    <t>N Dowell v Spencer CC (away)</t>
  </si>
  <si>
    <t>PCC Par~</t>
  </si>
  <si>
    <t>~ includes abandoned innings</t>
  </si>
  <si>
    <t>Highest Individual Aggregate Runs</t>
  </si>
  <si>
    <t>J Tisato</t>
  </si>
  <si>
    <t>Highest PCC Team Score</t>
  </si>
  <si>
    <t>340 for 8</t>
  </si>
  <si>
    <t>Spencer CC - Home  - 08/07/17</t>
  </si>
  <si>
    <t>Most Fifties</t>
  </si>
  <si>
    <t>D Pretorius</t>
  </si>
  <si>
    <t>Lowest PCC Team Score (in a losing cause)</t>
  </si>
  <si>
    <t>47 for 9 (a.o)</t>
  </si>
  <si>
    <t>Super 11 CC - Home - 03/09/17</t>
  </si>
  <si>
    <t>Most Hundreds</t>
  </si>
  <si>
    <t>N Dowell / P Hynes</t>
  </si>
  <si>
    <t>PCC Total Fours</t>
  </si>
  <si>
    <t>Most Fours</t>
  </si>
  <si>
    <t>PCC Total Sixes</t>
  </si>
  <si>
    <t>Most Sixes</t>
  </si>
  <si>
    <t>PCC Total Ducks</t>
  </si>
  <si>
    <t>Most Ducks</t>
  </si>
  <si>
    <t>M Jones</t>
  </si>
  <si>
    <t>PCC Total Half Centuries</t>
  </si>
  <si>
    <t>D Pretorius x 4</t>
  </si>
  <si>
    <t>Most Balls Faced</t>
  </si>
  <si>
    <t>A Barraclough x 3</t>
  </si>
  <si>
    <t>Most N.O.</t>
  </si>
  <si>
    <t>E Beesley, L Gray, T Lonnen, A Prasad, D Pretorius, N Stephenson</t>
  </si>
  <si>
    <t>J Tisato, S Hamer  x 2</t>
  </si>
  <si>
    <t>Most Innings</t>
  </si>
  <si>
    <t>S Britto, T Hapgood, T Lonnen, C Ovens, L Parks,</t>
  </si>
  <si>
    <r>
      <t xml:space="preserve">Highest S/R* </t>
    </r>
    <r>
      <rPr>
        <sz val="11"/>
        <color rgb="FF000000"/>
        <rFont val="Calibri"/>
        <family val="2"/>
      </rPr>
      <t>^</t>
    </r>
  </si>
  <si>
    <t xml:space="preserve">N Paropkari, D Risley, W Smibert, J Spence, </t>
  </si>
  <si>
    <t>Highest AVG ^</t>
  </si>
  <si>
    <t>R Turner and E Woolcock x 1</t>
  </si>
  <si>
    <t>Trophy Qualifiers</t>
  </si>
  <si>
    <t>A Barraclough, E Beesley,  S Britto, M Bolshaw, R Buckley, K Chau, H Davies, L Gray, S Hamer, M Jones, B Krishna, T Lockhart, T Lonnen, C Ovens, L Parks, A Prasad, D Pretorius,N Ridgway, N Stephenson, J Tisato</t>
  </si>
  <si>
    <t>PCC Total Centuries</t>
  </si>
  <si>
    <t>N Dowell (213) &amp; P Hynes (127*)</t>
  </si>
  <si>
    <t>* If balls faced not recorded, the innings run rate was applied</t>
  </si>
  <si>
    <t>^ Of those who qualified for awards</t>
  </si>
  <si>
    <t>BOWLING (team)</t>
  </si>
  <si>
    <t>BOWLING (individual)</t>
  </si>
  <si>
    <t>PCC Total Runs against</t>
  </si>
  <si>
    <t>Most wickets</t>
  </si>
  <si>
    <t>M Bolshaw</t>
  </si>
  <si>
    <t>PCC Total wickets taken</t>
  </si>
  <si>
    <t>Best individual bowling</t>
  </si>
  <si>
    <t xml:space="preserve">6 for 22 </t>
  </si>
  <si>
    <t>A Prasad v Sir William Hoste CC (away)</t>
  </si>
  <si>
    <t>PCC lowest innings against</t>
  </si>
  <si>
    <t>94 a.o.</t>
  </si>
  <si>
    <t>Baker Street Irregulars CC - Home - 23/04/17</t>
  </si>
  <si>
    <t>Most Overs</t>
  </si>
  <si>
    <t>PCC Total Overs bowled</t>
  </si>
  <si>
    <t>Most Maidens</t>
  </si>
  <si>
    <t>PCC Total Maidens</t>
  </si>
  <si>
    <t xml:space="preserve">Most Runs against ^ </t>
  </si>
  <si>
    <t>PCC Total Wides~</t>
  </si>
  <si>
    <t>~recorded</t>
  </si>
  <si>
    <t>Most Wides</t>
  </si>
  <si>
    <t>PCC Total No balls~</t>
  </si>
  <si>
    <t>Most No Balls</t>
  </si>
  <si>
    <t>B Krishna</t>
  </si>
  <si>
    <t>PCC Total 5fers</t>
  </si>
  <si>
    <t>M Bolshaw and D Pretorius x 2</t>
  </si>
  <si>
    <t xml:space="preserve">Best Economy Rate ^ </t>
  </si>
  <si>
    <t>E Beesley</t>
  </si>
  <si>
    <t>C Lilford and A Prasad x 1</t>
  </si>
  <si>
    <t xml:space="preserve">Best Strike Rate ^ </t>
  </si>
  <si>
    <t xml:space="preserve">Best Avg ^ </t>
  </si>
  <si>
    <t>T Lonnen</t>
  </si>
  <si>
    <t>E Beesley, M Bolshaw, L Gray, T Lonnen, A Prasad, D Pretorius,      N Stephenson</t>
  </si>
  <si>
    <t>FIELDING (team)</t>
  </si>
  <si>
    <t>FIELDING (individual)</t>
  </si>
  <si>
    <t>PCC Total Catches *</t>
  </si>
  <si>
    <t>Most Catches</t>
  </si>
  <si>
    <t>PCC Total Run Outs</t>
  </si>
  <si>
    <t>Most Run Outs</t>
  </si>
  <si>
    <t>C Ovens</t>
  </si>
  <si>
    <t>PCC Total Stumpings</t>
  </si>
  <si>
    <t>Most Stumpings</t>
  </si>
  <si>
    <t>T Lockhart</t>
  </si>
  <si>
    <t>PCC Total WK Catches</t>
  </si>
  <si>
    <t>Most WK Catches</t>
  </si>
  <si>
    <r>
      <t xml:space="preserve">* </t>
    </r>
    <r>
      <rPr>
        <sz val="8"/>
        <color rgb="FF000000"/>
        <rFont val="Calibri"/>
        <family val="2"/>
      </rPr>
      <t xml:space="preserve"> unclaimed catches</t>
    </r>
  </si>
  <si>
    <t>Ploughmans Cricket Club</t>
  </si>
  <si>
    <t>2017 Batting Stats</t>
  </si>
  <si>
    <t xml:space="preserve">Qualifying marks: </t>
  </si>
  <si>
    <t>10 games</t>
  </si>
  <si>
    <t>8 completed innings</t>
  </si>
  <si>
    <t>Season 2015</t>
  </si>
  <si>
    <t>Career to 2014</t>
  </si>
  <si>
    <t>Surname</t>
  </si>
  <si>
    <t>x</t>
  </si>
  <si>
    <t>Mch</t>
  </si>
  <si>
    <t>Inn</t>
  </si>
  <si>
    <t>N O</t>
  </si>
  <si>
    <t>Runs</t>
  </si>
  <si>
    <t xml:space="preserve">H S </t>
  </si>
  <si>
    <t>HS NO</t>
  </si>
  <si>
    <t>100s</t>
  </si>
  <si>
    <t>50s</t>
  </si>
  <si>
    <t>Ducks</t>
  </si>
  <si>
    <t>6s</t>
  </si>
  <si>
    <t>4s</t>
  </si>
  <si>
    <t>Av</t>
  </si>
  <si>
    <t>Balls Faced</t>
  </si>
  <si>
    <t>S/R</t>
  </si>
  <si>
    <t>Farhan</t>
  </si>
  <si>
    <t>Ahmed</t>
  </si>
  <si>
    <t/>
  </si>
  <si>
    <t>Akash</t>
  </si>
  <si>
    <t>N/A</t>
  </si>
  <si>
    <t>Adam</t>
  </si>
  <si>
    <t>Barraclough</t>
  </si>
  <si>
    <t>Ed</t>
  </si>
  <si>
    <t>Beesley</t>
  </si>
  <si>
    <t>14*</t>
  </si>
  <si>
    <t>Steve</t>
  </si>
  <si>
    <t>Britto</t>
  </si>
  <si>
    <t>n/a</t>
  </si>
  <si>
    <t>54*</t>
  </si>
  <si>
    <t>Matt</t>
  </si>
  <si>
    <t>Bolshaw</t>
  </si>
  <si>
    <t>Andrew</t>
  </si>
  <si>
    <t>Boyd</t>
  </si>
  <si>
    <t>Richard</t>
  </si>
  <si>
    <t>Buckley</t>
  </si>
  <si>
    <t>Simon</t>
  </si>
  <si>
    <t>Carson</t>
  </si>
  <si>
    <t>Kevin</t>
  </si>
  <si>
    <t>Chau</t>
  </si>
  <si>
    <t>David</t>
  </si>
  <si>
    <t>Conway</t>
  </si>
  <si>
    <t>*</t>
  </si>
  <si>
    <t>41*</t>
  </si>
  <si>
    <t>Robert</t>
  </si>
  <si>
    <t>Cox</t>
  </si>
  <si>
    <t>Harry</t>
  </si>
  <si>
    <t>Davies</t>
  </si>
  <si>
    <t>Nick</t>
  </si>
  <si>
    <t>Dowell</t>
  </si>
  <si>
    <t>Gordon</t>
  </si>
  <si>
    <t>Dunne</t>
  </si>
  <si>
    <t>1*</t>
  </si>
  <si>
    <t>Chris</t>
  </si>
  <si>
    <t>Feeney</t>
  </si>
  <si>
    <t>Peter</t>
  </si>
  <si>
    <t>Garlando</t>
  </si>
  <si>
    <t>Patrick</t>
  </si>
  <si>
    <t>Gledhill</t>
  </si>
  <si>
    <t>Ben</t>
  </si>
  <si>
    <t>Glover</t>
  </si>
  <si>
    <t>Liam</t>
  </si>
  <si>
    <t>Gray</t>
  </si>
  <si>
    <t>26*</t>
  </si>
  <si>
    <t>Hamer</t>
  </si>
  <si>
    <t>Tim</t>
  </si>
  <si>
    <t>Hapgood</t>
  </si>
  <si>
    <t>Julian</t>
  </si>
  <si>
    <t>Harris</t>
  </si>
  <si>
    <t>Leo</t>
  </si>
  <si>
    <t>Hawkins</t>
  </si>
  <si>
    <t>Scott</t>
  </si>
  <si>
    <t>Hoskin</t>
  </si>
  <si>
    <t>Sha</t>
  </si>
  <si>
    <t>Hussain</t>
  </si>
  <si>
    <t>Paul</t>
  </si>
  <si>
    <t>Hynes</t>
  </si>
  <si>
    <t>127*</t>
  </si>
  <si>
    <t>Jack</t>
  </si>
  <si>
    <t>James</t>
  </si>
  <si>
    <t>Jackson</t>
  </si>
  <si>
    <t>Tom</t>
  </si>
  <si>
    <t>Jones</t>
  </si>
  <si>
    <t>Rob</t>
  </si>
  <si>
    <t>Keogh</t>
  </si>
  <si>
    <t>Nasser</t>
  </si>
  <si>
    <t>Khan</t>
  </si>
  <si>
    <t>Bala</t>
  </si>
  <si>
    <t>Krishna</t>
  </si>
  <si>
    <t>P</t>
  </si>
  <si>
    <t>Legg</t>
  </si>
  <si>
    <t>17*</t>
  </si>
  <si>
    <t>Lilford</t>
  </si>
  <si>
    <t>30*</t>
  </si>
  <si>
    <t>Lockhart</t>
  </si>
  <si>
    <t>Lonnen</t>
  </si>
  <si>
    <t>Meek</t>
  </si>
  <si>
    <t>Freddie</t>
  </si>
  <si>
    <t>Mills</t>
  </si>
  <si>
    <t>Aruran</t>
  </si>
  <si>
    <t>Morgan</t>
  </si>
  <si>
    <t>Rahul</t>
  </si>
  <si>
    <t>Nair</t>
  </si>
  <si>
    <t>K</t>
  </si>
  <si>
    <t>Nasir</t>
  </si>
  <si>
    <t>Ovens</t>
  </si>
  <si>
    <t>62*</t>
  </si>
  <si>
    <t>Leon</t>
  </si>
  <si>
    <t>Parks</t>
  </si>
  <si>
    <t>Narun</t>
  </si>
  <si>
    <t>Paropkari</t>
  </si>
  <si>
    <t>69*</t>
  </si>
  <si>
    <t>Ashish</t>
  </si>
  <si>
    <t>Chase</t>
  </si>
  <si>
    <t>Penton</t>
  </si>
  <si>
    <t>Pizii</t>
  </si>
  <si>
    <t>Ajit</t>
  </si>
  <si>
    <t>Prasad</t>
  </si>
  <si>
    <t>22*</t>
  </si>
  <si>
    <t>Duray</t>
  </si>
  <si>
    <t>Pretorius</t>
  </si>
  <si>
    <t>Rees</t>
  </si>
  <si>
    <t>Rory</t>
  </si>
  <si>
    <t>Richardson</t>
  </si>
  <si>
    <t>Ridgway</t>
  </si>
  <si>
    <t>Risley</t>
  </si>
  <si>
    <t>20*</t>
  </si>
  <si>
    <t>John</t>
  </si>
  <si>
    <t>Ryves</t>
  </si>
  <si>
    <t>Will</t>
  </si>
  <si>
    <t>Smibert</t>
  </si>
  <si>
    <t>Smith</t>
  </si>
  <si>
    <t>Spence</t>
  </si>
  <si>
    <t>Spencer</t>
  </si>
  <si>
    <t>Nigel</t>
  </si>
  <si>
    <t>Stephenson</t>
  </si>
  <si>
    <t>Harsh</t>
  </si>
  <si>
    <t>Suri</t>
  </si>
  <si>
    <t>Tisato</t>
  </si>
  <si>
    <t>79*</t>
  </si>
  <si>
    <t>Turner</t>
  </si>
  <si>
    <t>93*</t>
  </si>
  <si>
    <t>Ranny</t>
  </si>
  <si>
    <t>Waas</t>
  </si>
  <si>
    <t>Henry</t>
  </si>
  <si>
    <t>Webster</t>
  </si>
  <si>
    <t>H</t>
  </si>
  <si>
    <t>Williams</t>
  </si>
  <si>
    <t>J</t>
  </si>
  <si>
    <t>Woolcock</t>
  </si>
  <si>
    <t>Grant</t>
  </si>
  <si>
    <t>Wolledge</t>
  </si>
  <si>
    <t>2017 Bowling Stats</t>
  </si>
  <si>
    <t>15 wickets</t>
  </si>
  <si>
    <t xml:space="preserve">Ov </t>
  </si>
  <si>
    <t>Mdn</t>
  </si>
  <si>
    <t>Wkts</t>
  </si>
  <si>
    <t>Best</t>
  </si>
  <si>
    <t>Best for</t>
  </si>
  <si>
    <t>5-Wkt</t>
  </si>
  <si>
    <t>10-Wkt</t>
  </si>
  <si>
    <t>Econ</t>
  </si>
  <si>
    <t>S R</t>
  </si>
  <si>
    <t>Best WKt</t>
  </si>
  <si>
    <t>Wides</t>
  </si>
  <si>
    <t>No Balls</t>
  </si>
  <si>
    <t>2017 Fielding Stats</t>
  </si>
  <si>
    <t>Ct</t>
  </si>
  <si>
    <t>Wk Ct</t>
  </si>
  <si>
    <t>Total</t>
  </si>
  <si>
    <t>Stumpings</t>
  </si>
  <si>
    <t>Run Outs</t>
  </si>
  <si>
    <t>* Balls Faced and Strike Rate only calculated from 2016 season onwards</t>
  </si>
  <si>
    <t>Career Statistics</t>
  </si>
  <si>
    <t>Batting</t>
  </si>
  <si>
    <t>Career to 2017</t>
  </si>
  <si>
    <t>F Ahmed</t>
  </si>
  <si>
    <t>A Akash</t>
  </si>
  <si>
    <t>0*</t>
  </si>
  <si>
    <t>B Ali</t>
  </si>
  <si>
    <t>S Ali</t>
  </si>
  <si>
    <t>S Anaokar</t>
  </si>
  <si>
    <t>M Ashton</t>
  </si>
  <si>
    <t>J Baird-Murray</t>
  </si>
  <si>
    <t>P Baker</t>
  </si>
  <si>
    <t>D Banger</t>
  </si>
  <si>
    <t>A Bangotra</t>
  </si>
  <si>
    <t>B Barker</t>
  </si>
  <si>
    <t>S Barnes</t>
  </si>
  <si>
    <t>A Barraclough</t>
  </si>
  <si>
    <t>50 matches</t>
  </si>
  <si>
    <t>1000 runs</t>
  </si>
  <si>
    <t>R Barraclough</t>
  </si>
  <si>
    <t>W Barras</t>
  </si>
  <si>
    <t>A Barrass</t>
  </si>
  <si>
    <t>J Barron</t>
  </si>
  <si>
    <t>H Barry</t>
  </si>
  <si>
    <t>T Barry</t>
  </si>
  <si>
    <t>P Basic</t>
  </si>
  <si>
    <t>J Bell</t>
  </si>
  <si>
    <t>? Bennet</t>
  </si>
  <si>
    <t>I Berry</t>
  </si>
  <si>
    <t>A Bhattacharryya</t>
  </si>
  <si>
    <t>R Bidder</t>
  </si>
  <si>
    <t>E Bird</t>
  </si>
  <si>
    <t>A Boyd</t>
  </si>
  <si>
    <t>100 matches</t>
  </si>
  <si>
    <t>C Bradley</t>
  </si>
  <si>
    <t>B Breen</t>
  </si>
  <si>
    <t>D Brennan</t>
  </si>
  <si>
    <t>W Brett</t>
  </si>
  <si>
    <t>350 matches</t>
  </si>
  <si>
    <t>B Brown</t>
  </si>
  <si>
    <t>M Brown</t>
  </si>
  <si>
    <t>P Brown</t>
  </si>
  <si>
    <t>D Bruce</t>
  </si>
  <si>
    <t>G Buckley</t>
  </si>
  <si>
    <t>R Buckley</t>
  </si>
  <si>
    <t>200 matches</t>
  </si>
  <si>
    <t>G Buckner</t>
  </si>
  <si>
    <t>A Burriel</t>
  </si>
  <si>
    <t>R Byrne</t>
  </si>
  <si>
    <t>M Callanan</t>
  </si>
  <si>
    <t>A Campbell</t>
  </si>
  <si>
    <t>J Capel</t>
  </si>
  <si>
    <t>C Carline</t>
  </si>
  <si>
    <t>C Carson</t>
  </si>
  <si>
    <t>S Carson</t>
  </si>
  <si>
    <t>T Cawkwell</t>
  </si>
  <si>
    <t>K Chau</t>
  </si>
  <si>
    <t>A Chowdhary</t>
  </si>
  <si>
    <t>C Chowdry</t>
  </si>
  <si>
    <t>B Clark</t>
  </si>
  <si>
    <t>D Conway</t>
  </si>
  <si>
    <t>J Cooper</t>
  </si>
  <si>
    <t>R Cox</t>
  </si>
  <si>
    <t>N Creek</t>
  </si>
  <si>
    <t>M Crew</t>
  </si>
  <si>
    <t>V Cruickshank</t>
  </si>
  <si>
    <t>S Dalton</t>
  </si>
  <si>
    <t>D Davies</t>
  </si>
  <si>
    <t>H Davies</t>
  </si>
  <si>
    <t>J Davies</t>
  </si>
  <si>
    <t>L Derbyshire</t>
  </si>
  <si>
    <t>P Derbyshire</t>
  </si>
  <si>
    <t>D Diamond</t>
  </si>
  <si>
    <t>H Dowell</t>
  </si>
  <si>
    <t>N Dowell</t>
  </si>
  <si>
    <t>M Dudley</t>
  </si>
  <si>
    <t>G Dunne</t>
  </si>
  <si>
    <t>H Ewinger</t>
  </si>
  <si>
    <t>E Feast</t>
  </si>
  <si>
    <t>C Feeney</t>
  </si>
  <si>
    <t>P Fenech</t>
  </si>
  <si>
    <t>T Flavin</t>
  </si>
  <si>
    <t>S Follows</t>
  </si>
  <si>
    <t>J Fowler</t>
  </si>
  <si>
    <t>S Gatfield</t>
  </si>
  <si>
    <t>P Garlando</t>
  </si>
  <si>
    <t>C Gibbons</t>
  </si>
  <si>
    <t>S Gillman</t>
  </si>
  <si>
    <t>R Gladstone</t>
  </si>
  <si>
    <t>P Gledhill</t>
  </si>
  <si>
    <t>B Glover</t>
  </si>
  <si>
    <t>L Gray</t>
  </si>
  <si>
    <t>J Green</t>
  </si>
  <si>
    <t>J Habib</t>
  </si>
  <si>
    <t>23*</t>
  </si>
  <si>
    <t>S Hamer</t>
  </si>
  <si>
    <t>A Hargreaves</t>
  </si>
  <si>
    <t>J Harris</t>
  </si>
  <si>
    <t>D Harvey</t>
  </si>
  <si>
    <t>T Hapgood</t>
  </si>
  <si>
    <t>L Hawkins</t>
  </si>
  <si>
    <t>J Henderson</t>
  </si>
  <si>
    <t>C Hey</t>
  </si>
  <si>
    <t>M Hiley</t>
  </si>
  <si>
    <t>R Hobbs</t>
  </si>
  <si>
    <t>D Hooper</t>
  </si>
  <si>
    <t>S Hoskin</t>
  </si>
  <si>
    <t>S Houchin</t>
  </si>
  <si>
    <t>F Hussain</t>
  </si>
  <si>
    <t>S Hussain</t>
  </si>
  <si>
    <t>B Hynes</t>
  </si>
  <si>
    <t>P Hynes</t>
  </si>
  <si>
    <t>P Jack</t>
  </si>
  <si>
    <t>J Jackson</t>
  </si>
  <si>
    <t>L Jackson</t>
  </si>
  <si>
    <t>F Jagger</t>
  </si>
  <si>
    <t>T James</t>
  </si>
  <si>
    <t>? Jarpesh</t>
  </si>
  <si>
    <t>W Jeans</t>
  </si>
  <si>
    <t>T Jeffcott</t>
  </si>
  <si>
    <t>M Johnston</t>
  </si>
  <si>
    <t>A Jones</t>
  </si>
  <si>
    <t>B Jones</t>
  </si>
  <si>
    <t>G Jones</t>
  </si>
  <si>
    <t>S Kalita</t>
  </si>
  <si>
    <t>R Keogh</t>
  </si>
  <si>
    <t>N Khan</t>
  </si>
  <si>
    <t>H Kibble</t>
  </si>
  <si>
    <t>M King</t>
  </si>
  <si>
    <t>D Kingston</t>
  </si>
  <si>
    <t>J Kirwan</t>
  </si>
  <si>
    <t>S Kripalani</t>
  </si>
  <si>
    <t>A Kumar</t>
  </si>
  <si>
    <t>M Lachmann</t>
  </si>
  <si>
    <t>P Lane</t>
  </si>
  <si>
    <t>G Le Grange</t>
  </si>
  <si>
    <t>P Legg</t>
  </si>
  <si>
    <t>J Lewen</t>
  </si>
  <si>
    <t>H Lewis</t>
  </si>
  <si>
    <t>C Lilford</t>
  </si>
  <si>
    <t>43*</t>
  </si>
  <si>
    <t>J Lloyd</t>
  </si>
  <si>
    <t>4000 runs</t>
  </si>
  <si>
    <t>R Lonsdale</t>
  </si>
  <si>
    <t>D Machine</t>
  </si>
  <si>
    <t>C Maclaren</t>
  </si>
  <si>
    <t>N Macrides</t>
  </si>
  <si>
    <t>R Madabushi</t>
  </si>
  <si>
    <t>H Madley</t>
  </si>
  <si>
    <t>M Magill</t>
  </si>
  <si>
    <t>C Maharaj</t>
  </si>
  <si>
    <t>B Marshall</t>
  </si>
  <si>
    <t>K McEvoy</t>
  </si>
  <si>
    <t>B McGhee</t>
  </si>
  <si>
    <t>R McHarg</t>
  </si>
  <si>
    <t>J McHugh</t>
  </si>
  <si>
    <t>C McNee</t>
  </si>
  <si>
    <t>J Meade</t>
  </si>
  <si>
    <t>D Meek</t>
  </si>
  <si>
    <t>F Mills</t>
  </si>
  <si>
    <t>M Mittal</t>
  </si>
  <si>
    <t>A Morgan</t>
  </si>
  <si>
    <t>J Murphy</t>
  </si>
  <si>
    <t>N Murphy</t>
  </si>
  <si>
    <t>D Murray</t>
  </si>
  <si>
    <t>R Nair</t>
  </si>
  <si>
    <t>K Nasir</t>
  </si>
  <si>
    <t>R Nataraju</t>
  </si>
  <si>
    <t>A Nicholls</t>
  </si>
  <si>
    <t>B Nicholls</t>
  </si>
  <si>
    <t>J O'Hara</t>
  </si>
  <si>
    <t>T Orr</t>
  </si>
  <si>
    <t>Z O'Sullivan</t>
  </si>
  <si>
    <t>M Owen</t>
  </si>
  <si>
    <t>T Oxenham</t>
  </si>
  <si>
    <t>N Palmer</t>
  </si>
  <si>
    <t>S Pande</t>
  </si>
  <si>
    <t>R Paramo</t>
  </si>
  <si>
    <t>L Parks</t>
  </si>
  <si>
    <t>H Parnell</t>
  </si>
  <si>
    <t>N Paropkari</t>
  </si>
  <si>
    <t>L Patel</t>
  </si>
  <si>
    <t>N Patel</t>
  </si>
  <si>
    <t>S Patel</t>
  </si>
  <si>
    <t>A Paul</t>
  </si>
  <si>
    <t>C Penton</t>
  </si>
  <si>
    <t>E Perry</t>
  </si>
  <si>
    <t>P Peters</t>
  </si>
  <si>
    <t>R Phillips</t>
  </si>
  <si>
    <t>D Pinnock</t>
  </si>
  <si>
    <t>E Pizii</t>
  </si>
  <si>
    <t>2*</t>
  </si>
  <si>
    <t>C Ponnaganti</t>
  </si>
  <si>
    <t>S Poole</t>
  </si>
  <si>
    <t>A Pratten</t>
  </si>
  <si>
    <t>A Prasad</t>
  </si>
  <si>
    <t>T Pring</t>
  </si>
  <si>
    <t>S Raghavan</t>
  </si>
  <si>
    <t>V Raman</t>
  </si>
  <si>
    <t>? Ranjan</t>
  </si>
  <si>
    <t>N Rashid</t>
  </si>
  <si>
    <t>A Ratyna</t>
  </si>
  <si>
    <t>A Reed</t>
  </si>
  <si>
    <t>E Reed</t>
  </si>
  <si>
    <t>M Rees</t>
  </si>
  <si>
    <t>I Reham</t>
  </si>
  <si>
    <t>R Richardson</t>
  </si>
  <si>
    <t>M Ridgway</t>
  </si>
  <si>
    <t>N Ridgway</t>
  </si>
  <si>
    <t>D Riley</t>
  </si>
  <si>
    <t>D Risley</t>
  </si>
  <si>
    <t>N Risley</t>
  </si>
  <si>
    <t>R Ronald</t>
  </si>
  <si>
    <t>H Rose</t>
  </si>
  <si>
    <t>J Ryves</t>
  </si>
  <si>
    <t>H Sayer</t>
  </si>
  <si>
    <t>N Scott</t>
  </si>
  <si>
    <t>W Seymour</t>
  </si>
  <si>
    <t>T Sharif</t>
  </si>
  <si>
    <t>S Shaz</t>
  </si>
  <si>
    <t>E Shelley</t>
  </si>
  <si>
    <t>R Siddu</t>
  </si>
  <si>
    <t>R Simkins</t>
  </si>
  <si>
    <t>W Skidelsky</t>
  </si>
  <si>
    <t>W Smibert</t>
  </si>
  <si>
    <t>E Smith</t>
  </si>
  <si>
    <t>P Smith</t>
  </si>
  <si>
    <t>J Spence</t>
  </si>
  <si>
    <t>M Spencer</t>
  </si>
  <si>
    <t>R Srivastava</t>
  </si>
  <si>
    <t>N Stephenson</t>
  </si>
  <si>
    <t>A Stewart</t>
  </si>
  <si>
    <t>B Stinson</t>
  </si>
  <si>
    <t>M Strachan</t>
  </si>
  <si>
    <t>H Suri</t>
  </si>
  <si>
    <t>S Swaminathan</t>
  </si>
  <si>
    <t>R Taberer</t>
  </si>
  <si>
    <t>T Tearle</t>
  </si>
  <si>
    <t>P Timmis</t>
  </si>
  <si>
    <t>C Tindale</t>
  </si>
  <si>
    <t>A Titley</t>
  </si>
  <si>
    <t>A Tolhurst</t>
  </si>
  <si>
    <t>R Turner</t>
  </si>
  <si>
    <t>A Verma</t>
  </si>
  <si>
    <t>R Waas</t>
  </si>
  <si>
    <t>J Walding</t>
  </si>
  <si>
    <t>H Webster</t>
  </si>
  <si>
    <t>A Whale</t>
  </si>
  <si>
    <t>M Whiting</t>
  </si>
  <si>
    <t>M Wilkinson</t>
  </si>
  <si>
    <t>S Wilkinson</t>
  </si>
  <si>
    <t>A Willden</t>
  </si>
  <si>
    <t>H Willden</t>
  </si>
  <si>
    <t>A Williams</t>
  </si>
  <si>
    <t>Huw Williams</t>
  </si>
  <si>
    <t>H Williams</t>
  </si>
  <si>
    <t>J Williams</t>
  </si>
  <si>
    <t>P Winslow</t>
  </si>
  <si>
    <t>E Woolcock</t>
  </si>
  <si>
    <t>G Wolledge</t>
  </si>
  <si>
    <t>70*</t>
  </si>
  <si>
    <t>M Worden</t>
  </si>
  <si>
    <t>R Wyllie</t>
  </si>
  <si>
    <t>V Yadab</t>
  </si>
  <si>
    <t>* Only recorded on career stats from Season 2016 onwards</t>
  </si>
  <si>
    <t>Bowling</t>
  </si>
  <si>
    <t>50 wkts</t>
  </si>
  <si>
    <t>check</t>
  </si>
  <si>
    <t>? Meager</t>
  </si>
  <si>
    <t>? Murphy</t>
  </si>
  <si>
    <t>? Vijay</t>
  </si>
  <si>
    <t>* Stumpings and Run Outs only recorded within career stats from 2016 onwards</t>
  </si>
  <si>
    <t>Fielding</t>
  </si>
  <si>
    <t>? Yadav</t>
  </si>
  <si>
    <t>Forhad Ahmed</t>
  </si>
  <si>
    <t>Adam Barraclough</t>
  </si>
  <si>
    <t>Ed Beesley</t>
  </si>
  <si>
    <t>Julian Bell</t>
  </si>
  <si>
    <t>Ian Berry</t>
  </si>
  <si>
    <t>Matt Bolshaw</t>
  </si>
  <si>
    <t>Andrew Boyd</t>
  </si>
  <si>
    <t>Steve Britto</t>
  </si>
  <si>
    <t>Richard Buckley</t>
  </si>
  <si>
    <t>Conor Carson</t>
  </si>
  <si>
    <t>Simon Carson</t>
  </si>
  <si>
    <t>Kevin Chau</t>
  </si>
  <si>
    <t>Dave Conway</t>
  </si>
  <si>
    <t>Robert Cox</t>
  </si>
  <si>
    <t>Dyll Davies</t>
  </si>
  <si>
    <t>Harry Davies</t>
  </si>
  <si>
    <t>Chris Feeney</t>
  </si>
  <si>
    <t>Peter Garlando</t>
  </si>
  <si>
    <t>Simon Gillman</t>
  </si>
  <si>
    <t>Patrick Gledhill</t>
  </si>
  <si>
    <t>Ben Glover</t>
  </si>
  <si>
    <t>Liam Gray</t>
  </si>
  <si>
    <t>Joe Green</t>
  </si>
  <si>
    <t>Steve Hamer</t>
  </si>
  <si>
    <t>Julian Harris</t>
  </si>
  <si>
    <t>Tim Hapgood</t>
  </si>
  <si>
    <t>Leo Hawkins</t>
  </si>
  <si>
    <t>Scott Hoskin</t>
  </si>
  <si>
    <t>Ben Hynes</t>
  </si>
  <si>
    <t>Paul Hynes</t>
  </si>
  <si>
    <t>James Jackson</t>
  </si>
  <si>
    <t>Tom James</t>
  </si>
  <si>
    <t>Matt Jones</t>
  </si>
  <si>
    <t>Robert Keogh</t>
  </si>
  <si>
    <t>Nasser Khan</t>
  </si>
  <si>
    <t>Bala Krishna</t>
  </si>
  <si>
    <t>Paul Lane</t>
  </si>
  <si>
    <t>Piran Legg</t>
  </si>
  <si>
    <t>Chris Lilford</t>
  </si>
  <si>
    <t>Tom Lockhart</t>
  </si>
  <si>
    <t>Tom Lonnen</t>
  </si>
  <si>
    <t>Ross Lonsdale</t>
  </si>
  <si>
    <t>Freddie Mills</t>
  </si>
  <si>
    <t>Chris Ovens</t>
  </si>
  <si>
    <t>Leon Parks</t>
  </si>
  <si>
    <t>Ed Pizii</t>
  </si>
  <si>
    <t>Ajit Prasad</t>
  </si>
  <si>
    <t>Matthew Ashton</t>
  </si>
  <si>
    <t>Rory Barraclough</t>
  </si>
  <si>
    <t>Raiffe Bidder</t>
  </si>
  <si>
    <t>Doug Brennan</t>
  </si>
  <si>
    <t>Alex Burriel</t>
  </si>
  <si>
    <t>Rhys Byrne</t>
  </si>
  <si>
    <t>Anthony Campbell</t>
  </si>
  <si>
    <t>Sav Gatfield</t>
  </si>
  <si>
    <t>Carl Hey</t>
  </si>
  <si>
    <t>Luke Jackson</t>
  </si>
  <si>
    <t>Ben Jones</t>
  </si>
  <si>
    <t>Sid Kalita</t>
  </si>
  <si>
    <t>Arvind Kumar</t>
  </si>
  <si>
    <t>Christian Maclaren</t>
  </si>
  <si>
    <t>Harry Madley</t>
  </si>
  <si>
    <t>Aruran Morgan</t>
  </si>
  <si>
    <t>Zain O'Sullivan</t>
  </si>
  <si>
    <t>Ashish Paul</t>
  </si>
  <si>
    <t>Duray Pretorius</t>
  </si>
  <si>
    <t>Matt Ridgway</t>
  </si>
  <si>
    <t>Nick Ridgway</t>
  </si>
  <si>
    <t>Dave Risley</t>
  </si>
  <si>
    <t>Nick Risley</t>
  </si>
  <si>
    <t>Humphrey Rose</t>
  </si>
  <si>
    <t>Jon Ryves</t>
  </si>
  <si>
    <t>Will Smibert</t>
  </si>
  <si>
    <t>James Spence</t>
  </si>
  <si>
    <t>James Tisato</t>
  </si>
  <si>
    <t>Matt Spencer</t>
  </si>
  <si>
    <t>Nigel Stephenson</t>
  </si>
  <si>
    <t>Ben Stinson</t>
  </si>
  <si>
    <t>Sid Swaminathan</t>
  </si>
  <si>
    <t>Rory Turner</t>
  </si>
  <si>
    <t>Ronny Waas</t>
  </si>
  <si>
    <t>Henry Webster</t>
  </si>
  <si>
    <t>Max Whiting</t>
  </si>
  <si>
    <t>Simon Wilkinson</t>
  </si>
  <si>
    <t>Harry Willden</t>
  </si>
  <si>
    <t>Hilton Williams</t>
  </si>
  <si>
    <t>Ed Woolcock</t>
  </si>
  <si>
    <t>Grant Wolledge</t>
  </si>
  <si>
    <t>Dan Meek</t>
  </si>
  <si>
    <t>William Barras</t>
  </si>
  <si>
    <t>Nicko Dowell</t>
  </si>
  <si>
    <t>Gordon Dunne</t>
  </si>
  <si>
    <t>Joe Williams</t>
  </si>
  <si>
    <t>Hamish Dowell</t>
  </si>
  <si>
    <t>Player</t>
  </si>
  <si>
    <t>Mat</t>
  </si>
  <si>
    <t>Inns</t>
  </si>
  <si>
    <t>NO</t>
  </si>
  <si>
    <t>0s</t>
  </si>
  <si>
    <t>HS</t>
  </si>
  <si>
    <t>Overs</t>
  </si>
  <si>
    <t>Mdns</t>
  </si>
  <si>
    <t>Ave</t>
  </si>
  <si>
    <t>SR</t>
  </si>
  <si>
    <t>5wi</t>
  </si>
  <si>
    <t>NBs</t>
  </si>
  <si>
    <t>St</t>
  </si>
  <si>
    <t>RO</t>
  </si>
  <si>
    <t>Balls</t>
  </si>
  <si>
    <t xml:space="preserve"> </t>
  </si>
  <si>
    <t>Best wkts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</si>
</sst>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9" fontId="8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10" fillId="0" borderId="0" xfId="0" applyFont="1" applyFill="1" applyBorder="1"/>
    <xf numFmtId="4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11" fillId="0" borderId="0" xfId="0" applyFont="1" applyFill="1" applyBorder="1"/>
    <xf numFmtId="0" fontId="4" fillId="0" borderId="1" xfId="0" applyFont="1" applyFill="1" applyBorder="1"/>
    <xf numFmtId="0" fontId="4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3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5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 wrapText="1"/>
    </xf>
    <xf numFmtId="0" fontId="16" fillId="0" borderId="0" xfId="0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/>
    <xf numFmtId="0" fontId="18" fillId="0" borderId="0" xfId="0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0" fontId="12" fillId="0" borderId="0" xfId="0" applyFont="1" applyFill="1" applyBorder="1"/>
    <xf numFmtId="3" fontId="12" fillId="0" borderId="0" xfId="0" applyNumberFormat="1" applyFont="1" applyFill="1" applyBorder="1"/>
    <xf numFmtId="0" fontId="12" fillId="0" borderId="0" xfId="0" applyNumberFormat="1" applyFont="1" applyFill="1" applyBorder="1"/>
    <xf numFmtId="2" fontId="1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9" fillId="0" borderId="0" xfId="0" applyFont="1" applyFill="1" applyBorder="1" applyAlignment="1">
      <alignment horizontal="right" wrapText="1"/>
    </xf>
    <xf numFmtId="2" fontId="16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 applyBorder="1"/>
    <xf numFmtId="0" fontId="19" fillId="0" borderId="0" xfId="0" applyFont="1" applyBorder="1" applyAlignment="1">
      <alignment wrapText="1"/>
    </xf>
    <xf numFmtId="0" fontId="1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right" wrapText="1"/>
    </xf>
    <xf numFmtId="0" fontId="13" fillId="0" borderId="0" xfId="0" applyFont="1" applyFill="1" applyBorder="1"/>
    <xf numFmtId="0" fontId="2" fillId="0" borderId="0" xfId="0" applyFont="1"/>
    <xf numFmtId="0" fontId="21" fillId="0" borderId="0" xfId="0" applyFont="1"/>
    <xf numFmtId="0" fontId="1" fillId="0" borderId="0" xfId="0" applyFont="1" applyFill="1" applyBorder="1" applyAlignment="1">
      <alignment horizontal="right" wrapText="1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22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24" fillId="0" borderId="0" xfId="0" applyNumberFormat="1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2" fillId="0" borderId="1" xfId="0" applyFont="1" applyBorder="1"/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n0341/Downloads/Stats%20-%20201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tures"/>
      <sheetName val="Data"/>
      <sheetName val="Pivot"/>
      <sheetName val="Batting"/>
      <sheetName val="Bowling"/>
      <sheetName val="Card"/>
      <sheetName val="Catches"/>
      <sheetName val="2015-01"/>
      <sheetName val="2015-02"/>
      <sheetName val="2015-03"/>
      <sheetName val="2015-04"/>
      <sheetName val="2015-05"/>
      <sheetName val="2015-06"/>
      <sheetName val="2015-07"/>
      <sheetName val="2015-08"/>
      <sheetName val="2015-09"/>
      <sheetName val="2015-10"/>
      <sheetName val="2015-11"/>
      <sheetName val="2015-12"/>
      <sheetName val="2015-13"/>
      <sheetName val="2015-14"/>
      <sheetName val="2015-16"/>
      <sheetName val="2015-17"/>
      <sheetName val="2015-18"/>
      <sheetName val="2015-19"/>
      <sheetName val="2015-20"/>
      <sheetName val="2015-21"/>
      <sheetName val="2015-22"/>
      <sheetName val="2015-23"/>
      <sheetName val="2015-24"/>
      <sheetName val="2015-25"/>
      <sheetName val="2015-26"/>
      <sheetName val="2015-27"/>
      <sheetName val="2015-28"/>
      <sheetName val="2015-30"/>
      <sheetName val="2015-32"/>
      <sheetName val="2015-33"/>
      <sheetName val="2015-34"/>
      <sheetName val="2015-35"/>
      <sheetName val="2015-37"/>
      <sheetName val="2015-38"/>
      <sheetName val="2015-40"/>
      <sheetName val="2015-41"/>
      <sheetName val="2015-43"/>
      <sheetName val="2015-45"/>
      <sheetName val="2015-46"/>
      <sheetName val="2015-47"/>
    </sheetNames>
    <sheetDataSet>
      <sheetData sheetId="0" refreshError="1"/>
      <sheetData sheetId="1" refreshError="1">
        <row r="6">
          <cell r="G6">
            <v>7</v>
          </cell>
          <cell r="N6">
            <v>14</v>
          </cell>
          <cell r="Q6">
            <v>17</v>
          </cell>
          <cell r="U6">
            <v>21</v>
          </cell>
          <cell r="Y6">
            <v>25</v>
          </cell>
          <cell r="AB6">
            <v>28</v>
          </cell>
          <cell r="AC6">
            <v>29</v>
          </cell>
          <cell r="AL6">
            <v>38</v>
          </cell>
          <cell r="AM6">
            <v>39</v>
          </cell>
          <cell r="AN6">
            <v>40</v>
          </cell>
          <cell r="AO6">
            <v>41</v>
          </cell>
        </row>
        <row r="7">
          <cell r="U7">
            <v>0</v>
          </cell>
          <cell r="Y7">
            <v>0</v>
          </cell>
          <cell r="AB7">
            <v>0</v>
          </cell>
          <cell r="AC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G8" t="str">
            <v>Highest Batting</v>
          </cell>
          <cell r="H8" t="str">
            <v>Fielder 1 Wicketkeeper</v>
          </cell>
          <cell r="I8" t="str">
            <v>Fielder 2 Wicketkeeper</v>
          </cell>
          <cell r="J8" t="str">
            <v>Opposition</v>
          </cell>
          <cell r="K8" t="str">
            <v>Day</v>
          </cell>
          <cell r="L8" t="str">
            <v>Date</v>
          </cell>
          <cell r="M8" t="str">
            <v>Venue</v>
          </cell>
          <cell r="N8" t="str">
            <v>Team</v>
          </cell>
          <cell r="O8" t="str">
            <v>Toss</v>
          </cell>
          <cell r="P8" t="str">
            <v>1st Innings</v>
          </cell>
          <cell r="Q8" t="str">
            <v>Player</v>
          </cell>
          <cell r="R8" t="str">
            <v>Captain</v>
          </cell>
          <cell r="S8" t="str">
            <v>Wicket Keeper</v>
          </cell>
          <cell r="T8" t="str">
            <v>Batting Number</v>
          </cell>
          <cell r="U8" t="str">
            <v>How Out</v>
          </cell>
          <cell r="V8" t="str">
            <v>Fielder 1</v>
          </cell>
          <cell r="W8" t="str">
            <v>Fielder 2</v>
          </cell>
          <cell r="X8" t="str">
            <v>Bowler</v>
          </cell>
          <cell r="Y8" t="str">
            <v>Runs</v>
          </cell>
          <cell r="Z8" t="str">
            <v>Balls</v>
          </cell>
          <cell r="AA8" t="str">
            <v>Minutes</v>
          </cell>
          <cell r="AB8" t="str">
            <v>4's</v>
          </cell>
          <cell r="AC8" t="str">
            <v>6's</v>
          </cell>
          <cell r="AD8" t="str">
            <v>Wides</v>
          </cell>
          <cell r="AE8" t="str">
            <v>No Balls</v>
          </cell>
          <cell r="AF8" t="str">
            <v>Byes</v>
          </cell>
          <cell r="AG8" t="str">
            <v>Leg Byes</v>
          </cell>
          <cell r="AH8" t="str">
            <v>Penalties</v>
          </cell>
          <cell r="AI8" t="str">
            <v>Wicket Number</v>
          </cell>
          <cell r="AJ8" t="str">
            <v>Runs at FOW</v>
          </cell>
          <cell r="AK8" t="str">
            <v>Bowling Number</v>
          </cell>
          <cell r="AL8" t="str">
            <v>Overs</v>
          </cell>
          <cell r="AM8" t="str">
            <v>Maidens</v>
          </cell>
          <cell r="AN8" t="str">
            <v>Runs</v>
          </cell>
          <cell r="AO8" t="str">
            <v>Wickets</v>
          </cell>
          <cell r="AP8" t="str">
            <v>Wides</v>
          </cell>
          <cell r="AQ8" t="str">
            <v>No Balls</v>
          </cell>
        </row>
        <row r="9">
          <cell r="G9" t="str">
            <v>D Clements0</v>
          </cell>
          <cell r="H9">
            <v>0</v>
          </cell>
          <cell r="I9">
            <v>0</v>
          </cell>
          <cell r="J9" t="str">
            <v>Ploughmans CC</v>
          </cell>
          <cell r="K9" t="str">
            <v>Saturday</v>
          </cell>
          <cell r="L9" t="str">
            <v>18th April</v>
          </cell>
          <cell r="M9" t="str">
            <v>Home</v>
          </cell>
          <cell r="N9" t="str">
            <v>Battersea Ironsides CC</v>
          </cell>
          <cell r="P9">
            <v>1</v>
          </cell>
          <cell r="Q9" t="str">
            <v>D Clements</v>
          </cell>
          <cell r="T9">
            <v>1</v>
          </cell>
          <cell r="U9" t="str">
            <v>caught</v>
          </cell>
          <cell r="V9" t="str">
            <v>M Whiting</v>
          </cell>
          <cell r="X9" t="str">
            <v>R Cox</v>
          </cell>
          <cell r="Y9">
            <v>0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</row>
        <row r="10">
          <cell r="G10" t="str">
            <v>R Speed8</v>
          </cell>
          <cell r="H10">
            <v>0</v>
          </cell>
          <cell r="I10">
            <v>0</v>
          </cell>
          <cell r="J10" t="str">
            <v>Ploughmans CC</v>
          </cell>
          <cell r="K10" t="str">
            <v>Saturday</v>
          </cell>
          <cell r="L10" t="str">
            <v>18th April</v>
          </cell>
          <cell r="M10" t="str">
            <v>Home</v>
          </cell>
          <cell r="N10" t="str">
            <v>Battersea Ironsides CC</v>
          </cell>
          <cell r="P10">
            <v>1</v>
          </cell>
          <cell r="Q10" t="str">
            <v>R Speed</v>
          </cell>
          <cell r="T10">
            <v>2</v>
          </cell>
          <cell r="U10" t="str">
            <v>caught</v>
          </cell>
          <cell r="V10" t="str">
            <v>R Cox</v>
          </cell>
          <cell r="X10" t="str">
            <v>R Cox</v>
          </cell>
          <cell r="Y10">
            <v>8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</row>
        <row r="11">
          <cell r="G11" t="str">
            <v>N Mir24</v>
          </cell>
          <cell r="H11">
            <v>0</v>
          </cell>
          <cell r="I11">
            <v>0</v>
          </cell>
          <cell r="J11" t="str">
            <v>Ploughmans CC</v>
          </cell>
          <cell r="K11" t="str">
            <v>Saturday</v>
          </cell>
          <cell r="L11" t="str">
            <v>18th April</v>
          </cell>
          <cell r="M11" t="str">
            <v>Home</v>
          </cell>
          <cell r="N11" t="str">
            <v>Battersea Ironsides CC</v>
          </cell>
          <cell r="P11">
            <v>1</v>
          </cell>
          <cell r="Q11" t="str">
            <v>N Mir</v>
          </cell>
          <cell r="T11">
            <v>3</v>
          </cell>
          <cell r="U11" t="str">
            <v>caught</v>
          </cell>
          <cell r="V11" t="str">
            <v>M Whiting</v>
          </cell>
          <cell r="X11" t="str">
            <v>J Davies</v>
          </cell>
          <cell r="Y11">
            <v>24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K11">
            <v>5</v>
          </cell>
          <cell r="AL11">
            <v>1</v>
          </cell>
          <cell r="AM11">
            <v>0</v>
          </cell>
          <cell r="AN11">
            <v>4</v>
          </cell>
          <cell r="AO11">
            <v>0</v>
          </cell>
        </row>
        <row r="12">
          <cell r="G12" t="str">
            <v>J Hemsley1</v>
          </cell>
          <cell r="H12">
            <v>0</v>
          </cell>
          <cell r="I12">
            <v>0</v>
          </cell>
          <cell r="J12" t="str">
            <v>Ploughmans CC</v>
          </cell>
          <cell r="K12" t="str">
            <v>Saturday</v>
          </cell>
          <cell r="L12" t="str">
            <v>18th April</v>
          </cell>
          <cell r="M12" t="str">
            <v>Home</v>
          </cell>
          <cell r="N12" t="str">
            <v>Battersea Ironsides CC</v>
          </cell>
          <cell r="P12">
            <v>1</v>
          </cell>
          <cell r="Q12" t="str">
            <v>J Hemsley</v>
          </cell>
          <cell r="T12">
            <v>4</v>
          </cell>
          <cell r="U12" t="str">
            <v>caught</v>
          </cell>
          <cell r="V12" t="str">
            <v>R Buckley</v>
          </cell>
          <cell r="X12" t="str">
            <v>E Beasley</v>
          </cell>
          <cell r="Y12">
            <v>1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</row>
        <row r="13">
          <cell r="G13" t="str">
            <v>S Patel56</v>
          </cell>
          <cell r="H13">
            <v>0</v>
          </cell>
          <cell r="I13">
            <v>0</v>
          </cell>
          <cell r="J13" t="str">
            <v>Ploughmans CC</v>
          </cell>
          <cell r="K13" t="str">
            <v>Saturday</v>
          </cell>
          <cell r="L13" t="str">
            <v>18th April</v>
          </cell>
          <cell r="M13" t="str">
            <v>Home</v>
          </cell>
          <cell r="N13" t="str">
            <v>Battersea Ironsides CC</v>
          </cell>
          <cell r="P13">
            <v>1</v>
          </cell>
          <cell r="Q13" t="str">
            <v>S Patel</v>
          </cell>
          <cell r="T13">
            <v>5</v>
          </cell>
          <cell r="U13" t="str">
            <v>caught</v>
          </cell>
          <cell r="V13" t="str">
            <v>M Whiting</v>
          </cell>
          <cell r="X13" t="str">
            <v>C Hey</v>
          </cell>
          <cell r="Y13">
            <v>56</v>
          </cell>
          <cell r="AD13" t="str">
            <v>n/a</v>
          </cell>
          <cell r="AE13" t="str">
            <v>n/a</v>
          </cell>
          <cell r="AF13" t="str">
            <v>n/a</v>
          </cell>
          <cell r="AG13" t="str">
            <v>n/a</v>
          </cell>
          <cell r="AH13" t="str">
            <v>n/a</v>
          </cell>
        </row>
        <row r="14">
          <cell r="G14" t="str">
            <v>S Ahmed6</v>
          </cell>
          <cell r="H14">
            <v>0</v>
          </cell>
          <cell r="I14">
            <v>0</v>
          </cell>
          <cell r="J14" t="str">
            <v>Ploughmans CC</v>
          </cell>
          <cell r="K14" t="str">
            <v>Saturday</v>
          </cell>
          <cell r="L14" t="str">
            <v>18th April</v>
          </cell>
          <cell r="M14" t="str">
            <v>Home</v>
          </cell>
          <cell r="N14" t="str">
            <v>Battersea Ironsides CC</v>
          </cell>
          <cell r="P14">
            <v>1</v>
          </cell>
          <cell r="Q14" t="str">
            <v>S Ahmed</v>
          </cell>
          <cell r="T14">
            <v>6</v>
          </cell>
          <cell r="U14" t="str">
            <v>bowled</v>
          </cell>
          <cell r="X14" t="str">
            <v>H Davies</v>
          </cell>
          <cell r="Y14">
            <v>6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</row>
        <row r="15">
          <cell r="G15" t="str">
            <v>C Montgomery6</v>
          </cell>
          <cell r="H15">
            <v>0</v>
          </cell>
          <cell r="I15">
            <v>0</v>
          </cell>
          <cell r="J15" t="str">
            <v>Ploughmans CC</v>
          </cell>
          <cell r="K15" t="str">
            <v>Saturday</v>
          </cell>
          <cell r="L15" t="str">
            <v>18th April</v>
          </cell>
          <cell r="M15" t="str">
            <v>Home</v>
          </cell>
          <cell r="N15" t="str">
            <v>Battersea Ironsides CC</v>
          </cell>
          <cell r="P15">
            <v>1</v>
          </cell>
          <cell r="Q15" t="str">
            <v>C Montgomery</v>
          </cell>
          <cell r="T15">
            <v>7</v>
          </cell>
          <cell r="U15" t="str">
            <v>lbw</v>
          </cell>
          <cell r="X15" t="str">
            <v>E Beasley</v>
          </cell>
          <cell r="Y15">
            <v>6</v>
          </cell>
          <cell r="AD15" t="str">
            <v>n/a</v>
          </cell>
          <cell r="AE15" t="str">
            <v>n/a</v>
          </cell>
          <cell r="AF15" t="str">
            <v>n/a</v>
          </cell>
          <cell r="AG15" t="str">
            <v>n/a</v>
          </cell>
          <cell r="AH15" t="str">
            <v>n/a</v>
          </cell>
        </row>
        <row r="16">
          <cell r="G16" t="str">
            <v>K Samresh3</v>
          </cell>
          <cell r="H16">
            <v>0</v>
          </cell>
          <cell r="I16">
            <v>0</v>
          </cell>
          <cell r="J16" t="str">
            <v>Ploughmans CC</v>
          </cell>
          <cell r="K16" t="str">
            <v>Saturday</v>
          </cell>
          <cell r="L16" t="str">
            <v>18th April</v>
          </cell>
          <cell r="M16" t="str">
            <v>Home</v>
          </cell>
          <cell r="N16" t="str">
            <v>Battersea Ironsides CC</v>
          </cell>
          <cell r="P16">
            <v>1</v>
          </cell>
          <cell r="Q16" t="str">
            <v>K Samresh</v>
          </cell>
          <cell r="T16">
            <v>8</v>
          </cell>
          <cell r="U16" t="str">
            <v>run out</v>
          </cell>
          <cell r="V16">
            <v>0</v>
          </cell>
          <cell r="Y16">
            <v>3</v>
          </cell>
          <cell r="AD16" t="str">
            <v>n/a</v>
          </cell>
          <cell r="AE16" t="str">
            <v>n/a</v>
          </cell>
          <cell r="AF16" t="str">
            <v>n/a</v>
          </cell>
          <cell r="AG16" t="str">
            <v>n/a</v>
          </cell>
          <cell r="AH16" t="str">
            <v>n/a</v>
          </cell>
          <cell r="AK16">
            <v>3</v>
          </cell>
          <cell r="AL16">
            <v>7</v>
          </cell>
          <cell r="AM16">
            <v>0</v>
          </cell>
          <cell r="AN16">
            <v>55</v>
          </cell>
          <cell r="AO16">
            <v>2</v>
          </cell>
        </row>
        <row r="17">
          <cell r="G17" t="str">
            <v>J Gill0</v>
          </cell>
          <cell r="H17">
            <v>0</v>
          </cell>
          <cell r="I17">
            <v>0</v>
          </cell>
          <cell r="J17" t="str">
            <v>Ploughmans CC</v>
          </cell>
          <cell r="K17" t="str">
            <v>Saturday</v>
          </cell>
          <cell r="L17" t="str">
            <v>18th April</v>
          </cell>
          <cell r="M17" t="str">
            <v>Home</v>
          </cell>
          <cell r="N17" t="str">
            <v>Battersea Ironsides CC</v>
          </cell>
          <cell r="P17">
            <v>1</v>
          </cell>
          <cell r="Q17" t="str">
            <v>J Gill</v>
          </cell>
          <cell r="T17">
            <v>9</v>
          </cell>
          <cell r="U17" t="str">
            <v>caught</v>
          </cell>
          <cell r="V17" t="str">
            <v>G Wolledge</v>
          </cell>
          <cell r="X17" t="str">
            <v>C Hey</v>
          </cell>
          <cell r="Y17">
            <v>0</v>
          </cell>
          <cell r="AD17" t="str">
            <v>n/a</v>
          </cell>
          <cell r="AE17" t="str">
            <v>n/a</v>
          </cell>
          <cell r="AF17" t="str">
            <v>n/a</v>
          </cell>
          <cell r="AG17" t="str">
            <v>n/a</v>
          </cell>
          <cell r="AH17" t="str">
            <v>n/a</v>
          </cell>
          <cell r="AK17">
            <v>4</v>
          </cell>
          <cell r="AL17">
            <v>5</v>
          </cell>
          <cell r="AM17">
            <v>0</v>
          </cell>
          <cell r="AN17">
            <v>30</v>
          </cell>
          <cell r="AO17">
            <v>1</v>
          </cell>
        </row>
        <row r="18">
          <cell r="G18" t="str">
            <v>W Tariq0</v>
          </cell>
          <cell r="H18">
            <v>0</v>
          </cell>
          <cell r="I18">
            <v>0</v>
          </cell>
          <cell r="J18" t="str">
            <v>Ploughmans CC</v>
          </cell>
          <cell r="K18" t="str">
            <v>Saturday</v>
          </cell>
          <cell r="L18" t="str">
            <v>18th April</v>
          </cell>
          <cell r="M18" t="str">
            <v>Home</v>
          </cell>
          <cell r="N18" t="str">
            <v>Battersea Ironsides CC</v>
          </cell>
          <cell r="P18">
            <v>1</v>
          </cell>
          <cell r="Q18" t="str">
            <v>W Tariq</v>
          </cell>
          <cell r="T18">
            <v>10</v>
          </cell>
          <cell r="U18" t="str">
            <v>not out</v>
          </cell>
          <cell r="Y18">
            <v>0</v>
          </cell>
          <cell r="AD18" t="str">
            <v>n/a</v>
          </cell>
          <cell r="AE18" t="str">
            <v>n/a</v>
          </cell>
          <cell r="AF18" t="str">
            <v>n/a</v>
          </cell>
          <cell r="AG18" t="str">
            <v>n/a</v>
          </cell>
          <cell r="AH18" t="str">
            <v>n/a</v>
          </cell>
          <cell r="AK18">
            <v>1</v>
          </cell>
          <cell r="AL18">
            <v>5</v>
          </cell>
          <cell r="AM18">
            <v>0</v>
          </cell>
          <cell r="AN18">
            <v>17</v>
          </cell>
          <cell r="AO18">
            <v>0</v>
          </cell>
        </row>
        <row r="19">
          <cell r="G19" t="str">
            <v>A Haque4</v>
          </cell>
          <cell r="H19">
            <v>0</v>
          </cell>
          <cell r="I19">
            <v>0</v>
          </cell>
          <cell r="J19" t="str">
            <v>Ploughmans CC</v>
          </cell>
          <cell r="K19" t="str">
            <v>Saturday</v>
          </cell>
          <cell r="L19" t="str">
            <v>18th April</v>
          </cell>
          <cell r="M19" t="str">
            <v>Home</v>
          </cell>
          <cell r="N19" t="str">
            <v>Battersea Ironsides CC</v>
          </cell>
          <cell r="P19">
            <v>1</v>
          </cell>
          <cell r="Q19" t="str">
            <v>A Haque</v>
          </cell>
          <cell r="T19">
            <v>11</v>
          </cell>
          <cell r="U19" t="str">
            <v>bowled</v>
          </cell>
          <cell r="X19" t="str">
            <v>? Sullivan</v>
          </cell>
          <cell r="Y19">
            <v>4</v>
          </cell>
          <cell r="AD19" t="str">
            <v>n/a</v>
          </cell>
          <cell r="AE19" t="str">
            <v>n/a</v>
          </cell>
          <cell r="AF19" t="str">
            <v>n/a</v>
          </cell>
          <cell r="AG19" t="str">
            <v>n/a</v>
          </cell>
          <cell r="AH19" t="str">
            <v>n/a</v>
          </cell>
          <cell r="AK19">
            <v>2</v>
          </cell>
          <cell r="AL19">
            <v>4</v>
          </cell>
          <cell r="AM19">
            <v>0</v>
          </cell>
          <cell r="AN19">
            <v>31</v>
          </cell>
          <cell r="AO19">
            <v>0</v>
          </cell>
        </row>
        <row r="20">
          <cell r="G20" t="str">
            <v>Extras27</v>
          </cell>
          <cell r="H20">
            <v>0</v>
          </cell>
          <cell r="I20">
            <v>0</v>
          </cell>
          <cell r="J20" t="str">
            <v>Ploughmans CC</v>
          </cell>
          <cell r="K20" t="str">
            <v>Saturday</v>
          </cell>
          <cell r="L20" t="str">
            <v>18th April</v>
          </cell>
          <cell r="M20" t="str">
            <v>Home</v>
          </cell>
          <cell r="N20" t="str">
            <v>Battersea Ironsides CC</v>
          </cell>
          <cell r="P20">
            <v>1</v>
          </cell>
          <cell r="Q20" t="str">
            <v>Extras</v>
          </cell>
          <cell r="T20" t="str">
            <v>n/a</v>
          </cell>
          <cell r="U20" t="str">
            <v>n/a</v>
          </cell>
          <cell r="V20" t="str">
            <v>n/a</v>
          </cell>
          <cell r="X20" t="str">
            <v>n/a</v>
          </cell>
          <cell r="Y20">
            <v>27</v>
          </cell>
          <cell r="Z20" t="str">
            <v>n/a</v>
          </cell>
          <cell r="AA20" t="str">
            <v>n/a</v>
          </cell>
          <cell r="AB20" t="str">
            <v>n/a</v>
          </cell>
          <cell r="AC20" t="str">
            <v>n/a</v>
          </cell>
          <cell r="AD20">
            <v>15</v>
          </cell>
          <cell r="AE20">
            <v>6</v>
          </cell>
          <cell r="AF20">
            <v>6</v>
          </cell>
        </row>
        <row r="21">
          <cell r="G21" t="str">
            <v>A Stewart52</v>
          </cell>
          <cell r="H21">
            <v>0</v>
          </cell>
          <cell r="I21">
            <v>0</v>
          </cell>
          <cell r="J21" t="str">
            <v>Battersea Ironsides CC</v>
          </cell>
          <cell r="K21" t="str">
            <v>Saturday</v>
          </cell>
          <cell r="L21" t="str">
            <v>18th April</v>
          </cell>
          <cell r="M21" t="str">
            <v>Home</v>
          </cell>
          <cell r="N21" t="str">
            <v>Ploughmans CC</v>
          </cell>
          <cell r="P21">
            <v>2</v>
          </cell>
          <cell r="Q21" t="str">
            <v>A Stewart</v>
          </cell>
          <cell r="T21">
            <v>1</v>
          </cell>
          <cell r="U21" t="str">
            <v>not out</v>
          </cell>
          <cell r="Y21">
            <v>52</v>
          </cell>
          <cell r="Z21">
            <v>8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</row>
        <row r="22">
          <cell r="G22" t="str">
            <v>M Whiting56</v>
          </cell>
          <cell r="H22">
            <v>0</v>
          </cell>
          <cell r="I22">
            <v>0</v>
          </cell>
          <cell r="J22" t="str">
            <v>Battersea Ironsides CC</v>
          </cell>
          <cell r="K22" t="str">
            <v>Saturday</v>
          </cell>
          <cell r="L22" t="str">
            <v>18th April</v>
          </cell>
          <cell r="M22" t="str">
            <v>Home</v>
          </cell>
          <cell r="N22" t="str">
            <v>Ploughmans CC</v>
          </cell>
          <cell r="P22">
            <v>2</v>
          </cell>
          <cell r="Q22" t="str">
            <v>M Whiting</v>
          </cell>
          <cell r="T22">
            <v>2</v>
          </cell>
          <cell r="U22" t="str">
            <v>stumped</v>
          </cell>
          <cell r="X22" t="str">
            <v>K Samresh</v>
          </cell>
          <cell r="Y22">
            <v>56</v>
          </cell>
          <cell r="Z22">
            <v>12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</row>
        <row r="23">
          <cell r="G23" t="str">
            <v>R Richardson0</v>
          </cell>
          <cell r="H23">
            <v>0</v>
          </cell>
          <cell r="I23">
            <v>0</v>
          </cell>
          <cell r="J23" t="str">
            <v>Battersea Ironsides CC</v>
          </cell>
          <cell r="K23" t="str">
            <v>Saturday</v>
          </cell>
          <cell r="L23" t="str">
            <v>18th April</v>
          </cell>
          <cell r="M23" t="str">
            <v>Home</v>
          </cell>
          <cell r="N23" t="str">
            <v>Ploughmans CC</v>
          </cell>
          <cell r="P23">
            <v>2</v>
          </cell>
          <cell r="Q23" t="str">
            <v>R Richardson</v>
          </cell>
          <cell r="T23">
            <v>3</v>
          </cell>
          <cell r="U23" t="str">
            <v>caught</v>
          </cell>
          <cell r="X23" t="str">
            <v>K Samresh</v>
          </cell>
          <cell r="Y23">
            <v>0</v>
          </cell>
          <cell r="AD23" t="str">
            <v>n/a</v>
          </cell>
          <cell r="AE23" t="str">
            <v>n/a</v>
          </cell>
          <cell r="AF23" t="str">
            <v>n/a</v>
          </cell>
          <cell r="AG23" t="str">
            <v>n/a</v>
          </cell>
          <cell r="AH23" t="str">
            <v>n/a</v>
          </cell>
        </row>
        <row r="24">
          <cell r="G24" t="str">
            <v>K Chau1</v>
          </cell>
          <cell r="H24">
            <v>0</v>
          </cell>
          <cell r="I24">
            <v>0</v>
          </cell>
          <cell r="J24" t="str">
            <v>Battersea Ironsides CC</v>
          </cell>
          <cell r="K24" t="str">
            <v>Saturday</v>
          </cell>
          <cell r="L24" t="str">
            <v>18th April</v>
          </cell>
          <cell r="M24" t="str">
            <v>Home</v>
          </cell>
          <cell r="N24" t="str">
            <v>Ploughmans CC</v>
          </cell>
          <cell r="P24">
            <v>2</v>
          </cell>
          <cell r="Q24" t="str">
            <v>K Chau</v>
          </cell>
          <cell r="T24">
            <v>4</v>
          </cell>
          <cell r="U24" t="str">
            <v>lbw</v>
          </cell>
          <cell r="X24" t="str">
            <v>J Gill</v>
          </cell>
          <cell r="Y24">
            <v>1</v>
          </cell>
          <cell r="AD24" t="str">
            <v>n/a</v>
          </cell>
          <cell r="AE24" t="str">
            <v>n/a</v>
          </cell>
          <cell r="AF24" t="str">
            <v>n/a</v>
          </cell>
          <cell r="AG24" t="str">
            <v>n/a</v>
          </cell>
          <cell r="AH24" t="str">
            <v>n/a</v>
          </cell>
        </row>
        <row r="25">
          <cell r="G25" t="str">
            <v>G Wolledge12</v>
          </cell>
          <cell r="H25">
            <v>0</v>
          </cell>
          <cell r="I25">
            <v>0</v>
          </cell>
          <cell r="J25" t="str">
            <v>Battersea Ironsides CC</v>
          </cell>
          <cell r="K25" t="str">
            <v>Saturday</v>
          </cell>
          <cell r="L25" t="str">
            <v>18th April</v>
          </cell>
          <cell r="M25" t="str">
            <v>Home</v>
          </cell>
          <cell r="N25" t="str">
            <v>Ploughmans CC</v>
          </cell>
          <cell r="P25">
            <v>2</v>
          </cell>
          <cell r="Q25" t="str">
            <v>G Wolledge</v>
          </cell>
          <cell r="T25">
            <v>5</v>
          </cell>
          <cell r="U25" t="str">
            <v>not out</v>
          </cell>
          <cell r="Y25">
            <v>12</v>
          </cell>
          <cell r="Z25">
            <v>2</v>
          </cell>
          <cell r="AD25" t="str">
            <v>n/a</v>
          </cell>
          <cell r="AE25" t="str">
            <v>n/a</v>
          </cell>
          <cell r="AF25" t="str">
            <v>n/a</v>
          </cell>
          <cell r="AG25" t="str">
            <v>n/a</v>
          </cell>
          <cell r="AH25" t="str">
            <v>n/a</v>
          </cell>
        </row>
        <row r="26">
          <cell r="G26" t="str">
            <v>? Sullivann/a</v>
          </cell>
          <cell r="H26">
            <v>0</v>
          </cell>
          <cell r="I26">
            <v>0</v>
          </cell>
          <cell r="J26" t="str">
            <v>Battersea Ironsides CC</v>
          </cell>
          <cell r="K26" t="str">
            <v>Saturday</v>
          </cell>
          <cell r="L26" t="str">
            <v>18th April</v>
          </cell>
          <cell r="M26" t="str">
            <v>Home</v>
          </cell>
          <cell r="N26" t="str">
            <v>Ploughmans CC</v>
          </cell>
          <cell r="P26">
            <v>2</v>
          </cell>
          <cell r="Q26" t="str">
            <v>? Sullivan</v>
          </cell>
          <cell r="T26">
            <v>6</v>
          </cell>
          <cell r="U26" t="str">
            <v>did not bat</v>
          </cell>
          <cell r="V26" t="str">
            <v>n/a</v>
          </cell>
          <cell r="W26" t="str">
            <v>n/a</v>
          </cell>
          <cell r="X26" t="str">
            <v>n/a</v>
          </cell>
          <cell r="Y26" t="str">
            <v>n/a</v>
          </cell>
          <cell r="AD26" t="str">
            <v>n/a</v>
          </cell>
          <cell r="AE26" t="str">
            <v>n/a</v>
          </cell>
          <cell r="AF26" t="str">
            <v>n/a</v>
          </cell>
          <cell r="AG26" t="str">
            <v>n/a</v>
          </cell>
          <cell r="AH26" t="str">
            <v>n/a</v>
          </cell>
          <cell r="AK26">
            <v>6</v>
          </cell>
          <cell r="AL26">
            <v>0.3</v>
          </cell>
          <cell r="AM26">
            <v>0</v>
          </cell>
          <cell r="AN26">
            <v>0</v>
          </cell>
          <cell r="AO26">
            <v>1</v>
          </cell>
        </row>
        <row r="27">
          <cell r="G27" t="str">
            <v>C Heyn/a</v>
          </cell>
          <cell r="H27">
            <v>0</v>
          </cell>
          <cell r="I27">
            <v>0</v>
          </cell>
          <cell r="J27" t="str">
            <v>Battersea Ironsides CC</v>
          </cell>
          <cell r="K27" t="str">
            <v>Saturday</v>
          </cell>
          <cell r="L27" t="str">
            <v>18th April</v>
          </cell>
          <cell r="M27" t="str">
            <v>Home</v>
          </cell>
          <cell r="N27" t="str">
            <v>Ploughmans CC</v>
          </cell>
          <cell r="P27">
            <v>2</v>
          </cell>
          <cell r="Q27" t="str">
            <v>C Hey</v>
          </cell>
          <cell r="T27">
            <v>7</v>
          </cell>
          <cell r="U27" t="str">
            <v>did not bat</v>
          </cell>
          <cell r="V27" t="str">
            <v>n/a</v>
          </cell>
          <cell r="W27" t="str">
            <v>n/a</v>
          </cell>
          <cell r="X27" t="str">
            <v>n/a</v>
          </cell>
          <cell r="Y27" t="str">
            <v>n/a</v>
          </cell>
          <cell r="AD27" t="str">
            <v>n/a</v>
          </cell>
          <cell r="AE27" t="str">
            <v>n/a</v>
          </cell>
          <cell r="AF27" t="str">
            <v>n/a</v>
          </cell>
          <cell r="AG27" t="str">
            <v>n/a</v>
          </cell>
          <cell r="AH27" t="str">
            <v>n/a</v>
          </cell>
          <cell r="AK27">
            <v>5</v>
          </cell>
          <cell r="AL27">
            <v>3</v>
          </cell>
          <cell r="AM27">
            <v>0</v>
          </cell>
          <cell r="AN27">
            <v>32</v>
          </cell>
          <cell r="AO27">
            <v>2</v>
          </cell>
        </row>
        <row r="28">
          <cell r="G28" t="str">
            <v>E Beasleyn/a</v>
          </cell>
          <cell r="H28">
            <v>0</v>
          </cell>
          <cell r="I28">
            <v>0</v>
          </cell>
          <cell r="J28" t="str">
            <v>Battersea Ironsides CC</v>
          </cell>
          <cell r="K28" t="str">
            <v>Saturday</v>
          </cell>
          <cell r="L28" t="str">
            <v>18th April</v>
          </cell>
          <cell r="M28" t="str">
            <v>Home</v>
          </cell>
          <cell r="N28" t="str">
            <v>Ploughmans CC</v>
          </cell>
          <cell r="P28">
            <v>2</v>
          </cell>
          <cell r="Q28" t="str">
            <v>E Beasley</v>
          </cell>
          <cell r="T28">
            <v>8</v>
          </cell>
          <cell r="U28" t="str">
            <v>did not bat</v>
          </cell>
          <cell r="V28" t="str">
            <v>n/a</v>
          </cell>
          <cell r="W28" t="str">
            <v>n/a</v>
          </cell>
          <cell r="X28" t="str">
            <v>n/a</v>
          </cell>
          <cell r="Y28" t="str">
            <v>n/a</v>
          </cell>
          <cell r="AD28" t="str">
            <v>n/a</v>
          </cell>
          <cell r="AE28" t="str">
            <v>n/a</v>
          </cell>
          <cell r="AF28" t="str">
            <v>n/a</v>
          </cell>
          <cell r="AG28" t="str">
            <v>n/a</v>
          </cell>
          <cell r="AH28" t="str">
            <v>n/a</v>
          </cell>
          <cell r="AK28">
            <v>3</v>
          </cell>
          <cell r="AL28">
            <v>8</v>
          </cell>
          <cell r="AM28">
            <v>1</v>
          </cell>
          <cell r="AN28">
            <v>16</v>
          </cell>
          <cell r="AO28">
            <v>2</v>
          </cell>
        </row>
        <row r="29">
          <cell r="G29" t="str">
            <v>J Daviesn/a</v>
          </cell>
          <cell r="H29">
            <v>0</v>
          </cell>
          <cell r="I29">
            <v>0</v>
          </cell>
          <cell r="J29" t="str">
            <v>Battersea Ironsides CC</v>
          </cell>
          <cell r="K29" t="str">
            <v>Saturday</v>
          </cell>
          <cell r="L29" t="str">
            <v>18th April</v>
          </cell>
          <cell r="M29" t="str">
            <v>Home</v>
          </cell>
          <cell r="N29" t="str">
            <v>Ploughmans CC</v>
          </cell>
          <cell r="P29">
            <v>2</v>
          </cell>
          <cell r="Q29" t="str">
            <v>J Davies</v>
          </cell>
          <cell r="T29">
            <v>9</v>
          </cell>
          <cell r="U29" t="str">
            <v>did not bat</v>
          </cell>
          <cell r="V29" t="str">
            <v>n/a</v>
          </cell>
          <cell r="W29" t="str">
            <v>n/a</v>
          </cell>
          <cell r="X29" t="str">
            <v>n/a</v>
          </cell>
          <cell r="Y29" t="str">
            <v>n/a</v>
          </cell>
          <cell r="AD29" t="str">
            <v>n/a</v>
          </cell>
          <cell r="AE29" t="str">
            <v>n/a</v>
          </cell>
          <cell r="AF29" t="str">
            <v>n/a</v>
          </cell>
          <cell r="AG29" t="str">
            <v>n/a</v>
          </cell>
          <cell r="AH29" t="str">
            <v>n/a</v>
          </cell>
          <cell r="AK29">
            <v>2</v>
          </cell>
          <cell r="AL29">
            <v>6</v>
          </cell>
          <cell r="AM29">
            <v>0</v>
          </cell>
          <cell r="AN29">
            <v>42</v>
          </cell>
          <cell r="AO29">
            <v>1</v>
          </cell>
        </row>
        <row r="30">
          <cell r="G30" t="str">
            <v>H Daviesn/a</v>
          </cell>
          <cell r="H30">
            <v>0</v>
          </cell>
          <cell r="I30">
            <v>0</v>
          </cell>
          <cell r="J30" t="str">
            <v>Battersea Ironsides CC</v>
          </cell>
          <cell r="K30" t="str">
            <v>Saturday</v>
          </cell>
          <cell r="L30" t="str">
            <v>18th April</v>
          </cell>
          <cell r="M30" t="str">
            <v>Home</v>
          </cell>
          <cell r="N30" t="str">
            <v>Ploughmans CC</v>
          </cell>
          <cell r="P30">
            <v>2</v>
          </cell>
          <cell r="Q30" t="str">
            <v>H Davies</v>
          </cell>
          <cell r="T30">
            <v>10</v>
          </cell>
          <cell r="U30" t="str">
            <v>did not bat</v>
          </cell>
          <cell r="V30" t="str">
            <v>n/a</v>
          </cell>
          <cell r="W30" t="str">
            <v>n/a</v>
          </cell>
          <cell r="X30" t="str">
            <v>n/a</v>
          </cell>
          <cell r="Y30" t="str">
            <v>n/a</v>
          </cell>
          <cell r="AD30" t="str">
            <v>n/a</v>
          </cell>
          <cell r="AE30" t="str">
            <v>n/a</v>
          </cell>
          <cell r="AF30" t="str">
            <v>n/a</v>
          </cell>
          <cell r="AG30" t="str">
            <v>n/a</v>
          </cell>
          <cell r="AH30" t="str">
            <v>n/a</v>
          </cell>
          <cell r="AK30">
            <v>4</v>
          </cell>
          <cell r="AL30">
            <v>5</v>
          </cell>
          <cell r="AM30">
            <v>0</v>
          </cell>
          <cell r="AN30">
            <v>36</v>
          </cell>
          <cell r="AO30">
            <v>1</v>
          </cell>
        </row>
        <row r="31">
          <cell r="G31" t="str">
            <v>R Coxn/a</v>
          </cell>
          <cell r="H31">
            <v>0</v>
          </cell>
          <cell r="I31">
            <v>0</v>
          </cell>
          <cell r="J31" t="str">
            <v>Battersea Ironsides CC</v>
          </cell>
          <cell r="K31" t="str">
            <v>Saturday</v>
          </cell>
          <cell r="L31" t="str">
            <v>18th April</v>
          </cell>
          <cell r="M31" t="str">
            <v>Home</v>
          </cell>
          <cell r="N31" t="str">
            <v>Ploughmans CC</v>
          </cell>
          <cell r="P31">
            <v>2</v>
          </cell>
          <cell r="Q31" t="str">
            <v>R Cox</v>
          </cell>
          <cell r="T31">
            <v>11</v>
          </cell>
          <cell r="U31" t="str">
            <v>did not bat</v>
          </cell>
          <cell r="V31" t="str">
            <v>n/a</v>
          </cell>
          <cell r="W31" t="str">
            <v>n/a</v>
          </cell>
          <cell r="X31" t="str">
            <v>n/a</v>
          </cell>
          <cell r="Y31" t="str">
            <v>n/a</v>
          </cell>
          <cell r="AD31" t="str">
            <v>n/a</v>
          </cell>
          <cell r="AE31" t="str">
            <v>n/a</v>
          </cell>
          <cell r="AF31" t="str">
            <v>n/a</v>
          </cell>
          <cell r="AG31" t="str">
            <v>n/a</v>
          </cell>
          <cell r="AH31" t="str">
            <v>n/a</v>
          </cell>
          <cell r="AK31">
            <v>1</v>
          </cell>
          <cell r="AL31">
            <v>6</v>
          </cell>
          <cell r="AM31">
            <v>3</v>
          </cell>
          <cell r="AN31">
            <v>7</v>
          </cell>
          <cell r="AO31">
            <v>2</v>
          </cell>
        </row>
        <row r="32">
          <cell r="G32" t="str">
            <v>Extras16</v>
          </cell>
          <cell r="H32">
            <v>0</v>
          </cell>
          <cell r="I32">
            <v>0</v>
          </cell>
          <cell r="J32" t="str">
            <v>Battersea Ironsides CC</v>
          </cell>
          <cell r="K32" t="str">
            <v>Saturday</v>
          </cell>
          <cell r="L32" t="str">
            <v>18th April</v>
          </cell>
          <cell r="M32" t="str">
            <v>Home</v>
          </cell>
          <cell r="N32" t="str">
            <v>Ploughmans CC</v>
          </cell>
          <cell r="P32">
            <v>2</v>
          </cell>
          <cell r="Q32" t="str">
            <v>Extras</v>
          </cell>
          <cell r="T32" t="str">
            <v>n/a</v>
          </cell>
          <cell r="U32" t="str">
            <v>n/a</v>
          </cell>
          <cell r="V32" t="str">
            <v>n/a</v>
          </cell>
          <cell r="X32" t="str">
            <v>n/a</v>
          </cell>
          <cell r="Y32">
            <v>16</v>
          </cell>
          <cell r="Z32" t="str">
            <v>n/a</v>
          </cell>
          <cell r="AA32" t="str">
            <v>n/a</v>
          </cell>
          <cell r="AB32" t="str">
            <v>n/a</v>
          </cell>
          <cell r="AC32" t="str">
            <v>n/a</v>
          </cell>
          <cell r="AD32">
            <v>5</v>
          </cell>
          <cell r="AE32">
            <v>8</v>
          </cell>
          <cell r="AF32">
            <v>1</v>
          </cell>
          <cell r="AG32">
            <v>2</v>
          </cell>
        </row>
        <row r="33">
          <cell r="G33" t="str">
            <v>Gatward18</v>
          </cell>
          <cell r="H33">
            <v>0</v>
          </cell>
          <cell r="I33">
            <v>0</v>
          </cell>
          <cell r="J33" t="str">
            <v>Ploughmans CC</v>
          </cell>
          <cell r="K33" t="str">
            <v>Sunday</v>
          </cell>
          <cell r="L33" t="str">
            <v>19th April</v>
          </cell>
          <cell r="M33" t="str">
            <v>Home</v>
          </cell>
          <cell r="N33" t="str">
            <v xml:space="preserve">Baker Street Irregulars CC </v>
          </cell>
          <cell r="P33">
            <v>2</v>
          </cell>
          <cell r="Q33" t="str">
            <v>Gatward</v>
          </cell>
          <cell r="T33">
            <v>1</v>
          </cell>
          <cell r="U33" t="str">
            <v>lbw</v>
          </cell>
          <cell r="X33" t="str">
            <v>M Ridgway</v>
          </cell>
          <cell r="Y33">
            <v>18</v>
          </cell>
          <cell r="AD33" t="str">
            <v>n/a</v>
          </cell>
          <cell r="AE33" t="str">
            <v>n/a</v>
          </cell>
          <cell r="AF33" t="str">
            <v>n/a</v>
          </cell>
          <cell r="AG33" t="str">
            <v>n/a</v>
          </cell>
          <cell r="AH33" t="str">
            <v>n/a</v>
          </cell>
          <cell r="AK33">
            <v>5</v>
          </cell>
          <cell r="AL33">
            <v>7</v>
          </cell>
          <cell r="AM33">
            <v>0</v>
          </cell>
          <cell r="AN33">
            <v>34</v>
          </cell>
          <cell r="AO33">
            <v>2</v>
          </cell>
        </row>
        <row r="34">
          <cell r="G34" t="str">
            <v>Meade9</v>
          </cell>
          <cell r="H34">
            <v>0</v>
          </cell>
          <cell r="I34">
            <v>0</v>
          </cell>
          <cell r="J34" t="str">
            <v>Ploughmans CC</v>
          </cell>
          <cell r="K34" t="str">
            <v>Sunday</v>
          </cell>
          <cell r="L34" t="str">
            <v>19th April</v>
          </cell>
          <cell r="M34" t="str">
            <v>Home</v>
          </cell>
          <cell r="N34" t="str">
            <v xml:space="preserve">Baker Street Irregulars CC </v>
          </cell>
          <cell r="P34">
            <v>2</v>
          </cell>
          <cell r="Q34" t="str">
            <v>Meade</v>
          </cell>
          <cell r="T34">
            <v>2</v>
          </cell>
          <cell r="U34" t="str">
            <v>bowled</v>
          </cell>
          <cell r="X34" t="str">
            <v>D Brennan</v>
          </cell>
          <cell r="Y34">
            <v>9</v>
          </cell>
          <cell r="AD34" t="str">
            <v>n/a</v>
          </cell>
          <cell r="AE34" t="str">
            <v>n/a</v>
          </cell>
          <cell r="AF34" t="str">
            <v>n/a</v>
          </cell>
          <cell r="AG34" t="str">
            <v>n/a</v>
          </cell>
          <cell r="AH34" t="str">
            <v>n/a</v>
          </cell>
        </row>
        <row r="35">
          <cell r="G35" t="str">
            <v>Preweth9</v>
          </cell>
          <cell r="H35">
            <v>0</v>
          </cell>
          <cell r="I35">
            <v>0</v>
          </cell>
          <cell r="J35" t="str">
            <v>Ploughmans CC</v>
          </cell>
          <cell r="K35" t="str">
            <v>Sunday</v>
          </cell>
          <cell r="L35" t="str">
            <v>19th April</v>
          </cell>
          <cell r="M35" t="str">
            <v>Home</v>
          </cell>
          <cell r="N35" t="str">
            <v xml:space="preserve">Baker Street Irregulars CC </v>
          </cell>
          <cell r="P35">
            <v>2</v>
          </cell>
          <cell r="Q35" t="str">
            <v>Preweth</v>
          </cell>
          <cell r="T35">
            <v>3</v>
          </cell>
          <cell r="U35" t="str">
            <v>bowled</v>
          </cell>
          <cell r="X35" t="str">
            <v>M Ridgway</v>
          </cell>
          <cell r="Y35">
            <v>9</v>
          </cell>
          <cell r="AD35" t="str">
            <v>n/a</v>
          </cell>
          <cell r="AE35" t="str">
            <v>n/a</v>
          </cell>
          <cell r="AF35" t="str">
            <v>n/a</v>
          </cell>
          <cell r="AG35" t="str">
            <v>n/a</v>
          </cell>
          <cell r="AH35" t="str">
            <v>n/a</v>
          </cell>
          <cell r="AK35">
            <v>9</v>
          </cell>
          <cell r="AL35">
            <v>3</v>
          </cell>
          <cell r="AM35">
            <v>0</v>
          </cell>
          <cell r="AN35">
            <v>23</v>
          </cell>
          <cell r="AO35">
            <v>0</v>
          </cell>
        </row>
        <row r="36">
          <cell r="G36" t="str">
            <v>McWilliams5</v>
          </cell>
          <cell r="H36">
            <v>0</v>
          </cell>
          <cell r="I36">
            <v>0</v>
          </cell>
          <cell r="J36" t="str">
            <v>Ploughmans CC</v>
          </cell>
          <cell r="K36" t="str">
            <v>Sunday</v>
          </cell>
          <cell r="L36" t="str">
            <v>19th April</v>
          </cell>
          <cell r="M36" t="str">
            <v>Home</v>
          </cell>
          <cell r="N36" t="str">
            <v xml:space="preserve">Baker Street Irregulars CC </v>
          </cell>
          <cell r="P36">
            <v>2</v>
          </cell>
          <cell r="Q36" t="str">
            <v>McWilliams</v>
          </cell>
          <cell r="T36">
            <v>4</v>
          </cell>
          <cell r="U36" t="str">
            <v>lbw</v>
          </cell>
          <cell r="X36" t="str">
            <v>D Brennan</v>
          </cell>
          <cell r="Y36">
            <v>5</v>
          </cell>
          <cell r="AD36" t="str">
            <v>n/a</v>
          </cell>
          <cell r="AE36" t="str">
            <v>n/a</v>
          </cell>
          <cell r="AF36" t="str">
            <v>n/a</v>
          </cell>
          <cell r="AG36" t="str">
            <v>n/a</v>
          </cell>
          <cell r="AH36" t="str">
            <v>n/a</v>
          </cell>
        </row>
        <row r="37">
          <cell r="G37" t="str">
            <v>Garwood14</v>
          </cell>
          <cell r="H37">
            <v>0</v>
          </cell>
          <cell r="I37">
            <v>0</v>
          </cell>
          <cell r="J37" t="str">
            <v>Ploughmans CC</v>
          </cell>
          <cell r="K37" t="str">
            <v>Sunday</v>
          </cell>
          <cell r="L37" t="str">
            <v>19th April</v>
          </cell>
          <cell r="M37" t="str">
            <v>Home</v>
          </cell>
          <cell r="N37" t="str">
            <v xml:space="preserve">Baker Street Irregulars CC </v>
          </cell>
          <cell r="P37">
            <v>2</v>
          </cell>
          <cell r="Q37" t="str">
            <v>Garwood</v>
          </cell>
          <cell r="T37">
            <v>5</v>
          </cell>
          <cell r="U37" t="str">
            <v>caught</v>
          </cell>
          <cell r="V37" t="str">
            <v>S Carson</v>
          </cell>
          <cell r="X37" t="str">
            <v>N Stephenson</v>
          </cell>
          <cell r="Y37">
            <v>14</v>
          </cell>
          <cell r="AD37" t="str">
            <v>n/a</v>
          </cell>
          <cell r="AE37" t="str">
            <v>n/a</v>
          </cell>
          <cell r="AF37" t="str">
            <v>n/a</v>
          </cell>
          <cell r="AG37" t="str">
            <v>n/a</v>
          </cell>
          <cell r="AH37" t="str">
            <v>n/a</v>
          </cell>
          <cell r="AK37">
            <v>2</v>
          </cell>
          <cell r="AL37">
            <v>3</v>
          </cell>
          <cell r="AM37">
            <v>0</v>
          </cell>
          <cell r="AN37">
            <v>12</v>
          </cell>
          <cell r="AO37">
            <v>0</v>
          </cell>
        </row>
        <row r="38">
          <cell r="G38" t="str">
            <v>Bourke0</v>
          </cell>
          <cell r="H38">
            <v>0</v>
          </cell>
          <cell r="I38">
            <v>0</v>
          </cell>
          <cell r="J38" t="str">
            <v>Ploughmans CC</v>
          </cell>
          <cell r="K38" t="str">
            <v>Sunday</v>
          </cell>
          <cell r="L38" t="str">
            <v>19th April</v>
          </cell>
          <cell r="M38" t="str">
            <v>Home</v>
          </cell>
          <cell r="N38" t="str">
            <v xml:space="preserve">Baker Street Irregulars CC </v>
          </cell>
          <cell r="P38">
            <v>2</v>
          </cell>
          <cell r="Q38" t="str">
            <v>Bourke</v>
          </cell>
          <cell r="T38">
            <v>6</v>
          </cell>
          <cell r="U38" t="str">
            <v>bowled</v>
          </cell>
          <cell r="X38" t="str">
            <v>C Hey</v>
          </cell>
          <cell r="Y38">
            <v>0</v>
          </cell>
          <cell r="AD38" t="str">
            <v>n/a</v>
          </cell>
          <cell r="AE38" t="str">
            <v>n/a</v>
          </cell>
          <cell r="AF38" t="str">
            <v>n/a</v>
          </cell>
          <cell r="AG38" t="str">
            <v>n/a</v>
          </cell>
          <cell r="AH38" t="str">
            <v>n/a</v>
          </cell>
          <cell r="AK38">
            <v>7</v>
          </cell>
          <cell r="AL38">
            <v>1</v>
          </cell>
          <cell r="AM38">
            <v>0</v>
          </cell>
          <cell r="AN38">
            <v>11</v>
          </cell>
          <cell r="AO38">
            <v>0</v>
          </cell>
        </row>
        <row r="39">
          <cell r="G39" t="str">
            <v>Phillips10</v>
          </cell>
          <cell r="H39">
            <v>0</v>
          </cell>
          <cell r="I39">
            <v>0</v>
          </cell>
          <cell r="J39" t="str">
            <v>Ploughmans CC</v>
          </cell>
          <cell r="K39" t="str">
            <v>Sunday</v>
          </cell>
          <cell r="L39" t="str">
            <v>19th April</v>
          </cell>
          <cell r="M39" t="str">
            <v>Home</v>
          </cell>
          <cell r="N39" t="str">
            <v xml:space="preserve">Baker Street Irregulars CC </v>
          </cell>
          <cell r="P39">
            <v>2</v>
          </cell>
          <cell r="Q39" t="str">
            <v>Phillips</v>
          </cell>
          <cell r="T39">
            <v>7</v>
          </cell>
          <cell r="U39" t="str">
            <v>caught</v>
          </cell>
          <cell r="V39" t="str">
            <v>R Buckley</v>
          </cell>
          <cell r="X39" t="str">
            <v>C Hey</v>
          </cell>
          <cell r="Y39">
            <v>10</v>
          </cell>
          <cell r="AD39" t="str">
            <v>n/a</v>
          </cell>
          <cell r="AE39" t="str">
            <v>n/a</v>
          </cell>
          <cell r="AF39" t="str">
            <v>n/a</v>
          </cell>
          <cell r="AG39" t="str">
            <v>n/a</v>
          </cell>
          <cell r="AH39" t="str">
            <v>n/a</v>
          </cell>
          <cell r="AK39">
            <v>8</v>
          </cell>
          <cell r="AL39">
            <v>2</v>
          </cell>
          <cell r="AM39">
            <v>0</v>
          </cell>
          <cell r="AN39">
            <v>14</v>
          </cell>
          <cell r="AO39">
            <v>0</v>
          </cell>
        </row>
        <row r="40">
          <cell r="G40" t="str">
            <v>Nair19</v>
          </cell>
          <cell r="H40" t="str">
            <v>w</v>
          </cell>
          <cell r="I40">
            <v>0</v>
          </cell>
          <cell r="J40" t="str">
            <v>Ploughmans CC</v>
          </cell>
          <cell r="K40" t="str">
            <v>Sunday</v>
          </cell>
          <cell r="L40" t="str">
            <v>19th April</v>
          </cell>
          <cell r="M40" t="str">
            <v>Home</v>
          </cell>
          <cell r="N40" t="str">
            <v xml:space="preserve">Baker Street Irregulars CC </v>
          </cell>
          <cell r="P40">
            <v>2</v>
          </cell>
          <cell r="Q40" t="str">
            <v>Nair</v>
          </cell>
          <cell r="T40">
            <v>8</v>
          </cell>
          <cell r="U40" t="str">
            <v>stumped</v>
          </cell>
          <cell r="V40" t="str">
            <v>T Lockhart</v>
          </cell>
          <cell r="X40" t="str">
            <v>N Stephenson</v>
          </cell>
          <cell r="Y40">
            <v>19</v>
          </cell>
          <cell r="AD40" t="str">
            <v>n/a</v>
          </cell>
          <cell r="AE40" t="str">
            <v>n/a</v>
          </cell>
          <cell r="AF40" t="str">
            <v>n/a</v>
          </cell>
          <cell r="AG40" t="str">
            <v>n/a</v>
          </cell>
          <cell r="AH40" t="str">
            <v>n/a</v>
          </cell>
          <cell r="AK40">
            <v>6</v>
          </cell>
          <cell r="AL40">
            <v>4</v>
          </cell>
          <cell r="AM40">
            <v>0</v>
          </cell>
          <cell r="AN40">
            <v>12</v>
          </cell>
          <cell r="AO40">
            <v>0</v>
          </cell>
        </row>
        <row r="41">
          <cell r="G41" t="str">
            <v>Bailey41</v>
          </cell>
          <cell r="H41">
            <v>0</v>
          </cell>
          <cell r="I41">
            <v>0</v>
          </cell>
          <cell r="J41" t="str">
            <v>Ploughmans CC</v>
          </cell>
          <cell r="K41" t="str">
            <v>Sunday</v>
          </cell>
          <cell r="L41" t="str">
            <v>19th April</v>
          </cell>
          <cell r="M41" t="str">
            <v>Home</v>
          </cell>
          <cell r="N41" t="str">
            <v xml:space="preserve">Baker Street Irregulars CC </v>
          </cell>
          <cell r="P41">
            <v>2</v>
          </cell>
          <cell r="Q41" t="str">
            <v>Bailey</v>
          </cell>
          <cell r="T41">
            <v>9</v>
          </cell>
          <cell r="U41" t="str">
            <v>not out</v>
          </cell>
          <cell r="Y41">
            <v>41</v>
          </cell>
          <cell r="AD41" t="str">
            <v>n/a</v>
          </cell>
          <cell r="AE41" t="str">
            <v>n/a</v>
          </cell>
          <cell r="AF41" t="str">
            <v>n/a</v>
          </cell>
          <cell r="AG41" t="str">
            <v>n/a</v>
          </cell>
          <cell r="AH41" t="str">
            <v>n/a</v>
          </cell>
          <cell r="AK41">
            <v>1</v>
          </cell>
          <cell r="AL41">
            <v>7</v>
          </cell>
          <cell r="AM41">
            <v>2</v>
          </cell>
          <cell r="AN41">
            <v>15</v>
          </cell>
          <cell r="AO41">
            <v>1</v>
          </cell>
        </row>
        <row r="42">
          <cell r="G42" t="str">
            <v>Browning0</v>
          </cell>
          <cell r="H42">
            <v>0</v>
          </cell>
          <cell r="I42">
            <v>0</v>
          </cell>
          <cell r="J42" t="str">
            <v>Ploughmans CC</v>
          </cell>
          <cell r="K42" t="str">
            <v>Sunday</v>
          </cell>
          <cell r="L42" t="str">
            <v>19th April</v>
          </cell>
          <cell r="M42" t="str">
            <v>Home</v>
          </cell>
          <cell r="N42" t="str">
            <v xml:space="preserve">Baker Street Irregulars CC </v>
          </cell>
          <cell r="P42">
            <v>2</v>
          </cell>
          <cell r="Q42" t="str">
            <v>Browning</v>
          </cell>
          <cell r="T42">
            <v>10</v>
          </cell>
          <cell r="U42" t="str">
            <v>bowled</v>
          </cell>
          <cell r="X42" t="str">
            <v>? Murphy</v>
          </cell>
          <cell r="Y42">
            <v>0</v>
          </cell>
          <cell r="AD42" t="str">
            <v>n/a</v>
          </cell>
          <cell r="AE42" t="str">
            <v>n/a</v>
          </cell>
          <cell r="AF42" t="str">
            <v>n/a</v>
          </cell>
          <cell r="AG42" t="str">
            <v>n/a</v>
          </cell>
          <cell r="AH42" t="str">
            <v>n/a</v>
          </cell>
          <cell r="AK42">
            <v>3</v>
          </cell>
          <cell r="AL42">
            <v>4</v>
          </cell>
          <cell r="AM42">
            <v>0</v>
          </cell>
          <cell r="AN42">
            <v>25</v>
          </cell>
          <cell r="AO42">
            <v>2</v>
          </cell>
        </row>
        <row r="43">
          <cell r="G43" t="str">
            <v>Findlay22</v>
          </cell>
          <cell r="H43">
            <v>0</v>
          </cell>
          <cell r="I43">
            <v>0</v>
          </cell>
          <cell r="J43" t="str">
            <v>Ploughmans CC</v>
          </cell>
          <cell r="K43" t="str">
            <v>Sunday</v>
          </cell>
          <cell r="L43" t="str">
            <v>19th April</v>
          </cell>
          <cell r="M43" t="str">
            <v>Home</v>
          </cell>
          <cell r="N43" t="str">
            <v xml:space="preserve">Baker Street Irregulars CC </v>
          </cell>
          <cell r="P43">
            <v>2</v>
          </cell>
          <cell r="Q43" t="str">
            <v>Findlay</v>
          </cell>
          <cell r="T43">
            <v>11</v>
          </cell>
          <cell r="U43" t="str">
            <v>run out</v>
          </cell>
          <cell r="V43">
            <v>0</v>
          </cell>
          <cell r="Y43">
            <v>22</v>
          </cell>
          <cell r="AD43" t="str">
            <v>n/a</v>
          </cell>
          <cell r="AE43" t="str">
            <v>n/a</v>
          </cell>
          <cell r="AF43" t="str">
            <v>n/a</v>
          </cell>
          <cell r="AG43" t="str">
            <v>n/a</v>
          </cell>
          <cell r="AH43" t="str">
            <v>n/a</v>
          </cell>
          <cell r="AK43">
            <v>4</v>
          </cell>
          <cell r="AL43">
            <v>4</v>
          </cell>
          <cell r="AM43">
            <v>0</v>
          </cell>
          <cell r="AN43">
            <v>34</v>
          </cell>
          <cell r="AO43">
            <v>0</v>
          </cell>
        </row>
        <row r="44">
          <cell r="G44" t="str">
            <v>Extras23</v>
          </cell>
          <cell r="H44">
            <v>0</v>
          </cell>
          <cell r="I44">
            <v>0</v>
          </cell>
          <cell r="J44" t="str">
            <v>Ploughmans CC</v>
          </cell>
          <cell r="K44" t="str">
            <v>Sunday</v>
          </cell>
          <cell r="L44" t="str">
            <v>19th April</v>
          </cell>
          <cell r="M44" t="str">
            <v>Home</v>
          </cell>
          <cell r="N44" t="str">
            <v xml:space="preserve">Baker Street Irregulars CC </v>
          </cell>
          <cell r="P44">
            <v>2</v>
          </cell>
          <cell r="Q44" t="str">
            <v>Extras</v>
          </cell>
          <cell r="T44" t="str">
            <v>n/a</v>
          </cell>
          <cell r="U44" t="str">
            <v>n/a</v>
          </cell>
          <cell r="V44" t="str">
            <v>n/a</v>
          </cell>
          <cell r="X44" t="str">
            <v>n/a</v>
          </cell>
          <cell r="Y44">
            <v>23</v>
          </cell>
          <cell r="Z44" t="str">
            <v>n/a</v>
          </cell>
          <cell r="AA44" t="str">
            <v>n/a</v>
          </cell>
          <cell r="AB44" t="str">
            <v>n/a</v>
          </cell>
          <cell r="AC44" t="str">
            <v>n/a</v>
          </cell>
          <cell r="AD44">
            <v>13</v>
          </cell>
          <cell r="AE44">
            <v>1</v>
          </cell>
          <cell r="AF44">
            <v>6</v>
          </cell>
          <cell r="AG44">
            <v>3</v>
          </cell>
        </row>
        <row r="45">
          <cell r="G45" t="str">
            <v>R Buckley73</v>
          </cell>
          <cell r="H45">
            <v>0</v>
          </cell>
          <cell r="I45">
            <v>0</v>
          </cell>
          <cell r="J45" t="str">
            <v xml:space="preserve">Baker Street Irregulars CC </v>
          </cell>
          <cell r="K45" t="str">
            <v>Sunday</v>
          </cell>
          <cell r="L45" t="str">
            <v>19th April</v>
          </cell>
          <cell r="M45" t="str">
            <v>Home</v>
          </cell>
          <cell r="N45" t="str">
            <v>Ploughmans CC</v>
          </cell>
          <cell r="P45">
            <v>1</v>
          </cell>
          <cell r="Q45" t="str">
            <v>R Buckley</v>
          </cell>
          <cell r="T45">
            <v>1</v>
          </cell>
          <cell r="U45" t="str">
            <v>caught</v>
          </cell>
          <cell r="X45" t="str">
            <v>Gatward</v>
          </cell>
          <cell r="Y45">
            <v>73</v>
          </cell>
          <cell r="Z45">
            <v>102</v>
          </cell>
          <cell r="AB45">
            <v>10</v>
          </cell>
          <cell r="AD45" t="str">
            <v>n/a</v>
          </cell>
          <cell r="AE45" t="str">
            <v>n/a</v>
          </cell>
          <cell r="AF45" t="str">
            <v>n/a</v>
          </cell>
          <cell r="AG45" t="str">
            <v>n/a</v>
          </cell>
          <cell r="AH45" t="str">
            <v>n/a</v>
          </cell>
        </row>
        <row r="46">
          <cell r="G46" t="str">
            <v>J Bell1</v>
          </cell>
          <cell r="H46">
            <v>0</v>
          </cell>
          <cell r="I46">
            <v>0</v>
          </cell>
          <cell r="J46" t="str">
            <v xml:space="preserve">Baker Street Irregulars CC </v>
          </cell>
          <cell r="K46" t="str">
            <v>Sunday</v>
          </cell>
          <cell r="L46" t="str">
            <v>19th April</v>
          </cell>
          <cell r="M46" t="str">
            <v>Home</v>
          </cell>
          <cell r="N46" t="str">
            <v>Ploughmans CC</v>
          </cell>
          <cell r="P46">
            <v>1</v>
          </cell>
          <cell r="Q46" t="str">
            <v>J Bell</v>
          </cell>
          <cell r="T46">
            <v>2</v>
          </cell>
          <cell r="U46" t="str">
            <v>bowled</v>
          </cell>
          <cell r="X46" t="str">
            <v>Bailey</v>
          </cell>
          <cell r="Y46">
            <v>1</v>
          </cell>
          <cell r="Z46">
            <v>12</v>
          </cell>
          <cell r="AD46" t="str">
            <v>n/a</v>
          </cell>
          <cell r="AE46" t="str">
            <v>n/a</v>
          </cell>
          <cell r="AF46" t="str">
            <v>n/a</v>
          </cell>
          <cell r="AG46" t="str">
            <v>n/a</v>
          </cell>
          <cell r="AH46" t="str">
            <v>n/a</v>
          </cell>
          <cell r="AK46">
            <v>7</v>
          </cell>
          <cell r="AL46">
            <v>1</v>
          </cell>
          <cell r="AM46">
            <v>0</v>
          </cell>
          <cell r="AN46">
            <v>13</v>
          </cell>
          <cell r="AO46">
            <v>0</v>
          </cell>
        </row>
        <row r="47">
          <cell r="G47" t="str">
            <v>L Parks103</v>
          </cell>
          <cell r="H47">
            <v>0</v>
          </cell>
          <cell r="I47">
            <v>0</v>
          </cell>
          <cell r="J47" t="str">
            <v xml:space="preserve">Baker Street Irregulars CC </v>
          </cell>
          <cell r="K47" t="str">
            <v>Sunday</v>
          </cell>
          <cell r="L47" t="str">
            <v>19th April</v>
          </cell>
          <cell r="M47" t="str">
            <v>Home</v>
          </cell>
          <cell r="N47" t="str">
            <v>Ploughmans CC</v>
          </cell>
          <cell r="P47">
            <v>1</v>
          </cell>
          <cell r="Q47" t="str">
            <v>L Parks</v>
          </cell>
          <cell r="T47">
            <v>3</v>
          </cell>
          <cell r="U47" t="str">
            <v>not out</v>
          </cell>
          <cell r="Y47">
            <v>103</v>
          </cell>
          <cell r="Z47">
            <v>96</v>
          </cell>
          <cell r="AB47">
            <v>15</v>
          </cell>
          <cell r="AD47" t="str">
            <v>n/a</v>
          </cell>
          <cell r="AE47" t="str">
            <v>n/a</v>
          </cell>
          <cell r="AF47" t="str">
            <v>n/a</v>
          </cell>
          <cell r="AG47" t="str">
            <v>n/a</v>
          </cell>
          <cell r="AH47" t="str">
            <v>n/a</v>
          </cell>
        </row>
        <row r="48">
          <cell r="G48" t="str">
            <v>T Lockhart5</v>
          </cell>
          <cell r="H48">
            <v>0</v>
          </cell>
          <cell r="I48">
            <v>0</v>
          </cell>
          <cell r="J48" t="str">
            <v xml:space="preserve">Baker Street Irregulars CC </v>
          </cell>
          <cell r="K48" t="str">
            <v>Sunday</v>
          </cell>
          <cell r="L48" t="str">
            <v>19th April</v>
          </cell>
          <cell r="M48" t="str">
            <v>Home</v>
          </cell>
          <cell r="N48" t="str">
            <v>Ploughmans CC</v>
          </cell>
          <cell r="P48">
            <v>1</v>
          </cell>
          <cell r="Q48" t="str">
            <v>T Lockhart</v>
          </cell>
          <cell r="S48" t="str">
            <v>w</v>
          </cell>
          <cell r="T48">
            <v>4</v>
          </cell>
          <cell r="U48" t="str">
            <v>bowled</v>
          </cell>
          <cell r="X48" t="str">
            <v>Gatward</v>
          </cell>
          <cell r="Y48">
            <v>5</v>
          </cell>
          <cell r="Z48">
            <v>5</v>
          </cell>
          <cell r="AB48">
            <v>1</v>
          </cell>
          <cell r="AD48" t="str">
            <v>n/a</v>
          </cell>
          <cell r="AE48" t="str">
            <v>n/a</v>
          </cell>
          <cell r="AF48" t="str">
            <v>n/a</v>
          </cell>
          <cell r="AG48" t="str">
            <v>n/a</v>
          </cell>
          <cell r="AH48" t="str">
            <v>n/a</v>
          </cell>
        </row>
        <row r="49">
          <cell r="G49" t="str">
            <v>C Hey0</v>
          </cell>
          <cell r="H49">
            <v>0</v>
          </cell>
          <cell r="I49">
            <v>0</v>
          </cell>
          <cell r="J49" t="str">
            <v xml:space="preserve">Baker Street Irregulars CC </v>
          </cell>
          <cell r="K49" t="str">
            <v>Sunday</v>
          </cell>
          <cell r="L49" t="str">
            <v>19th April</v>
          </cell>
          <cell r="M49" t="str">
            <v>Home</v>
          </cell>
          <cell r="N49" t="str">
            <v>Ploughmans CC</v>
          </cell>
          <cell r="P49">
            <v>1</v>
          </cell>
          <cell r="Q49" t="str">
            <v>C Hey</v>
          </cell>
          <cell r="T49">
            <v>5</v>
          </cell>
          <cell r="U49" t="str">
            <v>caught</v>
          </cell>
          <cell r="X49" t="str">
            <v>Browning</v>
          </cell>
          <cell r="Y49">
            <v>0</v>
          </cell>
          <cell r="Z49">
            <v>2</v>
          </cell>
          <cell r="AD49" t="str">
            <v>n/a</v>
          </cell>
          <cell r="AE49" t="str">
            <v>n/a</v>
          </cell>
          <cell r="AF49" t="str">
            <v>n/a</v>
          </cell>
          <cell r="AG49" t="str">
            <v>n/a</v>
          </cell>
          <cell r="AH49" t="str">
            <v>n/a</v>
          </cell>
          <cell r="AK49">
            <v>4</v>
          </cell>
          <cell r="AL49">
            <v>4</v>
          </cell>
          <cell r="AM49">
            <v>0</v>
          </cell>
          <cell r="AN49">
            <v>25</v>
          </cell>
          <cell r="AO49">
            <v>2</v>
          </cell>
        </row>
        <row r="50">
          <cell r="G50" t="str">
            <v>M Ridgway0</v>
          </cell>
          <cell r="H50">
            <v>0</v>
          </cell>
          <cell r="I50">
            <v>0</v>
          </cell>
          <cell r="J50" t="str">
            <v xml:space="preserve">Baker Street Irregulars CC </v>
          </cell>
          <cell r="K50" t="str">
            <v>Sunday</v>
          </cell>
          <cell r="L50" t="str">
            <v>19th April</v>
          </cell>
          <cell r="M50" t="str">
            <v>Home</v>
          </cell>
          <cell r="N50" t="str">
            <v>Ploughmans CC</v>
          </cell>
          <cell r="P50">
            <v>1</v>
          </cell>
          <cell r="Q50" t="str">
            <v>M Ridgway</v>
          </cell>
          <cell r="T50">
            <v>6</v>
          </cell>
          <cell r="U50" t="str">
            <v>bowled</v>
          </cell>
          <cell r="X50" t="str">
            <v>Browning</v>
          </cell>
          <cell r="Y50">
            <v>0</v>
          </cell>
          <cell r="Z50">
            <v>1</v>
          </cell>
          <cell r="AD50" t="str">
            <v>n/a</v>
          </cell>
          <cell r="AE50" t="str">
            <v>n/a</v>
          </cell>
          <cell r="AF50" t="str">
            <v>n/a</v>
          </cell>
          <cell r="AG50" t="str">
            <v>n/a</v>
          </cell>
          <cell r="AH50" t="str">
            <v>n/a</v>
          </cell>
          <cell r="AK50">
            <v>1</v>
          </cell>
          <cell r="AL50">
            <v>7</v>
          </cell>
          <cell r="AM50">
            <v>1</v>
          </cell>
          <cell r="AN50">
            <v>27</v>
          </cell>
          <cell r="AO50">
            <v>2</v>
          </cell>
        </row>
        <row r="51">
          <cell r="G51" t="str">
            <v>? Murphy2</v>
          </cell>
          <cell r="H51">
            <v>0</v>
          </cell>
          <cell r="I51">
            <v>0</v>
          </cell>
          <cell r="J51" t="str">
            <v xml:space="preserve">Baker Street Irregulars CC </v>
          </cell>
          <cell r="K51" t="str">
            <v>Sunday</v>
          </cell>
          <cell r="L51" t="str">
            <v>19th April</v>
          </cell>
          <cell r="M51" t="str">
            <v>Home</v>
          </cell>
          <cell r="N51" t="str">
            <v>Ploughmans CC</v>
          </cell>
          <cell r="P51">
            <v>1</v>
          </cell>
          <cell r="Q51" t="str">
            <v>? Murphy</v>
          </cell>
          <cell r="T51">
            <v>7</v>
          </cell>
          <cell r="U51" t="str">
            <v>not out</v>
          </cell>
          <cell r="Y51">
            <v>2</v>
          </cell>
          <cell r="Z51">
            <v>5</v>
          </cell>
          <cell r="AD51" t="str">
            <v>n/a</v>
          </cell>
          <cell r="AE51" t="str">
            <v>n/a</v>
          </cell>
          <cell r="AF51" t="str">
            <v>n/a</v>
          </cell>
          <cell r="AG51" t="str">
            <v>n/a</v>
          </cell>
          <cell r="AH51" t="str">
            <v>n/a</v>
          </cell>
          <cell r="AK51">
            <v>6</v>
          </cell>
          <cell r="AL51">
            <v>5</v>
          </cell>
          <cell r="AM51">
            <v>0</v>
          </cell>
          <cell r="AN51">
            <v>30</v>
          </cell>
          <cell r="AO51">
            <v>1</v>
          </cell>
        </row>
        <row r="52">
          <cell r="G52" t="str">
            <v>S Carsonn/a</v>
          </cell>
          <cell r="H52">
            <v>0</v>
          </cell>
          <cell r="I52">
            <v>0</v>
          </cell>
          <cell r="J52" t="str">
            <v xml:space="preserve">Baker Street Irregulars CC </v>
          </cell>
          <cell r="K52" t="str">
            <v>Sunday</v>
          </cell>
          <cell r="L52" t="str">
            <v>19th April</v>
          </cell>
          <cell r="M52" t="str">
            <v>Home</v>
          </cell>
          <cell r="N52" t="str">
            <v>Ploughmans CC</v>
          </cell>
          <cell r="P52">
            <v>1</v>
          </cell>
          <cell r="Q52" t="str">
            <v>S Carson</v>
          </cell>
          <cell r="R52" t="str">
            <v>c</v>
          </cell>
          <cell r="T52">
            <v>8</v>
          </cell>
          <cell r="U52" t="str">
            <v>did not bat</v>
          </cell>
          <cell r="V52" t="str">
            <v>n/a</v>
          </cell>
          <cell r="W52" t="str">
            <v>n/a</v>
          </cell>
          <cell r="X52" t="str">
            <v>n/a</v>
          </cell>
          <cell r="Y52" t="str">
            <v>n/a</v>
          </cell>
          <cell r="AD52" t="str">
            <v>n/a</v>
          </cell>
          <cell r="AE52" t="str">
            <v>n/a</v>
          </cell>
          <cell r="AF52" t="str">
            <v>n/a</v>
          </cell>
          <cell r="AG52" t="str">
            <v>n/a</v>
          </cell>
          <cell r="AH52" t="str">
            <v>n/a</v>
          </cell>
          <cell r="AK52">
            <v>2</v>
          </cell>
          <cell r="AL52">
            <v>5.0999999999999996</v>
          </cell>
          <cell r="AM52">
            <v>0</v>
          </cell>
          <cell r="AN52">
            <v>19</v>
          </cell>
          <cell r="AO52">
            <v>0</v>
          </cell>
        </row>
        <row r="53">
          <cell r="G53" t="str">
            <v>N Stephensonn/a</v>
          </cell>
          <cell r="H53">
            <v>0</v>
          </cell>
          <cell r="I53">
            <v>0</v>
          </cell>
          <cell r="J53" t="str">
            <v xml:space="preserve">Baker Street Irregulars CC </v>
          </cell>
          <cell r="K53" t="str">
            <v>Sunday</v>
          </cell>
          <cell r="L53" t="str">
            <v>19th April</v>
          </cell>
          <cell r="M53" t="str">
            <v>Home</v>
          </cell>
          <cell r="N53" t="str">
            <v>Ploughmans CC</v>
          </cell>
          <cell r="P53">
            <v>1</v>
          </cell>
          <cell r="Q53" t="str">
            <v>N Stephenson</v>
          </cell>
          <cell r="T53">
            <v>9</v>
          </cell>
          <cell r="U53" t="str">
            <v>did not bat</v>
          </cell>
          <cell r="V53" t="str">
            <v>n/a</v>
          </cell>
          <cell r="W53" t="str">
            <v>n/a</v>
          </cell>
          <cell r="X53" t="str">
            <v>n/a</v>
          </cell>
          <cell r="Y53" t="str">
            <v>n/a</v>
          </cell>
          <cell r="AD53" t="str">
            <v>n/a</v>
          </cell>
          <cell r="AE53" t="str">
            <v>n/a</v>
          </cell>
          <cell r="AF53" t="str">
            <v>n/a</v>
          </cell>
          <cell r="AG53" t="str">
            <v>n/a</v>
          </cell>
          <cell r="AH53" t="str">
            <v>n/a</v>
          </cell>
          <cell r="AK53">
            <v>5</v>
          </cell>
          <cell r="AL53">
            <v>4</v>
          </cell>
          <cell r="AM53">
            <v>0</v>
          </cell>
          <cell r="AN53">
            <v>15</v>
          </cell>
          <cell r="AO53">
            <v>2</v>
          </cell>
        </row>
        <row r="54">
          <cell r="G54" t="str">
            <v>D Brennann/a</v>
          </cell>
          <cell r="H54">
            <v>0</v>
          </cell>
          <cell r="I54">
            <v>0</v>
          </cell>
          <cell r="J54" t="str">
            <v xml:space="preserve">Baker Street Irregulars CC </v>
          </cell>
          <cell r="K54" t="str">
            <v>Sunday</v>
          </cell>
          <cell r="L54" t="str">
            <v>19th April</v>
          </cell>
          <cell r="M54" t="str">
            <v>Home</v>
          </cell>
          <cell r="N54" t="str">
            <v>Ploughmans CC</v>
          </cell>
          <cell r="P54">
            <v>1</v>
          </cell>
          <cell r="Q54" t="str">
            <v>D Brennan</v>
          </cell>
          <cell r="T54">
            <v>10</v>
          </cell>
          <cell r="U54" t="str">
            <v>did not bat</v>
          </cell>
          <cell r="V54" t="str">
            <v>n/a</v>
          </cell>
          <cell r="W54" t="str">
            <v>n/a</v>
          </cell>
          <cell r="X54" t="str">
            <v>n/a</v>
          </cell>
          <cell r="Y54" t="str">
            <v>n/a</v>
          </cell>
          <cell r="AD54" t="str">
            <v>n/a</v>
          </cell>
          <cell r="AE54" t="str">
            <v>n/a</v>
          </cell>
          <cell r="AF54" t="str">
            <v>n/a</v>
          </cell>
          <cell r="AG54" t="str">
            <v>n/a</v>
          </cell>
          <cell r="AH54" t="str">
            <v>n/a</v>
          </cell>
          <cell r="AK54">
            <v>3</v>
          </cell>
          <cell r="AL54">
            <v>8</v>
          </cell>
          <cell r="AM54">
            <v>0</v>
          </cell>
          <cell r="AN54">
            <v>36</v>
          </cell>
          <cell r="AO54">
            <v>2</v>
          </cell>
        </row>
        <row r="55">
          <cell r="G55" t="str">
            <v>n/a</v>
          </cell>
          <cell r="H55">
            <v>0</v>
          </cell>
          <cell r="I55">
            <v>0</v>
          </cell>
          <cell r="J55" t="str">
            <v xml:space="preserve">Baker Street Irregulars CC </v>
          </cell>
          <cell r="K55" t="str">
            <v>Sunday</v>
          </cell>
          <cell r="L55" t="str">
            <v>19th April</v>
          </cell>
          <cell r="M55" t="str">
            <v>Home</v>
          </cell>
          <cell r="N55" t="str">
            <v>Ploughmans CC</v>
          </cell>
          <cell r="P55">
            <v>1</v>
          </cell>
          <cell r="T55">
            <v>11</v>
          </cell>
          <cell r="U55" t="str">
            <v>did not bat</v>
          </cell>
          <cell r="V55" t="str">
            <v>n/a</v>
          </cell>
          <cell r="W55" t="str">
            <v>n/a</v>
          </cell>
          <cell r="X55" t="str">
            <v>n/a</v>
          </cell>
          <cell r="Y55" t="str">
            <v>n/a</v>
          </cell>
          <cell r="AD55" t="str">
            <v>n/a</v>
          </cell>
          <cell r="AE55" t="str">
            <v>n/a</v>
          </cell>
          <cell r="AF55" t="str">
            <v>n/a</v>
          </cell>
          <cell r="AG55" t="str">
            <v>n/a</v>
          </cell>
          <cell r="AH55" t="str">
            <v>n/a</v>
          </cell>
        </row>
        <row r="56">
          <cell r="G56" t="str">
            <v>Extras25</v>
          </cell>
          <cell r="H56">
            <v>0</v>
          </cell>
          <cell r="I56">
            <v>0</v>
          </cell>
          <cell r="J56" t="str">
            <v xml:space="preserve">Baker Street Irregulars CC </v>
          </cell>
          <cell r="K56" t="str">
            <v>Sunday</v>
          </cell>
          <cell r="L56" t="str">
            <v>19th April</v>
          </cell>
          <cell r="M56" t="str">
            <v>Home</v>
          </cell>
          <cell r="N56" t="str">
            <v>Ploughmans CC</v>
          </cell>
          <cell r="P56">
            <v>1</v>
          </cell>
          <cell r="Q56" t="str">
            <v>Extras</v>
          </cell>
          <cell r="T56" t="str">
            <v>n/a</v>
          </cell>
          <cell r="U56" t="str">
            <v>n/a</v>
          </cell>
          <cell r="V56" t="str">
            <v>n/a</v>
          </cell>
          <cell r="X56" t="str">
            <v>n/a</v>
          </cell>
          <cell r="Y56">
            <v>25</v>
          </cell>
          <cell r="Z56" t="str">
            <v>n/a</v>
          </cell>
          <cell r="AA56" t="str">
            <v>n/a</v>
          </cell>
          <cell r="AB56" t="str">
            <v>n/a</v>
          </cell>
          <cell r="AC56" t="str">
            <v>n/a</v>
          </cell>
          <cell r="AD56">
            <v>15</v>
          </cell>
          <cell r="AE56">
            <v>7</v>
          </cell>
          <cell r="AF56">
            <v>2</v>
          </cell>
          <cell r="AG56">
            <v>1</v>
          </cell>
        </row>
        <row r="57">
          <cell r="G57" t="str">
            <v>Mpouzis8</v>
          </cell>
          <cell r="H57">
            <v>0</v>
          </cell>
          <cell r="I57">
            <v>0</v>
          </cell>
          <cell r="J57" t="str">
            <v>Ploughmans CC</v>
          </cell>
          <cell r="K57" t="str">
            <v>Saturday</v>
          </cell>
          <cell r="L57" t="str">
            <v>25th April</v>
          </cell>
          <cell r="M57" t="str">
            <v>Away</v>
          </cell>
          <cell r="N57" t="str">
            <v>Greek Helenic Federation</v>
          </cell>
          <cell r="P57">
            <v>1</v>
          </cell>
          <cell r="Q57" t="str">
            <v>Mpouzis</v>
          </cell>
          <cell r="T57">
            <v>1</v>
          </cell>
          <cell r="U57" t="str">
            <v>caught</v>
          </cell>
          <cell r="V57">
            <v>0</v>
          </cell>
          <cell r="X57" t="str">
            <v>M Ridgway</v>
          </cell>
          <cell r="Y57">
            <v>8</v>
          </cell>
          <cell r="AD57" t="str">
            <v>n/a</v>
          </cell>
          <cell r="AE57" t="str">
            <v>n/a</v>
          </cell>
          <cell r="AF57" t="str">
            <v>n/a</v>
          </cell>
          <cell r="AG57" t="str">
            <v>n/a</v>
          </cell>
          <cell r="AH57" t="str">
            <v>n/a</v>
          </cell>
          <cell r="AK57">
            <v>8</v>
          </cell>
          <cell r="AL57">
            <v>1</v>
          </cell>
          <cell r="AM57">
            <v>0</v>
          </cell>
          <cell r="AN57">
            <v>2</v>
          </cell>
          <cell r="AO57">
            <v>0</v>
          </cell>
        </row>
        <row r="58">
          <cell r="G58" t="str">
            <v>Ahmed16</v>
          </cell>
          <cell r="H58">
            <v>0</v>
          </cell>
          <cell r="I58">
            <v>0</v>
          </cell>
          <cell r="J58" t="str">
            <v>Ploughmans CC</v>
          </cell>
          <cell r="K58" t="str">
            <v>Saturday</v>
          </cell>
          <cell r="L58" t="str">
            <v>25th April</v>
          </cell>
          <cell r="M58" t="str">
            <v>Away</v>
          </cell>
          <cell r="N58" t="str">
            <v>Greek Helenic Federation</v>
          </cell>
          <cell r="P58">
            <v>1</v>
          </cell>
          <cell r="Q58" t="str">
            <v>Ahmed</v>
          </cell>
          <cell r="T58">
            <v>2</v>
          </cell>
          <cell r="U58" t="str">
            <v>lbw</v>
          </cell>
          <cell r="X58" t="str">
            <v>S Hoskin</v>
          </cell>
          <cell r="Y58">
            <v>16</v>
          </cell>
          <cell r="AD58" t="str">
            <v>n/a</v>
          </cell>
          <cell r="AE58" t="str">
            <v>n/a</v>
          </cell>
          <cell r="AF58" t="str">
            <v>n/a</v>
          </cell>
          <cell r="AG58" t="str">
            <v>n/a</v>
          </cell>
          <cell r="AH58" t="str">
            <v>n/a</v>
          </cell>
          <cell r="AK58">
            <v>6</v>
          </cell>
          <cell r="AL58">
            <v>3</v>
          </cell>
          <cell r="AM58">
            <v>1</v>
          </cell>
          <cell r="AN58">
            <v>9</v>
          </cell>
          <cell r="AO58">
            <v>0</v>
          </cell>
        </row>
        <row r="59">
          <cell r="G59" t="str">
            <v>Manoush102</v>
          </cell>
          <cell r="H59">
            <v>0</v>
          </cell>
          <cell r="I59">
            <v>0</v>
          </cell>
          <cell r="J59" t="str">
            <v>Ploughmans CC</v>
          </cell>
          <cell r="K59" t="str">
            <v>Saturday</v>
          </cell>
          <cell r="L59" t="str">
            <v>25th April</v>
          </cell>
          <cell r="M59" t="str">
            <v>Away</v>
          </cell>
          <cell r="N59" t="str">
            <v>Greek Helenic Federation</v>
          </cell>
          <cell r="P59">
            <v>1</v>
          </cell>
          <cell r="Q59" t="str">
            <v>Manoush</v>
          </cell>
          <cell r="T59">
            <v>3</v>
          </cell>
          <cell r="U59" t="str">
            <v>retired out</v>
          </cell>
          <cell r="Y59">
            <v>102</v>
          </cell>
          <cell r="AD59" t="str">
            <v>n/a</v>
          </cell>
          <cell r="AE59" t="str">
            <v>n/a</v>
          </cell>
          <cell r="AF59" t="str">
            <v>n/a</v>
          </cell>
          <cell r="AG59" t="str">
            <v>n/a</v>
          </cell>
          <cell r="AH59" t="str">
            <v>n/a</v>
          </cell>
        </row>
        <row r="60">
          <cell r="G60" t="str">
            <v>Sean44</v>
          </cell>
          <cell r="H60">
            <v>0</v>
          </cell>
          <cell r="I60">
            <v>0</v>
          </cell>
          <cell r="J60" t="str">
            <v>Ploughmans CC</v>
          </cell>
          <cell r="K60" t="str">
            <v>Saturday</v>
          </cell>
          <cell r="L60" t="str">
            <v>25th April</v>
          </cell>
          <cell r="M60" t="str">
            <v>Away</v>
          </cell>
          <cell r="N60" t="str">
            <v>Greek Helenic Federation</v>
          </cell>
          <cell r="P60">
            <v>1</v>
          </cell>
          <cell r="Q60" t="str">
            <v>Sean</v>
          </cell>
          <cell r="T60">
            <v>4</v>
          </cell>
          <cell r="U60" t="str">
            <v>caught</v>
          </cell>
          <cell r="V60">
            <v>0</v>
          </cell>
          <cell r="X60" t="str">
            <v>T Lonnen</v>
          </cell>
          <cell r="Y60">
            <v>44</v>
          </cell>
          <cell r="AD60" t="str">
            <v>n/a</v>
          </cell>
          <cell r="AE60" t="str">
            <v>n/a</v>
          </cell>
          <cell r="AF60" t="str">
            <v>n/a</v>
          </cell>
          <cell r="AG60" t="str">
            <v>n/a</v>
          </cell>
          <cell r="AH60" t="str">
            <v>n/a</v>
          </cell>
        </row>
        <row r="61">
          <cell r="G61" t="str">
            <v>Lagos33</v>
          </cell>
          <cell r="H61">
            <v>0</v>
          </cell>
          <cell r="I61">
            <v>0</v>
          </cell>
          <cell r="J61" t="str">
            <v>Ploughmans CC</v>
          </cell>
          <cell r="K61" t="str">
            <v>Saturday</v>
          </cell>
          <cell r="L61" t="str">
            <v>25th April</v>
          </cell>
          <cell r="M61" t="str">
            <v>Away</v>
          </cell>
          <cell r="N61" t="str">
            <v>Greek Helenic Federation</v>
          </cell>
          <cell r="P61">
            <v>1</v>
          </cell>
          <cell r="Q61" t="str">
            <v>Lagos</v>
          </cell>
          <cell r="T61">
            <v>5</v>
          </cell>
          <cell r="U61" t="str">
            <v>c&amp;b</v>
          </cell>
          <cell r="X61" t="str">
            <v>T Lonnen</v>
          </cell>
          <cell r="Y61">
            <v>33</v>
          </cell>
          <cell r="AD61" t="str">
            <v>n/a</v>
          </cell>
          <cell r="AE61" t="str">
            <v>n/a</v>
          </cell>
          <cell r="AF61" t="str">
            <v>n/a</v>
          </cell>
          <cell r="AG61" t="str">
            <v>n/a</v>
          </cell>
          <cell r="AH61" t="str">
            <v>n/a</v>
          </cell>
          <cell r="AK61">
            <v>7</v>
          </cell>
          <cell r="AL61">
            <v>2.1</v>
          </cell>
          <cell r="AM61">
            <v>0</v>
          </cell>
          <cell r="AN61">
            <v>7</v>
          </cell>
          <cell r="AO61">
            <v>4</v>
          </cell>
        </row>
        <row r="62">
          <cell r="G62" t="str">
            <v>Nonny16</v>
          </cell>
          <cell r="H62">
            <v>0</v>
          </cell>
          <cell r="I62">
            <v>0</v>
          </cell>
          <cell r="J62" t="str">
            <v>Ploughmans CC</v>
          </cell>
          <cell r="K62" t="str">
            <v>Saturday</v>
          </cell>
          <cell r="L62" t="str">
            <v>25th April</v>
          </cell>
          <cell r="M62" t="str">
            <v>Away</v>
          </cell>
          <cell r="N62" t="str">
            <v>Greek Helenic Federation</v>
          </cell>
          <cell r="P62">
            <v>1</v>
          </cell>
          <cell r="Q62" t="str">
            <v>Nonny</v>
          </cell>
          <cell r="T62">
            <v>6</v>
          </cell>
          <cell r="U62" t="str">
            <v>bowled</v>
          </cell>
          <cell r="X62" t="str">
            <v>M Ridgway</v>
          </cell>
          <cell r="Y62">
            <v>16</v>
          </cell>
          <cell r="AD62" t="str">
            <v>n/a</v>
          </cell>
          <cell r="AE62" t="str">
            <v>n/a</v>
          </cell>
          <cell r="AF62" t="str">
            <v>n/a</v>
          </cell>
          <cell r="AG62" t="str">
            <v>n/a</v>
          </cell>
          <cell r="AH62" t="str">
            <v>n/a</v>
          </cell>
        </row>
        <row r="63">
          <cell r="G63" t="str">
            <v>Aspiotes5</v>
          </cell>
          <cell r="H63">
            <v>0</v>
          </cell>
          <cell r="I63">
            <v>0</v>
          </cell>
          <cell r="J63" t="str">
            <v>Ploughmans CC</v>
          </cell>
          <cell r="K63" t="str">
            <v>Saturday</v>
          </cell>
          <cell r="L63" t="str">
            <v>25th April</v>
          </cell>
          <cell r="M63" t="str">
            <v>Away</v>
          </cell>
          <cell r="N63" t="str">
            <v>Greek Helenic Federation</v>
          </cell>
          <cell r="P63">
            <v>1</v>
          </cell>
          <cell r="Q63" t="str">
            <v>Aspiotes</v>
          </cell>
          <cell r="T63">
            <v>7</v>
          </cell>
          <cell r="U63" t="str">
            <v>caught</v>
          </cell>
          <cell r="V63" t="str">
            <v>S Hoskin</v>
          </cell>
          <cell r="X63" t="str">
            <v>M Ridgway</v>
          </cell>
          <cell r="Y63">
            <v>5</v>
          </cell>
          <cell r="AD63" t="str">
            <v>n/a</v>
          </cell>
          <cell r="AE63" t="str">
            <v>n/a</v>
          </cell>
          <cell r="AF63" t="str">
            <v>n/a</v>
          </cell>
          <cell r="AG63" t="str">
            <v>n/a</v>
          </cell>
          <cell r="AH63" t="str">
            <v>n/a</v>
          </cell>
          <cell r="AK63">
            <v>2</v>
          </cell>
          <cell r="AL63">
            <v>3</v>
          </cell>
          <cell r="AM63">
            <v>1</v>
          </cell>
          <cell r="AN63">
            <v>15</v>
          </cell>
          <cell r="AO63">
            <v>2</v>
          </cell>
        </row>
        <row r="64">
          <cell r="G64" t="str">
            <v>Cavilotis14</v>
          </cell>
          <cell r="H64">
            <v>0</v>
          </cell>
          <cell r="I64">
            <v>0</v>
          </cell>
          <cell r="J64" t="str">
            <v>Ploughmans CC</v>
          </cell>
          <cell r="K64" t="str">
            <v>Saturday</v>
          </cell>
          <cell r="L64" t="str">
            <v>25th April</v>
          </cell>
          <cell r="M64" t="str">
            <v>Away</v>
          </cell>
          <cell r="N64" t="str">
            <v>Greek Helenic Federation</v>
          </cell>
          <cell r="P64">
            <v>1</v>
          </cell>
          <cell r="Q64" t="str">
            <v>Cavilotis</v>
          </cell>
          <cell r="T64">
            <v>8</v>
          </cell>
          <cell r="U64" t="str">
            <v>not out</v>
          </cell>
          <cell r="Y64">
            <v>14</v>
          </cell>
          <cell r="AD64" t="str">
            <v>n/a</v>
          </cell>
          <cell r="AE64" t="str">
            <v>n/a</v>
          </cell>
          <cell r="AF64" t="str">
            <v>n/a</v>
          </cell>
          <cell r="AG64" t="str">
            <v>n/a</v>
          </cell>
          <cell r="AH64" t="str">
            <v>n/a</v>
          </cell>
          <cell r="AK64">
            <v>3</v>
          </cell>
          <cell r="AL64">
            <v>2</v>
          </cell>
          <cell r="AM64">
            <v>0</v>
          </cell>
          <cell r="AN64">
            <v>18</v>
          </cell>
          <cell r="AO64">
            <v>0</v>
          </cell>
        </row>
        <row r="65">
          <cell r="G65" t="str">
            <v>Aslam1</v>
          </cell>
          <cell r="H65">
            <v>0</v>
          </cell>
          <cell r="I65">
            <v>0</v>
          </cell>
          <cell r="J65" t="str">
            <v>Ploughmans CC</v>
          </cell>
          <cell r="K65" t="str">
            <v>Saturday</v>
          </cell>
          <cell r="L65" t="str">
            <v>25th April</v>
          </cell>
          <cell r="M65" t="str">
            <v>Away</v>
          </cell>
          <cell r="N65" t="str">
            <v>Greek Helenic Federation</v>
          </cell>
          <cell r="P65">
            <v>1</v>
          </cell>
          <cell r="Q65" t="str">
            <v>Aslam</v>
          </cell>
          <cell r="T65">
            <v>9</v>
          </cell>
          <cell r="U65" t="str">
            <v>not out</v>
          </cell>
          <cell r="Y65">
            <v>1</v>
          </cell>
          <cell r="AD65" t="str">
            <v>n/a</v>
          </cell>
          <cell r="AE65" t="str">
            <v>n/a</v>
          </cell>
          <cell r="AF65" t="str">
            <v>n/a</v>
          </cell>
          <cell r="AG65" t="str">
            <v>n/a</v>
          </cell>
          <cell r="AH65" t="str">
            <v>n/a</v>
          </cell>
          <cell r="AK65">
            <v>1</v>
          </cell>
          <cell r="AL65">
            <v>4</v>
          </cell>
          <cell r="AM65">
            <v>2</v>
          </cell>
          <cell r="AN65">
            <v>2</v>
          </cell>
          <cell r="AO65">
            <v>1</v>
          </cell>
        </row>
        <row r="66">
          <cell r="G66" t="str">
            <v>Zn/a</v>
          </cell>
          <cell r="H66">
            <v>0</v>
          </cell>
          <cell r="I66">
            <v>0</v>
          </cell>
          <cell r="J66" t="str">
            <v>Ploughmans CC</v>
          </cell>
          <cell r="K66" t="str">
            <v>Saturday</v>
          </cell>
          <cell r="L66" t="str">
            <v>25th April</v>
          </cell>
          <cell r="M66" t="str">
            <v>Away</v>
          </cell>
          <cell r="N66" t="str">
            <v>Greek Helenic Federation</v>
          </cell>
          <cell r="P66">
            <v>1</v>
          </cell>
          <cell r="Q66" t="str">
            <v>Z</v>
          </cell>
          <cell r="T66">
            <v>10</v>
          </cell>
          <cell r="U66" t="str">
            <v>did not bat</v>
          </cell>
          <cell r="V66" t="str">
            <v>n/a</v>
          </cell>
          <cell r="W66" t="str">
            <v>n/a</v>
          </cell>
          <cell r="X66" t="str">
            <v>n/a</v>
          </cell>
          <cell r="Y66" t="str">
            <v>n/a</v>
          </cell>
          <cell r="AD66" t="str">
            <v>n/a</v>
          </cell>
          <cell r="AE66" t="str">
            <v>n/a</v>
          </cell>
          <cell r="AF66" t="str">
            <v>n/a</v>
          </cell>
          <cell r="AG66" t="str">
            <v>n/a</v>
          </cell>
          <cell r="AH66" t="str">
            <v>n/a</v>
          </cell>
          <cell r="AK66">
            <v>4</v>
          </cell>
          <cell r="AL66">
            <v>2</v>
          </cell>
          <cell r="AM66">
            <v>0</v>
          </cell>
          <cell r="AN66">
            <v>14</v>
          </cell>
          <cell r="AO66">
            <v>1</v>
          </cell>
        </row>
        <row r="67">
          <cell r="G67" t="str">
            <v>Kaqlitiotisn/a</v>
          </cell>
          <cell r="H67">
            <v>0</v>
          </cell>
          <cell r="I67">
            <v>0</v>
          </cell>
          <cell r="J67" t="str">
            <v>Ploughmans CC</v>
          </cell>
          <cell r="K67" t="str">
            <v>Saturday</v>
          </cell>
          <cell r="L67" t="str">
            <v>25th April</v>
          </cell>
          <cell r="M67" t="str">
            <v>Away</v>
          </cell>
          <cell r="N67" t="str">
            <v>Greek Helenic Federation</v>
          </cell>
          <cell r="P67">
            <v>1</v>
          </cell>
          <cell r="Q67" t="str">
            <v>Kaqlitiotis</v>
          </cell>
          <cell r="T67">
            <v>11</v>
          </cell>
          <cell r="U67" t="str">
            <v>did not bat</v>
          </cell>
          <cell r="V67" t="str">
            <v>n/a</v>
          </cell>
          <cell r="W67" t="str">
            <v>n/a</v>
          </cell>
          <cell r="X67" t="str">
            <v>n/a</v>
          </cell>
          <cell r="Y67" t="str">
            <v>n/a</v>
          </cell>
          <cell r="AD67" t="str">
            <v>n/a</v>
          </cell>
          <cell r="AE67" t="str">
            <v>n/a</v>
          </cell>
          <cell r="AF67" t="str">
            <v>n/a</v>
          </cell>
          <cell r="AG67" t="str">
            <v>n/a</v>
          </cell>
          <cell r="AH67" t="str">
            <v>n/a</v>
          </cell>
          <cell r="AK67">
            <v>5</v>
          </cell>
          <cell r="AL67">
            <v>3</v>
          </cell>
          <cell r="AM67">
            <v>1</v>
          </cell>
          <cell r="AN67">
            <v>9</v>
          </cell>
          <cell r="AO67">
            <v>2</v>
          </cell>
        </row>
        <row r="68">
          <cell r="G68" t="str">
            <v>Extras23</v>
          </cell>
          <cell r="H68">
            <v>0</v>
          </cell>
          <cell r="I68">
            <v>0</v>
          </cell>
          <cell r="J68" t="str">
            <v>Ploughmans CC</v>
          </cell>
          <cell r="K68" t="str">
            <v>Saturday</v>
          </cell>
          <cell r="L68" t="str">
            <v>25th April</v>
          </cell>
          <cell r="M68" t="str">
            <v>Away</v>
          </cell>
          <cell r="N68" t="str">
            <v>Greek Helenic Federation</v>
          </cell>
          <cell r="P68">
            <v>1</v>
          </cell>
          <cell r="Q68" t="str">
            <v>Extras</v>
          </cell>
          <cell r="T68" t="str">
            <v>n/a</v>
          </cell>
          <cell r="U68" t="str">
            <v>n/a</v>
          </cell>
          <cell r="V68" t="str">
            <v>n/a</v>
          </cell>
          <cell r="X68" t="str">
            <v>n/a</v>
          </cell>
          <cell r="Y68">
            <v>23</v>
          </cell>
          <cell r="Z68" t="str">
            <v>n/a</v>
          </cell>
          <cell r="AA68" t="str">
            <v>n/a</v>
          </cell>
          <cell r="AB68" t="str">
            <v>n/a</v>
          </cell>
          <cell r="AC68" t="str">
            <v>n/a</v>
          </cell>
          <cell r="AD68">
            <v>17</v>
          </cell>
          <cell r="AE68">
            <v>2</v>
          </cell>
          <cell r="AF68">
            <v>1</v>
          </cell>
          <cell r="AG68">
            <v>3</v>
          </cell>
        </row>
        <row r="69">
          <cell r="G69" t="str">
            <v>L Parks1</v>
          </cell>
          <cell r="H69">
            <v>0</v>
          </cell>
          <cell r="I69">
            <v>0</v>
          </cell>
          <cell r="J69" t="str">
            <v>Greek Helenic Federation</v>
          </cell>
          <cell r="K69" t="str">
            <v>Saturday</v>
          </cell>
          <cell r="L69" t="str">
            <v>25th April</v>
          </cell>
          <cell r="M69" t="str">
            <v>Away</v>
          </cell>
          <cell r="N69" t="str">
            <v>Ploughmans CC</v>
          </cell>
          <cell r="P69">
            <v>2</v>
          </cell>
          <cell r="Q69" t="str">
            <v>L Parks</v>
          </cell>
          <cell r="T69">
            <v>1</v>
          </cell>
          <cell r="U69" t="str">
            <v>caught</v>
          </cell>
          <cell r="X69" t="str">
            <v>Aspiotes</v>
          </cell>
          <cell r="Y69">
            <v>1</v>
          </cell>
          <cell r="Z69">
            <v>5</v>
          </cell>
          <cell r="AD69" t="str">
            <v>n/a</v>
          </cell>
          <cell r="AE69" t="str">
            <v>n/a</v>
          </cell>
          <cell r="AF69" t="str">
            <v>n/a</v>
          </cell>
          <cell r="AG69" t="str">
            <v>n/a</v>
          </cell>
          <cell r="AH69" t="str">
            <v>n/a</v>
          </cell>
          <cell r="AK69">
            <v>6</v>
          </cell>
          <cell r="AL69">
            <v>4</v>
          </cell>
          <cell r="AM69">
            <v>0</v>
          </cell>
          <cell r="AN69">
            <v>45</v>
          </cell>
          <cell r="AO69">
            <v>0</v>
          </cell>
          <cell r="AP69">
            <v>1</v>
          </cell>
          <cell r="AQ69">
            <v>1</v>
          </cell>
        </row>
        <row r="70">
          <cell r="G70" t="str">
            <v>R Buckley0</v>
          </cell>
          <cell r="H70">
            <v>0</v>
          </cell>
          <cell r="I70">
            <v>0</v>
          </cell>
          <cell r="J70" t="str">
            <v>Greek Helenic Federation</v>
          </cell>
          <cell r="K70" t="str">
            <v>Saturday</v>
          </cell>
          <cell r="L70" t="str">
            <v>25th April</v>
          </cell>
          <cell r="M70" t="str">
            <v>Away</v>
          </cell>
          <cell r="N70" t="str">
            <v>Ploughmans CC</v>
          </cell>
          <cell r="P70">
            <v>2</v>
          </cell>
          <cell r="Q70" t="str">
            <v>R Buckley</v>
          </cell>
          <cell r="T70">
            <v>2</v>
          </cell>
          <cell r="U70" t="str">
            <v>run out</v>
          </cell>
          <cell r="V70" t="str">
            <v>Aslam</v>
          </cell>
          <cell r="Y70">
            <v>0</v>
          </cell>
          <cell r="Z70">
            <v>6</v>
          </cell>
          <cell r="AD70" t="str">
            <v>n/a</v>
          </cell>
          <cell r="AE70" t="str">
            <v>n/a</v>
          </cell>
          <cell r="AF70" t="str">
            <v>n/a</v>
          </cell>
          <cell r="AG70" t="str">
            <v>n/a</v>
          </cell>
          <cell r="AH70" t="str">
            <v>n/a</v>
          </cell>
          <cell r="AK70">
            <v>5</v>
          </cell>
          <cell r="AL70">
            <v>3</v>
          </cell>
          <cell r="AM70">
            <v>0</v>
          </cell>
          <cell r="AN70">
            <v>41</v>
          </cell>
          <cell r="AO70">
            <v>0</v>
          </cell>
          <cell r="AP70">
            <v>6</v>
          </cell>
          <cell r="AQ70">
            <v>1</v>
          </cell>
        </row>
        <row r="71">
          <cell r="G71" t="str">
            <v>M Ridgway13</v>
          </cell>
          <cell r="H71">
            <v>0</v>
          </cell>
          <cell r="I71">
            <v>0</v>
          </cell>
          <cell r="J71" t="str">
            <v>Greek Helenic Federation</v>
          </cell>
          <cell r="K71" t="str">
            <v>Saturday</v>
          </cell>
          <cell r="L71" t="str">
            <v>25th April</v>
          </cell>
          <cell r="M71" t="str">
            <v>Away</v>
          </cell>
          <cell r="N71" t="str">
            <v>Ploughmans CC</v>
          </cell>
          <cell r="P71">
            <v>2</v>
          </cell>
          <cell r="Q71" t="str">
            <v>M Ridgway</v>
          </cell>
          <cell r="T71">
            <v>3</v>
          </cell>
          <cell r="U71" t="str">
            <v>caught</v>
          </cell>
          <cell r="X71" t="str">
            <v>Aspiotes</v>
          </cell>
          <cell r="Y71">
            <v>13</v>
          </cell>
          <cell r="Z71">
            <v>13</v>
          </cell>
          <cell r="AB71">
            <v>1</v>
          </cell>
          <cell r="AD71" t="str">
            <v>n/a</v>
          </cell>
          <cell r="AE71" t="str">
            <v>n/a</v>
          </cell>
          <cell r="AF71" t="str">
            <v>n/a</v>
          </cell>
          <cell r="AG71" t="str">
            <v>n/a</v>
          </cell>
          <cell r="AH71" t="str">
            <v>n/a</v>
          </cell>
          <cell r="AK71">
            <v>2</v>
          </cell>
          <cell r="AL71">
            <v>6</v>
          </cell>
          <cell r="AM71">
            <v>0</v>
          </cell>
          <cell r="AN71">
            <v>36</v>
          </cell>
          <cell r="AO71">
            <v>3</v>
          </cell>
          <cell r="AP71">
            <v>3</v>
          </cell>
          <cell r="AQ71">
            <v>0</v>
          </cell>
        </row>
        <row r="72">
          <cell r="G72" t="str">
            <v>R Keogh8</v>
          </cell>
          <cell r="H72">
            <v>0</v>
          </cell>
          <cell r="I72">
            <v>0</v>
          </cell>
          <cell r="J72" t="str">
            <v>Greek Helenic Federation</v>
          </cell>
          <cell r="K72" t="str">
            <v>Saturday</v>
          </cell>
          <cell r="L72" t="str">
            <v>25th April</v>
          </cell>
          <cell r="M72" t="str">
            <v>Away</v>
          </cell>
          <cell r="N72" t="str">
            <v>Ploughmans CC</v>
          </cell>
          <cell r="P72">
            <v>2</v>
          </cell>
          <cell r="Q72" t="str">
            <v>R Keogh</v>
          </cell>
          <cell r="T72">
            <v>4</v>
          </cell>
          <cell r="U72" t="str">
            <v>bowled</v>
          </cell>
          <cell r="X72" t="str">
            <v>Z</v>
          </cell>
          <cell r="Y72">
            <v>8</v>
          </cell>
          <cell r="Z72">
            <v>14</v>
          </cell>
          <cell r="AB72">
            <v>1</v>
          </cell>
          <cell r="AD72" t="str">
            <v>n/a</v>
          </cell>
          <cell r="AE72" t="str">
            <v>n/a</v>
          </cell>
          <cell r="AF72" t="str">
            <v>n/a</v>
          </cell>
          <cell r="AG72" t="str">
            <v>n/a</v>
          </cell>
          <cell r="AH72" t="str">
            <v>n/a</v>
          </cell>
        </row>
        <row r="73">
          <cell r="G73" t="str">
            <v>T Lonnen17</v>
          </cell>
          <cell r="H73">
            <v>0</v>
          </cell>
          <cell r="I73">
            <v>0</v>
          </cell>
          <cell r="J73" t="str">
            <v>Greek Helenic Federation</v>
          </cell>
          <cell r="K73" t="str">
            <v>Saturday</v>
          </cell>
          <cell r="L73" t="str">
            <v>25th April</v>
          </cell>
          <cell r="M73" t="str">
            <v>Away</v>
          </cell>
          <cell r="N73" t="str">
            <v>Ploughmans CC</v>
          </cell>
          <cell r="P73">
            <v>2</v>
          </cell>
          <cell r="Q73" t="str">
            <v>T Lonnen</v>
          </cell>
          <cell r="R73" t="str">
            <v>c</v>
          </cell>
          <cell r="T73">
            <v>5</v>
          </cell>
          <cell r="U73" t="str">
            <v>caught</v>
          </cell>
          <cell r="X73" t="str">
            <v>Kaqlitiotis</v>
          </cell>
          <cell r="Y73">
            <v>17</v>
          </cell>
          <cell r="Z73">
            <v>15</v>
          </cell>
          <cell r="AB73">
            <v>2</v>
          </cell>
          <cell r="AC73">
            <v>1</v>
          </cell>
          <cell r="AD73" t="str">
            <v>n/a</v>
          </cell>
          <cell r="AE73" t="str">
            <v>n/a</v>
          </cell>
          <cell r="AF73" t="str">
            <v>n/a</v>
          </cell>
          <cell r="AG73" t="str">
            <v>n/a</v>
          </cell>
          <cell r="AH73" t="str">
            <v>n/a</v>
          </cell>
          <cell r="AK73">
            <v>4</v>
          </cell>
          <cell r="AL73">
            <v>6</v>
          </cell>
          <cell r="AM73">
            <v>2</v>
          </cell>
          <cell r="AN73">
            <v>36</v>
          </cell>
          <cell r="AO73">
            <v>2</v>
          </cell>
          <cell r="AP73">
            <v>2</v>
          </cell>
          <cell r="AQ73">
            <v>0</v>
          </cell>
        </row>
        <row r="74">
          <cell r="G74" t="str">
            <v>S Hoskin18</v>
          </cell>
          <cell r="H74">
            <v>0</v>
          </cell>
          <cell r="I74">
            <v>0</v>
          </cell>
          <cell r="J74" t="str">
            <v>Greek Helenic Federation</v>
          </cell>
          <cell r="K74" t="str">
            <v>Saturday</v>
          </cell>
          <cell r="L74" t="str">
            <v>25th April</v>
          </cell>
          <cell r="M74" t="str">
            <v>Away</v>
          </cell>
          <cell r="N74" t="str">
            <v>Ploughmans CC</v>
          </cell>
          <cell r="P74">
            <v>2</v>
          </cell>
          <cell r="Q74" t="str">
            <v>S Hoskin</v>
          </cell>
          <cell r="T74">
            <v>6</v>
          </cell>
          <cell r="U74" t="str">
            <v>caught</v>
          </cell>
          <cell r="X74" t="str">
            <v>Kaqlitiotis</v>
          </cell>
          <cell r="Y74">
            <v>18</v>
          </cell>
          <cell r="Z74">
            <v>20</v>
          </cell>
          <cell r="AB74">
            <v>4</v>
          </cell>
          <cell r="AD74" t="str">
            <v>n/a</v>
          </cell>
          <cell r="AE74" t="str">
            <v>n/a</v>
          </cell>
          <cell r="AF74" t="str">
            <v>n/a</v>
          </cell>
          <cell r="AG74" t="str">
            <v>n/a</v>
          </cell>
          <cell r="AH74" t="str">
            <v>n/a</v>
          </cell>
          <cell r="AK74">
            <v>3</v>
          </cell>
          <cell r="AL74">
            <v>6</v>
          </cell>
          <cell r="AM74">
            <v>0</v>
          </cell>
          <cell r="AN74">
            <v>59</v>
          </cell>
          <cell r="AO74">
            <v>0</v>
          </cell>
          <cell r="AP74">
            <v>4</v>
          </cell>
          <cell r="AQ74">
            <v>0</v>
          </cell>
        </row>
        <row r="75">
          <cell r="G75" t="str">
            <v>P Gledhill7</v>
          </cell>
          <cell r="H75">
            <v>0</v>
          </cell>
          <cell r="I75">
            <v>0</v>
          </cell>
          <cell r="J75" t="str">
            <v>Greek Helenic Federation</v>
          </cell>
          <cell r="K75" t="str">
            <v>Saturday</v>
          </cell>
          <cell r="L75" t="str">
            <v>25th April</v>
          </cell>
          <cell r="M75" t="str">
            <v>Away</v>
          </cell>
          <cell r="N75" t="str">
            <v>Ploughmans CC</v>
          </cell>
          <cell r="P75">
            <v>2</v>
          </cell>
          <cell r="Q75" t="str">
            <v>P Gledhill</v>
          </cell>
          <cell r="S75" t="str">
            <v>w</v>
          </cell>
          <cell r="T75">
            <v>7</v>
          </cell>
          <cell r="U75" t="str">
            <v>bowled</v>
          </cell>
          <cell r="X75" t="str">
            <v>Lagos</v>
          </cell>
          <cell r="Y75">
            <v>7</v>
          </cell>
          <cell r="Z75">
            <v>26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</row>
        <row r="76">
          <cell r="G76" t="str">
            <v>K Chau7</v>
          </cell>
          <cell r="H76">
            <v>0</v>
          </cell>
          <cell r="I76">
            <v>0</v>
          </cell>
          <cell r="J76" t="str">
            <v>Greek Helenic Federation</v>
          </cell>
          <cell r="K76" t="str">
            <v>Saturday</v>
          </cell>
          <cell r="L76" t="str">
            <v>25th April</v>
          </cell>
          <cell r="M76" t="str">
            <v>Away</v>
          </cell>
          <cell r="N76" t="str">
            <v>Ploughmans CC</v>
          </cell>
          <cell r="P76">
            <v>2</v>
          </cell>
          <cell r="Q76" t="str">
            <v>K Chau</v>
          </cell>
          <cell r="T76">
            <v>8</v>
          </cell>
          <cell r="U76" t="str">
            <v>caught</v>
          </cell>
          <cell r="X76" t="str">
            <v>Lagos</v>
          </cell>
          <cell r="Y76">
            <v>7</v>
          </cell>
          <cell r="Z76">
            <v>10</v>
          </cell>
          <cell r="AB76">
            <v>1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</row>
        <row r="77">
          <cell r="G77" t="str">
            <v>R Byrne2</v>
          </cell>
          <cell r="H77">
            <v>0</v>
          </cell>
          <cell r="I77">
            <v>0</v>
          </cell>
          <cell r="J77" t="str">
            <v>Greek Helenic Federation</v>
          </cell>
          <cell r="K77" t="str">
            <v>Saturday</v>
          </cell>
          <cell r="L77" t="str">
            <v>25th April</v>
          </cell>
          <cell r="M77" t="str">
            <v>Away</v>
          </cell>
          <cell r="N77" t="str">
            <v>Ploughmans CC</v>
          </cell>
          <cell r="P77">
            <v>2</v>
          </cell>
          <cell r="Q77" t="str">
            <v>R Byrne</v>
          </cell>
          <cell r="T77">
            <v>9</v>
          </cell>
          <cell r="U77" t="str">
            <v>caught</v>
          </cell>
          <cell r="X77" t="str">
            <v>Lagos</v>
          </cell>
          <cell r="Y77">
            <v>2</v>
          </cell>
          <cell r="Z77">
            <v>2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</row>
        <row r="78">
          <cell r="G78" t="str">
            <v>A Stewart0</v>
          </cell>
          <cell r="H78">
            <v>0</v>
          </cell>
          <cell r="I78">
            <v>0</v>
          </cell>
          <cell r="J78" t="str">
            <v>Greek Helenic Federation</v>
          </cell>
          <cell r="K78" t="str">
            <v>Saturday</v>
          </cell>
          <cell r="L78" t="str">
            <v>25th April</v>
          </cell>
          <cell r="M78" t="str">
            <v>Away</v>
          </cell>
          <cell r="N78" t="str">
            <v>Ploughmans CC</v>
          </cell>
          <cell r="P78">
            <v>2</v>
          </cell>
          <cell r="Q78" t="str">
            <v>A Stewart</v>
          </cell>
          <cell r="T78">
            <v>10</v>
          </cell>
          <cell r="U78" t="str">
            <v>lbw</v>
          </cell>
          <cell r="X78" t="str">
            <v>Lagos</v>
          </cell>
          <cell r="Y78">
            <v>0</v>
          </cell>
          <cell r="Z78">
            <v>2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</row>
        <row r="79">
          <cell r="G79" t="str">
            <v>R Cox</v>
          </cell>
          <cell r="H79">
            <v>0</v>
          </cell>
          <cell r="I79">
            <v>0</v>
          </cell>
          <cell r="J79" t="str">
            <v>Greek Helenic Federation</v>
          </cell>
          <cell r="K79" t="str">
            <v>Saturday</v>
          </cell>
          <cell r="L79" t="str">
            <v>25th April</v>
          </cell>
          <cell r="M79" t="str">
            <v>Away</v>
          </cell>
          <cell r="N79" t="str">
            <v>Ploughmans CC</v>
          </cell>
          <cell r="P79">
            <v>2</v>
          </cell>
          <cell r="Q79" t="str">
            <v>R Cox</v>
          </cell>
          <cell r="T79">
            <v>11</v>
          </cell>
          <cell r="U79" t="str">
            <v>not out</v>
          </cell>
          <cell r="Z79">
            <v>1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K79">
            <v>1</v>
          </cell>
          <cell r="AL79">
            <v>5</v>
          </cell>
          <cell r="AM79">
            <v>0</v>
          </cell>
          <cell r="AN79">
            <v>41</v>
          </cell>
          <cell r="AO79">
            <v>0</v>
          </cell>
          <cell r="AP79">
            <v>1</v>
          </cell>
        </row>
        <row r="80">
          <cell r="G80" t="str">
            <v>Extras5</v>
          </cell>
          <cell r="H80">
            <v>0</v>
          </cell>
          <cell r="I80">
            <v>0</v>
          </cell>
          <cell r="J80" t="str">
            <v>Greek Helenic Federation</v>
          </cell>
          <cell r="K80" t="str">
            <v>Saturday</v>
          </cell>
          <cell r="L80" t="str">
            <v>25th April</v>
          </cell>
          <cell r="M80" t="str">
            <v>Away</v>
          </cell>
          <cell r="N80" t="str">
            <v>Ploughmans CC</v>
          </cell>
          <cell r="P80">
            <v>2</v>
          </cell>
          <cell r="Q80" t="str">
            <v>Extras</v>
          </cell>
          <cell r="T80" t="str">
            <v>n/a</v>
          </cell>
          <cell r="U80" t="str">
            <v>n/a</v>
          </cell>
          <cell r="V80" t="str">
            <v>n/a</v>
          </cell>
          <cell r="X80" t="str">
            <v>n/a</v>
          </cell>
          <cell r="Y80">
            <v>5</v>
          </cell>
          <cell r="Z80" t="str">
            <v>n/a</v>
          </cell>
          <cell r="AA80" t="str">
            <v>n/a</v>
          </cell>
          <cell r="AB80" t="str">
            <v>n/a</v>
          </cell>
          <cell r="AC80" t="str">
            <v>n/a</v>
          </cell>
          <cell r="AD80">
            <v>5</v>
          </cell>
          <cell r="AE80">
            <v>0</v>
          </cell>
          <cell r="AF80">
            <v>0</v>
          </cell>
          <cell r="AG80">
            <v>0</v>
          </cell>
        </row>
        <row r="81">
          <cell r="G81" t="str">
            <v>Bastas2</v>
          </cell>
          <cell r="H81">
            <v>0</v>
          </cell>
          <cell r="I81">
            <v>0</v>
          </cell>
          <cell r="J81" t="str">
            <v>Ploughmans CC</v>
          </cell>
          <cell r="K81" t="str">
            <v>Sunday</v>
          </cell>
          <cell r="L81" t="str">
            <v>26th April</v>
          </cell>
          <cell r="M81" t="str">
            <v>Away</v>
          </cell>
          <cell r="N81" t="str">
            <v>Greek Helenic Federation</v>
          </cell>
          <cell r="P81">
            <v>2</v>
          </cell>
          <cell r="Q81" t="str">
            <v>Bastas</v>
          </cell>
          <cell r="T81">
            <v>1</v>
          </cell>
          <cell r="U81" t="str">
            <v>caught</v>
          </cell>
          <cell r="V81" t="str">
            <v>R Byrne</v>
          </cell>
          <cell r="X81" t="str">
            <v>A Paul</v>
          </cell>
          <cell r="Y81">
            <v>2</v>
          </cell>
          <cell r="AD81" t="str">
            <v>n/a</v>
          </cell>
          <cell r="AE81" t="str">
            <v>n/a</v>
          </cell>
          <cell r="AF81" t="str">
            <v>n/a</v>
          </cell>
          <cell r="AG81" t="str">
            <v>n/a</v>
          </cell>
          <cell r="AH81" t="str">
            <v>n/a</v>
          </cell>
        </row>
        <row r="82">
          <cell r="G82" t="str">
            <v>Spearous1</v>
          </cell>
          <cell r="H82">
            <v>0</v>
          </cell>
          <cell r="I82">
            <v>0</v>
          </cell>
          <cell r="J82" t="str">
            <v>Ploughmans CC</v>
          </cell>
          <cell r="K82" t="str">
            <v>Sunday</v>
          </cell>
          <cell r="L82" t="str">
            <v>26th April</v>
          </cell>
          <cell r="M82" t="str">
            <v>Away</v>
          </cell>
          <cell r="N82" t="str">
            <v>Greek Helenic Federation</v>
          </cell>
          <cell r="P82">
            <v>2</v>
          </cell>
          <cell r="Q82" t="str">
            <v>Spearous</v>
          </cell>
          <cell r="T82">
            <v>2</v>
          </cell>
          <cell r="U82" t="str">
            <v>c&amp;b</v>
          </cell>
          <cell r="X82" t="str">
            <v>S Hoskin</v>
          </cell>
          <cell r="Y82">
            <v>1</v>
          </cell>
          <cell r="AD82" t="str">
            <v>n/a</v>
          </cell>
          <cell r="AE82" t="str">
            <v>n/a</v>
          </cell>
          <cell r="AF82" t="str">
            <v>n/a</v>
          </cell>
          <cell r="AG82" t="str">
            <v>n/a</v>
          </cell>
          <cell r="AH82" t="str">
            <v>n/a</v>
          </cell>
          <cell r="AK82">
            <v>2</v>
          </cell>
          <cell r="AL82">
            <v>8</v>
          </cell>
          <cell r="AM82">
            <v>0</v>
          </cell>
          <cell r="AN82">
            <v>54</v>
          </cell>
          <cell r="AO82">
            <v>0</v>
          </cell>
          <cell r="AP82">
            <v>1</v>
          </cell>
          <cell r="AQ82">
            <v>4</v>
          </cell>
        </row>
        <row r="83">
          <cell r="G83" t="str">
            <v>Tasos135</v>
          </cell>
          <cell r="H83">
            <v>0</v>
          </cell>
          <cell r="I83">
            <v>0</v>
          </cell>
          <cell r="J83" t="str">
            <v>Ploughmans CC</v>
          </cell>
          <cell r="K83" t="str">
            <v>Sunday</v>
          </cell>
          <cell r="L83" t="str">
            <v>26th April</v>
          </cell>
          <cell r="M83" t="str">
            <v>Away</v>
          </cell>
          <cell r="N83" t="str">
            <v>Greek Helenic Federation</v>
          </cell>
          <cell r="P83">
            <v>2</v>
          </cell>
          <cell r="Q83" t="str">
            <v>Tasos</v>
          </cell>
          <cell r="T83">
            <v>3</v>
          </cell>
          <cell r="U83" t="str">
            <v>caught</v>
          </cell>
          <cell r="V83" t="str">
            <v>P Hynes</v>
          </cell>
          <cell r="X83" t="str">
            <v>G Wolledge</v>
          </cell>
          <cell r="Y83">
            <v>135</v>
          </cell>
          <cell r="AD83" t="str">
            <v>n/a</v>
          </cell>
          <cell r="AE83" t="str">
            <v>n/a</v>
          </cell>
          <cell r="AF83" t="str">
            <v>n/a</v>
          </cell>
          <cell r="AG83" t="str">
            <v>n/a</v>
          </cell>
          <cell r="AH83" t="str">
            <v>n/a</v>
          </cell>
        </row>
        <row r="84">
          <cell r="G84" t="str">
            <v>Andreaus15</v>
          </cell>
          <cell r="H84">
            <v>0</v>
          </cell>
          <cell r="I84">
            <v>0</v>
          </cell>
          <cell r="J84" t="str">
            <v>Ploughmans CC</v>
          </cell>
          <cell r="K84" t="str">
            <v>Sunday</v>
          </cell>
          <cell r="L84" t="str">
            <v>26th April</v>
          </cell>
          <cell r="M84" t="str">
            <v>Away</v>
          </cell>
          <cell r="N84" t="str">
            <v>Greek Helenic Federation</v>
          </cell>
          <cell r="P84">
            <v>2</v>
          </cell>
          <cell r="Q84" t="str">
            <v>Andreaus</v>
          </cell>
          <cell r="T84">
            <v>4</v>
          </cell>
          <cell r="U84" t="str">
            <v>caught</v>
          </cell>
          <cell r="V84" t="str">
            <v>G Wolledge</v>
          </cell>
          <cell r="X84" t="str">
            <v>A Paul</v>
          </cell>
          <cell r="Y84">
            <v>15</v>
          </cell>
          <cell r="AD84" t="str">
            <v>n/a</v>
          </cell>
          <cell r="AE84" t="str">
            <v>n/a</v>
          </cell>
          <cell r="AF84" t="str">
            <v>n/a</v>
          </cell>
          <cell r="AG84" t="str">
            <v>n/a</v>
          </cell>
          <cell r="AH84" t="str">
            <v>n/a</v>
          </cell>
          <cell r="AK84">
            <v>1</v>
          </cell>
          <cell r="AL84">
            <v>8</v>
          </cell>
          <cell r="AM84">
            <v>1</v>
          </cell>
          <cell r="AN84">
            <v>55</v>
          </cell>
          <cell r="AO84">
            <v>1</v>
          </cell>
          <cell r="AP84">
            <v>0</v>
          </cell>
          <cell r="AQ84">
            <v>4</v>
          </cell>
        </row>
        <row r="85">
          <cell r="G85" t="str">
            <v>Alex 18</v>
          </cell>
          <cell r="H85">
            <v>0</v>
          </cell>
          <cell r="I85">
            <v>0</v>
          </cell>
          <cell r="J85" t="str">
            <v>Ploughmans CC</v>
          </cell>
          <cell r="K85" t="str">
            <v>Sunday</v>
          </cell>
          <cell r="L85" t="str">
            <v>26th April</v>
          </cell>
          <cell r="M85" t="str">
            <v>Away</v>
          </cell>
          <cell r="N85" t="str">
            <v>Greek Helenic Federation</v>
          </cell>
          <cell r="P85">
            <v>2</v>
          </cell>
          <cell r="Q85" t="str">
            <v>Alex 1</v>
          </cell>
          <cell r="T85">
            <v>5</v>
          </cell>
          <cell r="U85" t="str">
            <v>bowled</v>
          </cell>
          <cell r="X85" t="str">
            <v>A Paul</v>
          </cell>
          <cell r="Y85">
            <v>8</v>
          </cell>
          <cell r="AD85" t="str">
            <v>n/a</v>
          </cell>
          <cell r="AE85" t="str">
            <v>n/a</v>
          </cell>
          <cell r="AF85" t="str">
            <v>n/a</v>
          </cell>
          <cell r="AG85" t="str">
            <v>n/a</v>
          </cell>
          <cell r="AH85" t="str">
            <v>n/a</v>
          </cell>
          <cell r="AK85">
            <v>3</v>
          </cell>
          <cell r="AL85">
            <v>5</v>
          </cell>
          <cell r="AM85">
            <v>1</v>
          </cell>
          <cell r="AN85">
            <v>14</v>
          </cell>
          <cell r="AO85">
            <v>0</v>
          </cell>
          <cell r="AP85">
            <v>4</v>
          </cell>
          <cell r="AQ85">
            <v>0</v>
          </cell>
        </row>
        <row r="86">
          <cell r="G86" t="str">
            <v>Alex 22</v>
          </cell>
          <cell r="H86">
            <v>0</v>
          </cell>
          <cell r="I86">
            <v>0</v>
          </cell>
          <cell r="J86" t="str">
            <v>Ploughmans CC</v>
          </cell>
          <cell r="K86" t="str">
            <v>Sunday</v>
          </cell>
          <cell r="L86" t="str">
            <v>26th April</v>
          </cell>
          <cell r="M86" t="str">
            <v>Away</v>
          </cell>
          <cell r="N86" t="str">
            <v>Greek Helenic Federation</v>
          </cell>
          <cell r="P86">
            <v>2</v>
          </cell>
          <cell r="Q86" t="str">
            <v>Alex 2</v>
          </cell>
          <cell r="T86">
            <v>6</v>
          </cell>
          <cell r="U86" t="str">
            <v>c&amp;b</v>
          </cell>
          <cell r="X86" t="str">
            <v>S Hoskin</v>
          </cell>
          <cell r="Y86">
            <v>2</v>
          </cell>
          <cell r="AD86" t="str">
            <v>n/a</v>
          </cell>
          <cell r="AE86" t="str">
            <v>n/a</v>
          </cell>
          <cell r="AF86" t="str">
            <v>n/a</v>
          </cell>
          <cell r="AG86" t="str">
            <v>n/a</v>
          </cell>
          <cell r="AH86" t="str">
            <v>n/a</v>
          </cell>
          <cell r="AK86">
            <v>6</v>
          </cell>
          <cell r="AL86">
            <v>5</v>
          </cell>
          <cell r="AM86">
            <v>0</v>
          </cell>
          <cell r="AN86">
            <v>35</v>
          </cell>
          <cell r="AO86">
            <v>0</v>
          </cell>
          <cell r="AP86">
            <v>2</v>
          </cell>
          <cell r="AQ86">
            <v>1</v>
          </cell>
        </row>
        <row r="87">
          <cell r="G87" t="str">
            <v>Lagos5</v>
          </cell>
          <cell r="H87">
            <v>0</v>
          </cell>
          <cell r="I87">
            <v>0</v>
          </cell>
          <cell r="J87" t="str">
            <v>Ploughmans CC</v>
          </cell>
          <cell r="K87" t="str">
            <v>Sunday</v>
          </cell>
          <cell r="L87" t="str">
            <v>26th April</v>
          </cell>
          <cell r="M87" t="str">
            <v>Away</v>
          </cell>
          <cell r="N87" t="str">
            <v>Greek Helenic Federation</v>
          </cell>
          <cell r="P87">
            <v>2</v>
          </cell>
          <cell r="Q87" t="str">
            <v>Lagos</v>
          </cell>
          <cell r="T87">
            <v>7</v>
          </cell>
          <cell r="U87" t="str">
            <v>caught</v>
          </cell>
          <cell r="V87" t="str">
            <v>R Keogh</v>
          </cell>
          <cell r="X87" t="str">
            <v>A Boyd</v>
          </cell>
          <cell r="Y87">
            <v>5</v>
          </cell>
          <cell r="AD87" t="str">
            <v>n/a</v>
          </cell>
          <cell r="AE87" t="str">
            <v>n/a</v>
          </cell>
          <cell r="AF87" t="str">
            <v>n/a</v>
          </cell>
          <cell r="AG87" t="str">
            <v>n/a</v>
          </cell>
          <cell r="AH87" t="str">
            <v>n/a</v>
          </cell>
          <cell r="AK87">
            <v>7</v>
          </cell>
          <cell r="AL87">
            <v>5</v>
          </cell>
          <cell r="AM87">
            <v>0</v>
          </cell>
          <cell r="AN87">
            <v>40</v>
          </cell>
          <cell r="AO87">
            <v>0</v>
          </cell>
          <cell r="AP87">
            <v>4</v>
          </cell>
          <cell r="AQ87">
            <v>0</v>
          </cell>
        </row>
        <row r="88">
          <cell r="G88" t="str">
            <v>Zois16</v>
          </cell>
          <cell r="H88">
            <v>0</v>
          </cell>
          <cell r="I88">
            <v>0</v>
          </cell>
          <cell r="J88" t="str">
            <v>Ploughmans CC</v>
          </cell>
          <cell r="K88" t="str">
            <v>Sunday</v>
          </cell>
          <cell r="L88" t="str">
            <v>26th April</v>
          </cell>
          <cell r="M88" t="str">
            <v>Away</v>
          </cell>
          <cell r="N88" t="str">
            <v>Greek Helenic Federation</v>
          </cell>
          <cell r="P88">
            <v>2</v>
          </cell>
          <cell r="Q88" t="str">
            <v>Zois</v>
          </cell>
          <cell r="T88">
            <v>8</v>
          </cell>
          <cell r="U88" t="str">
            <v>caught</v>
          </cell>
          <cell r="V88" t="str">
            <v>C Carson</v>
          </cell>
          <cell r="X88" t="str">
            <v>S Carson</v>
          </cell>
          <cell r="Y88">
            <v>16</v>
          </cell>
          <cell r="AD88" t="str">
            <v>n/a</v>
          </cell>
          <cell r="AE88" t="str">
            <v>n/a</v>
          </cell>
          <cell r="AF88" t="str">
            <v>n/a</v>
          </cell>
          <cell r="AG88" t="str">
            <v>n/a</v>
          </cell>
          <cell r="AH88" t="str">
            <v>n/a</v>
          </cell>
          <cell r="AK88">
            <v>4</v>
          </cell>
          <cell r="AL88">
            <v>3</v>
          </cell>
          <cell r="AM88">
            <v>0</v>
          </cell>
          <cell r="AN88">
            <v>6</v>
          </cell>
          <cell r="AO88">
            <v>1</v>
          </cell>
          <cell r="AP88">
            <v>1</v>
          </cell>
          <cell r="AQ88">
            <v>0</v>
          </cell>
        </row>
        <row r="89">
          <cell r="G89" t="str">
            <v>Koskinas1</v>
          </cell>
          <cell r="H89">
            <v>0</v>
          </cell>
          <cell r="I89">
            <v>0</v>
          </cell>
          <cell r="J89" t="str">
            <v>Ploughmans CC</v>
          </cell>
          <cell r="K89" t="str">
            <v>Sunday</v>
          </cell>
          <cell r="L89" t="str">
            <v>26th April</v>
          </cell>
          <cell r="M89" t="str">
            <v>Away</v>
          </cell>
          <cell r="N89" t="str">
            <v>Greek Helenic Federation</v>
          </cell>
          <cell r="P89">
            <v>2</v>
          </cell>
          <cell r="Q89" t="str">
            <v>Koskinas</v>
          </cell>
          <cell r="T89">
            <v>9</v>
          </cell>
          <cell r="U89" t="str">
            <v>bowled</v>
          </cell>
          <cell r="X89" t="str">
            <v>G Wolledge</v>
          </cell>
          <cell r="Y89">
            <v>1</v>
          </cell>
          <cell r="AD89" t="str">
            <v>n/a</v>
          </cell>
          <cell r="AE89" t="str">
            <v>n/a</v>
          </cell>
          <cell r="AF89" t="str">
            <v>n/a</v>
          </cell>
          <cell r="AG89" t="str">
            <v>n/a</v>
          </cell>
          <cell r="AH89" t="str">
            <v>n/a</v>
          </cell>
        </row>
        <row r="90">
          <cell r="G90" t="str">
            <v>Rokavanos12</v>
          </cell>
          <cell r="H90">
            <v>0</v>
          </cell>
          <cell r="I90">
            <v>0</v>
          </cell>
          <cell r="J90" t="str">
            <v>Ploughmans CC</v>
          </cell>
          <cell r="K90" t="str">
            <v>Sunday</v>
          </cell>
          <cell r="L90" t="str">
            <v>26th April</v>
          </cell>
          <cell r="M90" t="str">
            <v>Away</v>
          </cell>
          <cell r="N90" t="str">
            <v>Greek Helenic Federation</v>
          </cell>
          <cell r="P90">
            <v>2</v>
          </cell>
          <cell r="Q90" t="str">
            <v>Rokavanos</v>
          </cell>
          <cell r="T90">
            <v>10</v>
          </cell>
          <cell r="U90" t="str">
            <v>not out</v>
          </cell>
          <cell r="Y90">
            <v>12</v>
          </cell>
          <cell r="AD90" t="str">
            <v>n/a</v>
          </cell>
          <cell r="AE90" t="str">
            <v>n/a</v>
          </cell>
          <cell r="AF90" t="str">
            <v>n/a</v>
          </cell>
          <cell r="AG90" t="str">
            <v>n/a</v>
          </cell>
          <cell r="AH90" t="str">
            <v>n/a</v>
          </cell>
        </row>
        <row r="91">
          <cell r="G91" t="str">
            <v>Janus1</v>
          </cell>
          <cell r="H91">
            <v>0</v>
          </cell>
          <cell r="I91">
            <v>0</v>
          </cell>
          <cell r="J91" t="str">
            <v>Ploughmans CC</v>
          </cell>
          <cell r="K91" t="str">
            <v>Sunday</v>
          </cell>
          <cell r="L91" t="str">
            <v>26th April</v>
          </cell>
          <cell r="M91" t="str">
            <v>Away</v>
          </cell>
          <cell r="N91" t="str">
            <v>Greek Helenic Federation</v>
          </cell>
          <cell r="P91">
            <v>2</v>
          </cell>
          <cell r="Q91" t="str">
            <v>Janus</v>
          </cell>
          <cell r="T91">
            <v>11</v>
          </cell>
          <cell r="U91" t="str">
            <v>lbw</v>
          </cell>
          <cell r="X91" t="str">
            <v>A Paul</v>
          </cell>
          <cell r="Y91">
            <v>1</v>
          </cell>
          <cell r="AD91" t="str">
            <v>n/a</v>
          </cell>
          <cell r="AE91" t="str">
            <v>n/a</v>
          </cell>
          <cell r="AF91" t="str">
            <v>n/a</v>
          </cell>
          <cell r="AG91" t="str">
            <v>n/a</v>
          </cell>
          <cell r="AH91" t="str">
            <v>n/a</v>
          </cell>
          <cell r="AK91">
            <v>5</v>
          </cell>
          <cell r="AL91">
            <v>6</v>
          </cell>
          <cell r="AM91">
            <v>0</v>
          </cell>
          <cell r="AN91">
            <v>35</v>
          </cell>
          <cell r="AO91">
            <v>0</v>
          </cell>
          <cell r="AP91">
            <v>2</v>
          </cell>
          <cell r="AQ91">
            <v>0</v>
          </cell>
        </row>
        <row r="92">
          <cell r="G92" t="str">
            <v>Extras27</v>
          </cell>
          <cell r="H92">
            <v>0</v>
          </cell>
          <cell r="I92">
            <v>0</v>
          </cell>
          <cell r="J92" t="str">
            <v>Ploughmans CC</v>
          </cell>
          <cell r="K92" t="str">
            <v>Sunday</v>
          </cell>
          <cell r="L92" t="str">
            <v>26th April</v>
          </cell>
          <cell r="M92" t="str">
            <v>Away</v>
          </cell>
          <cell r="N92" t="str">
            <v>Greek Helenic Federation</v>
          </cell>
          <cell r="P92">
            <v>2</v>
          </cell>
          <cell r="Q92" t="str">
            <v>Extras</v>
          </cell>
          <cell r="T92" t="str">
            <v>n/a</v>
          </cell>
          <cell r="U92" t="str">
            <v>n/a</v>
          </cell>
          <cell r="V92" t="str">
            <v>n/a</v>
          </cell>
          <cell r="X92" t="str">
            <v>n/a</v>
          </cell>
          <cell r="Y92">
            <v>27</v>
          </cell>
          <cell r="Z92" t="str">
            <v>n/a</v>
          </cell>
          <cell r="AA92" t="str">
            <v>n/a</v>
          </cell>
          <cell r="AB92" t="str">
            <v>n/a</v>
          </cell>
          <cell r="AC92" t="str">
            <v>n/a</v>
          </cell>
          <cell r="AD92">
            <v>23</v>
          </cell>
          <cell r="AE92">
            <v>0</v>
          </cell>
          <cell r="AF92">
            <v>2</v>
          </cell>
          <cell r="AG92">
            <v>2</v>
          </cell>
        </row>
        <row r="93">
          <cell r="G93" t="str">
            <v>G Wolledge12</v>
          </cell>
          <cell r="H93">
            <v>0</v>
          </cell>
          <cell r="I93">
            <v>0</v>
          </cell>
          <cell r="J93" t="str">
            <v>Greek Helenic Federation</v>
          </cell>
          <cell r="K93" t="str">
            <v>Sunday</v>
          </cell>
          <cell r="L93" t="str">
            <v>26th April</v>
          </cell>
          <cell r="M93" t="str">
            <v>Away</v>
          </cell>
          <cell r="N93" t="str">
            <v>Ploughmans CC</v>
          </cell>
          <cell r="P93">
            <v>1</v>
          </cell>
          <cell r="Q93" t="str">
            <v>G Wolledge</v>
          </cell>
          <cell r="T93">
            <v>1</v>
          </cell>
          <cell r="U93" t="str">
            <v>caught</v>
          </cell>
          <cell r="X93" t="str">
            <v>Andreaus</v>
          </cell>
          <cell r="Y93">
            <v>12</v>
          </cell>
          <cell r="Z93">
            <v>26</v>
          </cell>
          <cell r="AA93">
            <v>32</v>
          </cell>
          <cell r="AD93" t="str">
            <v>n/a</v>
          </cell>
          <cell r="AE93" t="str">
            <v>n/a</v>
          </cell>
          <cell r="AF93" t="str">
            <v>n/a</v>
          </cell>
          <cell r="AG93" t="str">
            <v>n/a</v>
          </cell>
          <cell r="AH93" t="str">
            <v>n/a</v>
          </cell>
          <cell r="AK93">
            <v>5</v>
          </cell>
          <cell r="AL93">
            <v>5</v>
          </cell>
          <cell r="AM93">
            <v>0</v>
          </cell>
          <cell r="AN93">
            <v>36</v>
          </cell>
          <cell r="AO93">
            <v>2</v>
          </cell>
        </row>
        <row r="94">
          <cell r="G94" t="str">
            <v>P Hynes152</v>
          </cell>
          <cell r="H94">
            <v>0</v>
          </cell>
          <cell r="I94">
            <v>0</v>
          </cell>
          <cell r="J94" t="str">
            <v>Greek Helenic Federation</v>
          </cell>
          <cell r="K94" t="str">
            <v>Sunday</v>
          </cell>
          <cell r="L94" t="str">
            <v>26th April</v>
          </cell>
          <cell r="M94" t="str">
            <v>Away</v>
          </cell>
          <cell r="N94" t="str">
            <v>Ploughmans CC</v>
          </cell>
          <cell r="P94">
            <v>1</v>
          </cell>
          <cell r="Q94" t="str">
            <v>P Hynes</v>
          </cell>
          <cell r="T94">
            <v>2</v>
          </cell>
          <cell r="U94" t="str">
            <v>not out</v>
          </cell>
          <cell r="Y94">
            <v>152</v>
          </cell>
          <cell r="Z94">
            <v>128</v>
          </cell>
          <cell r="AA94">
            <v>152</v>
          </cell>
          <cell r="AB94">
            <v>23</v>
          </cell>
          <cell r="AC94">
            <v>1</v>
          </cell>
          <cell r="AD94" t="str">
            <v>n/a</v>
          </cell>
          <cell r="AE94" t="str">
            <v>n/a</v>
          </cell>
          <cell r="AF94" t="str">
            <v>n/a</v>
          </cell>
          <cell r="AG94" t="str">
            <v>n/a</v>
          </cell>
          <cell r="AH94" t="str">
            <v>n/a</v>
          </cell>
        </row>
        <row r="95">
          <cell r="G95" t="str">
            <v>T Lockhart1</v>
          </cell>
          <cell r="H95">
            <v>0</v>
          </cell>
          <cell r="I95">
            <v>0</v>
          </cell>
          <cell r="J95" t="str">
            <v>Greek Helenic Federation</v>
          </cell>
          <cell r="K95" t="str">
            <v>Sunday</v>
          </cell>
          <cell r="L95" t="str">
            <v>26th April</v>
          </cell>
          <cell r="M95" t="str">
            <v>Away</v>
          </cell>
          <cell r="N95" t="str">
            <v>Ploughmans CC</v>
          </cell>
          <cell r="P95">
            <v>1</v>
          </cell>
          <cell r="Q95" t="str">
            <v>T Lockhart</v>
          </cell>
          <cell r="S95" t="str">
            <v>w</v>
          </cell>
          <cell r="T95">
            <v>3</v>
          </cell>
          <cell r="U95" t="str">
            <v>caught</v>
          </cell>
          <cell r="X95" t="str">
            <v>Zois</v>
          </cell>
          <cell r="Y95">
            <v>1</v>
          </cell>
          <cell r="Z95">
            <v>17</v>
          </cell>
          <cell r="AA95">
            <v>20</v>
          </cell>
          <cell r="AD95" t="str">
            <v>n/a</v>
          </cell>
          <cell r="AE95" t="str">
            <v>n/a</v>
          </cell>
          <cell r="AF95" t="str">
            <v>n/a</v>
          </cell>
          <cell r="AG95" t="str">
            <v>n/a</v>
          </cell>
          <cell r="AH95" t="str">
            <v>n/a</v>
          </cell>
        </row>
        <row r="96">
          <cell r="G96" t="str">
            <v>R Keogh34</v>
          </cell>
          <cell r="H96">
            <v>0</v>
          </cell>
          <cell r="I96">
            <v>0</v>
          </cell>
          <cell r="J96" t="str">
            <v>Greek Helenic Federation</v>
          </cell>
          <cell r="K96" t="str">
            <v>Sunday</v>
          </cell>
          <cell r="L96" t="str">
            <v>26th April</v>
          </cell>
          <cell r="M96" t="str">
            <v>Away</v>
          </cell>
          <cell r="N96" t="str">
            <v>Ploughmans CC</v>
          </cell>
          <cell r="P96">
            <v>1</v>
          </cell>
          <cell r="Q96" t="str">
            <v>R Keogh</v>
          </cell>
          <cell r="T96">
            <v>4</v>
          </cell>
          <cell r="U96" t="str">
            <v>run out</v>
          </cell>
          <cell r="Y96">
            <v>34</v>
          </cell>
          <cell r="Z96">
            <v>35</v>
          </cell>
          <cell r="AA96">
            <v>52</v>
          </cell>
          <cell r="AB96">
            <v>6</v>
          </cell>
          <cell r="AD96" t="str">
            <v>n/a</v>
          </cell>
          <cell r="AE96" t="str">
            <v>n/a</v>
          </cell>
          <cell r="AF96" t="str">
            <v>n/a</v>
          </cell>
          <cell r="AG96" t="str">
            <v>n/a</v>
          </cell>
          <cell r="AH96" t="str">
            <v>n/a</v>
          </cell>
        </row>
        <row r="97">
          <cell r="G97" t="str">
            <v>J Jackson4</v>
          </cell>
          <cell r="H97">
            <v>0</v>
          </cell>
          <cell r="I97">
            <v>0</v>
          </cell>
          <cell r="J97" t="str">
            <v>Greek Helenic Federation</v>
          </cell>
          <cell r="K97" t="str">
            <v>Sunday</v>
          </cell>
          <cell r="L97" t="str">
            <v>26th April</v>
          </cell>
          <cell r="M97" t="str">
            <v>Away</v>
          </cell>
          <cell r="N97" t="str">
            <v>Ploughmans CC</v>
          </cell>
          <cell r="P97">
            <v>1</v>
          </cell>
          <cell r="Q97" t="str">
            <v>J Jackson</v>
          </cell>
          <cell r="T97">
            <v>5</v>
          </cell>
          <cell r="U97" t="str">
            <v>run out</v>
          </cell>
          <cell r="Y97">
            <v>4</v>
          </cell>
          <cell r="Z97">
            <v>14</v>
          </cell>
          <cell r="AA97">
            <v>22</v>
          </cell>
          <cell r="AD97" t="str">
            <v>n/a</v>
          </cell>
          <cell r="AE97" t="str">
            <v>n/a</v>
          </cell>
          <cell r="AF97" t="str">
            <v>n/a</v>
          </cell>
          <cell r="AG97" t="str">
            <v>n/a</v>
          </cell>
          <cell r="AH97" t="str">
            <v>n/a</v>
          </cell>
        </row>
        <row r="98">
          <cell r="G98" t="str">
            <v>A Paul18</v>
          </cell>
          <cell r="H98">
            <v>0</v>
          </cell>
          <cell r="I98">
            <v>0</v>
          </cell>
          <cell r="J98" t="str">
            <v>Greek Helenic Federation</v>
          </cell>
          <cell r="K98" t="str">
            <v>Sunday</v>
          </cell>
          <cell r="L98" t="str">
            <v>26th April</v>
          </cell>
          <cell r="M98" t="str">
            <v>Away</v>
          </cell>
          <cell r="N98" t="str">
            <v>Ploughmans CC</v>
          </cell>
          <cell r="P98">
            <v>1</v>
          </cell>
          <cell r="Q98" t="str">
            <v>A Paul</v>
          </cell>
          <cell r="T98">
            <v>6</v>
          </cell>
          <cell r="U98" t="str">
            <v>not out</v>
          </cell>
          <cell r="Y98">
            <v>18</v>
          </cell>
          <cell r="Z98">
            <v>15</v>
          </cell>
          <cell r="AA98">
            <v>20</v>
          </cell>
          <cell r="AB98">
            <v>3</v>
          </cell>
          <cell r="AD98" t="str">
            <v>n/a</v>
          </cell>
          <cell r="AE98" t="str">
            <v>n/a</v>
          </cell>
          <cell r="AF98" t="str">
            <v>n/a</v>
          </cell>
          <cell r="AG98" t="str">
            <v>n/a</v>
          </cell>
          <cell r="AH98" t="str">
            <v>n/a</v>
          </cell>
          <cell r="AK98">
            <v>1</v>
          </cell>
          <cell r="AL98">
            <v>7.4</v>
          </cell>
          <cell r="AM98">
            <v>0</v>
          </cell>
          <cell r="AN98">
            <v>42</v>
          </cell>
          <cell r="AO98">
            <v>4</v>
          </cell>
        </row>
        <row r="99">
          <cell r="G99" t="str">
            <v>R Byrnen/a</v>
          </cell>
          <cell r="H99">
            <v>0</v>
          </cell>
          <cell r="I99">
            <v>0</v>
          </cell>
          <cell r="J99" t="str">
            <v>Greek Helenic Federation</v>
          </cell>
          <cell r="K99" t="str">
            <v>Sunday</v>
          </cell>
          <cell r="L99" t="str">
            <v>26th April</v>
          </cell>
          <cell r="M99" t="str">
            <v>Away</v>
          </cell>
          <cell r="N99" t="str">
            <v>Ploughmans CC</v>
          </cell>
          <cell r="P99">
            <v>1</v>
          </cell>
          <cell r="Q99" t="str">
            <v>R Byrne</v>
          </cell>
          <cell r="T99">
            <v>7</v>
          </cell>
          <cell r="U99" t="str">
            <v>did not bat</v>
          </cell>
          <cell r="V99" t="str">
            <v>n/a</v>
          </cell>
          <cell r="W99" t="str">
            <v>n/a</v>
          </cell>
          <cell r="X99" t="str">
            <v>n/a</v>
          </cell>
          <cell r="Y99" t="str">
            <v>n/a</v>
          </cell>
          <cell r="AD99" t="str">
            <v>n/a</v>
          </cell>
          <cell r="AE99" t="str">
            <v>n/a</v>
          </cell>
          <cell r="AF99" t="str">
            <v>n/a</v>
          </cell>
          <cell r="AG99" t="str">
            <v>n/a</v>
          </cell>
          <cell r="AH99" t="str">
            <v>n/a</v>
          </cell>
        </row>
        <row r="100">
          <cell r="G100" t="str">
            <v>S Carsonn/a</v>
          </cell>
          <cell r="H100">
            <v>0</v>
          </cell>
          <cell r="I100">
            <v>0</v>
          </cell>
          <cell r="J100" t="str">
            <v>Greek Helenic Federation</v>
          </cell>
          <cell r="K100" t="str">
            <v>Sunday</v>
          </cell>
          <cell r="L100" t="str">
            <v>26th April</v>
          </cell>
          <cell r="M100" t="str">
            <v>Away</v>
          </cell>
          <cell r="N100" t="str">
            <v>Ploughmans CC</v>
          </cell>
          <cell r="P100">
            <v>1</v>
          </cell>
          <cell r="Q100" t="str">
            <v>S Carson</v>
          </cell>
          <cell r="R100" t="str">
            <v>c</v>
          </cell>
          <cell r="T100">
            <v>8</v>
          </cell>
          <cell r="U100" t="str">
            <v>did not bat</v>
          </cell>
          <cell r="V100" t="str">
            <v>n/a</v>
          </cell>
          <cell r="W100" t="str">
            <v>n/a</v>
          </cell>
          <cell r="X100" t="str">
            <v>n/a</v>
          </cell>
          <cell r="Y100" t="str">
            <v>n/a</v>
          </cell>
          <cell r="AD100" t="str">
            <v>n/a</v>
          </cell>
          <cell r="AE100" t="str">
            <v>n/a</v>
          </cell>
          <cell r="AF100" t="str">
            <v>n/a</v>
          </cell>
          <cell r="AG100" t="str">
            <v>n/a</v>
          </cell>
          <cell r="AH100" t="str">
            <v>n/a</v>
          </cell>
          <cell r="AK100">
            <v>4</v>
          </cell>
          <cell r="AL100">
            <v>4</v>
          </cell>
          <cell r="AM100">
            <v>0</v>
          </cell>
          <cell r="AN100">
            <v>27</v>
          </cell>
          <cell r="AO100">
            <v>1</v>
          </cell>
        </row>
        <row r="101">
          <cell r="G101" t="str">
            <v>S Hoskinn/a</v>
          </cell>
          <cell r="H101">
            <v>0</v>
          </cell>
          <cell r="I101">
            <v>0</v>
          </cell>
          <cell r="J101" t="str">
            <v>Greek Helenic Federation</v>
          </cell>
          <cell r="K101" t="str">
            <v>Sunday</v>
          </cell>
          <cell r="L101" t="str">
            <v>26th April</v>
          </cell>
          <cell r="M101" t="str">
            <v>Away</v>
          </cell>
          <cell r="N101" t="str">
            <v>Ploughmans CC</v>
          </cell>
          <cell r="P101">
            <v>1</v>
          </cell>
          <cell r="Q101" t="str">
            <v>S Hoskin</v>
          </cell>
          <cell r="T101">
            <v>9</v>
          </cell>
          <cell r="U101" t="str">
            <v>did not bat</v>
          </cell>
          <cell r="V101" t="str">
            <v>n/a</v>
          </cell>
          <cell r="W101" t="str">
            <v>n/a</v>
          </cell>
          <cell r="X101" t="str">
            <v>n/a</v>
          </cell>
          <cell r="Y101" t="str">
            <v>n/a</v>
          </cell>
          <cell r="AD101" t="str">
            <v>n/a</v>
          </cell>
          <cell r="AE101" t="str">
            <v>n/a</v>
          </cell>
          <cell r="AF101" t="str">
            <v>n/a</v>
          </cell>
          <cell r="AG101" t="str">
            <v>n/a</v>
          </cell>
          <cell r="AH101" t="str">
            <v>n/a</v>
          </cell>
          <cell r="AK101">
            <v>2</v>
          </cell>
          <cell r="AL101">
            <v>8</v>
          </cell>
          <cell r="AM101">
            <v>0</v>
          </cell>
          <cell r="AN101">
            <v>79</v>
          </cell>
          <cell r="AO101">
            <v>2</v>
          </cell>
        </row>
        <row r="102">
          <cell r="G102" t="str">
            <v>C Carsonn/a</v>
          </cell>
          <cell r="H102">
            <v>0</v>
          </cell>
          <cell r="I102">
            <v>0</v>
          </cell>
          <cell r="J102" t="str">
            <v>Greek Helenic Federation</v>
          </cell>
          <cell r="K102" t="str">
            <v>Sunday</v>
          </cell>
          <cell r="L102" t="str">
            <v>26th April</v>
          </cell>
          <cell r="M102" t="str">
            <v>Away</v>
          </cell>
          <cell r="N102" t="str">
            <v>Ploughmans CC</v>
          </cell>
          <cell r="P102">
            <v>1</v>
          </cell>
          <cell r="Q102" t="str">
            <v>C Carson</v>
          </cell>
          <cell r="T102">
            <v>10</v>
          </cell>
          <cell r="U102" t="str">
            <v>did not bat</v>
          </cell>
          <cell r="V102" t="str">
            <v>n/a</v>
          </cell>
          <cell r="W102" t="str">
            <v>n/a</v>
          </cell>
          <cell r="X102" t="str">
            <v>n/a</v>
          </cell>
          <cell r="Y102" t="str">
            <v>n/a</v>
          </cell>
          <cell r="AD102" t="str">
            <v>n/a</v>
          </cell>
          <cell r="AE102" t="str">
            <v>n/a</v>
          </cell>
          <cell r="AF102" t="str">
            <v>n/a</v>
          </cell>
          <cell r="AG102" t="str">
            <v>n/a</v>
          </cell>
          <cell r="AH102" t="str">
            <v>n/a</v>
          </cell>
        </row>
        <row r="103">
          <cell r="G103" t="str">
            <v>A Boydn/a</v>
          </cell>
          <cell r="H103">
            <v>0</v>
          </cell>
          <cell r="I103">
            <v>0</v>
          </cell>
          <cell r="J103" t="str">
            <v>Greek Helenic Federation</v>
          </cell>
          <cell r="K103" t="str">
            <v>Sunday</v>
          </cell>
          <cell r="L103" t="str">
            <v>26th April</v>
          </cell>
          <cell r="M103" t="str">
            <v>Away</v>
          </cell>
          <cell r="N103" t="str">
            <v>Ploughmans CC</v>
          </cell>
          <cell r="P103">
            <v>1</v>
          </cell>
          <cell r="Q103" t="str">
            <v>A Boyd</v>
          </cell>
          <cell r="T103">
            <v>11</v>
          </cell>
          <cell r="U103" t="str">
            <v>did not bat</v>
          </cell>
          <cell r="V103" t="str">
            <v>n/a</v>
          </cell>
          <cell r="W103" t="str">
            <v>n/a</v>
          </cell>
          <cell r="X103" t="str">
            <v>n/a</v>
          </cell>
          <cell r="Y103" t="str">
            <v>n/a</v>
          </cell>
          <cell r="AD103" t="str">
            <v>n/a</v>
          </cell>
          <cell r="AE103" t="str">
            <v>n/a</v>
          </cell>
          <cell r="AF103" t="str">
            <v>n/a</v>
          </cell>
          <cell r="AG103" t="str">
            <v>n/a</v>
          </cell>
          <cell r="AH103" t="str">
            <v>n/a</v>
          </cell>
          <cell r="AK103">
            <v>3</v>
          </cell>
          <cell r="AL103">
            <v>3</v>
          </cell>
          <cell r="AM103">
            <v>0</v>
          </cell>
          <cell r="AN103">
            <v>38</v>
          </cell>
          <cell r="AO103">
            <v>1</v>
          </cell>
        </row>
        <row r="104">
          <cell r="G104" t="str">
            <v>Extras26</v>
          </cell>
          <cell r="H104">
            <v>0</v>
          </cell>
          <cell r="I104">
            <v>0</v>
          </cell>
          <cell r="J104" t="str">
            <v>Greek Helenic Federation</v>
          </cell>
          <cell r="K104" t="str">
            <v>Sunday</v>
          </cell>
          <cell r="L104" t="str">
            <v>26th April</v>
          </cell>
          <cell r="M104" t="str">
            <v>Away</v>
          </cell>
          <cell r="N104" t="str">
            <v>Ploughmans CC</v>
          </cell>
          <cell r="P104">
            <v>1</v>
          </cell>
          <cell r="Q104" t="str">
            <v>Extras</v>
          </cell>
          <cell r="T104" t="str">
            <v>n/a</v>
          </cell>
          <cell r="U104" t="str">
            <v>n/a</v>
          </cell>
          <cell r="V104" t="str">
            <v>n/a</v>
          </cell>
          <cell r="X104" t="str">
            <v>n/a</v>
          </cell>
          <cell r="Y104">
            <v>26</v>
          </cell>
          <cell r="Z104" t="str">
            <v>n/a</v>
          </cell>
          <cell r="AA104" t="str">
            <v>n/a</v>
          </cell>
          <cell r="AB104" t="str">
            <v>n/a</v>
          </cell>
          <cell r="AC104" t="str">
            <v>n/a</v>
          </cell>
          <cell r="AD104">
            <v>13</v>
          </cell>
          <cell r="AE104">
            <v>8</v>
          </cell>
          <cell r="AF104">
            <v>4</v>
          </cell>
          <cell r="AG104">
            <v>1</v>
          </cell>
        </row>
        <row r="105">
          <cell r="G105" t="str">
            <v>Karakantae26</v>
          </cell>
          <cell r="H105">
            <v>0</v>
          </cell>
          <cell r="I105">
            <v>0</v>
          </cell>
          <cell r="J105" t="str">
            <v>Ploughmans CC</v>
          </cell>
          <cell r="K105" t="str">
            <v>Monday</v>
          </cell>
          <cell r="L105" t="str">
            <v>27th April</v>
          </cell>
          <cell r="M105" t="str">
            <v>Away</v>
          </cell>
          <cell r="N105" t="str">
            <v>Corfu Town 20/20</v>
          </cell>
          <cell r="P105">
            <v>2</v>
          </cell>
          <cell r="Q105" t="str">
            <v>Karakantae</v>
          </cell>
          <cell r="T105">
            <v>1</v>
          </cell>
          <cell r="U105" t="str">
            <v>caught</v>
          </cell>
          <cell r="V105" t="str">
            <v>G Wolledge</v>
          </cell>
          <cell r="X105" t="str">
            <v>T Lonnen</v>
          </cell>
          <cell r="Y105">
            <v>26</v>
          </cell>
          <cell r="AD105" t="str">
            <v>n/a</v>
          </cell>
          <cell r="AE105" t="str">
            <v>n/a</v>
          </cell>
          <cell r="AF105" t="str">
            <v>n/a</v>
          </cell>
          <cell r="AG105" t="str">
            <v>n/a</v>
          </cell>
          <cell r="AH105" t="str">
            <v>n/a</v>
          </cell>
        </row>
        <row r="106">
          <cell r="G106" t="str">
            <v>Zoybaakae1</v>
          </cell>
          <cell r="H106">
            <v>0</v>
          </cell>
          <cell r="I106">
            <v>0</v>
          </cell>
          <cell r="J106" t="str">
            <v>Ploughmans CC</v>
          </cell>
          <cell r="K106" t="str">
            <v>Monday</v>
          </cell>
          <cell r="L106" t="str">
            <v>27th April</v>
          </cell>
          <cell r="M106" t="str">
            <v>Away</v>
          </cell>
          <cell r="N106" t="str">
            <v>Corfu Town 20/20</v>
          </cell>
          <cell r="P106">
            <v>2</v>
          </cell>
          <cell r="Q106" t="str">
            <v>Zoybaakae</v>
          </cell>
          <cell r="T106">
            <v>2</v>
          </cell>
          <cell r="U106" t="str">
            <v>lbw</v>
          </cell>
          <cell r="X106" t="str">
            <v>M Ridgway</v>
          </cell>
          <cell r="Y106">
            <v>1</v>
          </cell>
          <cell r="AD106" t="str">
            <v>n/a</v>
          </cell>
          <cell r="AE106" t="str">
            <v>n/a</v>
          </cell>
          <cell r="AF106" t="str">
            <v>n/a</v>
          </cell>
          <cell r="AG106" t="str">
            <v>n/a</v>
          </cell>
          <cell r="AH106" t="str">
            <v>n/a</v>
          </cell>
        </row>
        <row r="107">
          <cell r="G107" t="str">
            <v>Zois8</v>
          </cell>
          <cell r="H107" t="str">
            <v>w</v>
          </cell>
          <cell r="I107">
            <v>0</v>
          </cell>
          <cell r="J107" t="str">
            <v>Ploughmans CC</v>
          </cell>
          <cell r="K107" t="str">
            <v>Monday</v>
          </cell>
          <cell r="L107" t="str">
            <v>27th April</v>
          </cell>
          <cell r="M107" t="str">
            <v>Away</v>
          </cell>
          <cell r="N107" t="str">
            <v>Corfu Town 20/20</v>
          </cell>
          <cell r="P107">
            <v>2</v>
          </cell>
          <cell r="Q107" t="str">
            <v>Zois</v>
          </cell>
          <cell r="T107">
            <v>3</v>
          </cell>
          <cell r="U107" t="str">
            <v>caught</v>
          </cell>
          <cell r="V107" t="str">
            <v>T Lockhart</v>
          </cell>
          <cell r="X107" t="str">
            <v>A Paul</v>
          </cell>
          <cell r="Y107">
            <v>8</v>
          </cell>
          <cell r="AD107" t="str">
            <v>n/a</v>
          </cell>
          <cell r="AE107" t="str">
            <v>n/a</v>
          </cell>
          <cell r="AF107" t="str">
            <v>n/a</v>
          </cell>
          <cell r="AG107" t="str">
            <v>n/a</v>
          </cell>
          <cell r="AH107" t="str">
            <v>n/a</v>
          </cell>
          <cell r="AK107">
            <v>1</v>
          </cell>
          <cell r="AL107">
            <v>3</v>
          </cell>
          <cell r="AM107">
            <v>1</v>
          </cell>
          <cell r="AN107">
            <v>7</v>
          </cell>
          <cell r="AO107">
            <v>2</v>
          </cell>
        </row>
        <row r="108">
          <cell r="G108" t="str">
            <v>Spiros37</v>
          </cell>
          <cell r="H108">
            <v>0</v>
          </cell>
          <cell r="I108">
            <v>0</v>
          </cell>
          <cell r="J108" t="str">
            <v>Ploughmans CC</v>
          </cell>
          <cell r="K108" t="str">
            <v>Monday</v>
          </cell>
          <cell r="L108" t="str">
            <v>27th April</v>
          </cell>
          <cell r="M108" t="str">
            <v>Away</v>
          </cell>
          <cell r="N108" t="str">
            <v>Corfu Town 20/20</v>
          </cell>
          <cell r="P108">
            <v>2</v>
          </cell>
          <cell r="Q108" t="str">
            <v>Spiros</v>
          </cell>
          <cell r="T108">
            <v>4</v>
          </cell>
          <cell r="U108" t="str">
            <v>not out</v>
          </cell>
          <cell r="Y108">
            <v>37</v>
          </cell>
          <cell r="AD108" t="str">
            <v>n/a</v>
          </cell>
          <cell r="AE108" t="str">
            <v>n/a</v>
          </cell>
          <cell r="AF108" t="str">
            <v>n/a</v>
          </cell>
          <cell r="AG108" t="str">
            <v>n/a</v>
          </cell>
          <cell r="AH108" t="str">
            <v>n/a</v>
          </cell>
        </row>
        <row r="109">
          <cell r="G109" t="str">
            <v>Bogodanos9</v>
          </cell>
          <cell r="H109">
            <v>0</v>
          </cell>
          <cell r="I109">
            <v>0</v>
          </cell>
          <cell r="J109" t="str">
            <v>Ploughmans CC</v>
          </cell>
          <cell r="K109" t="str">
            <v>Monday</v>
          </cell>
          <cell r="L109" t="str">
            <v>27th April</v>
          </cell>
          <cell r="M109" t="str">
            <v>Away</v>
          </cell>
          <cell r="N109" t="str">
            <v>Corfu Town 20/20</v>
          </cell>
          <cell r="P109">
            <v>2</v>
          </cell>
          <cell r="Q109" t="str">
            <v>Bogodanos</v>
          </cell>
          <cell r="T109">
            <v>5</v>
          </cell>
          <cell r="U109" t="str">
            <v>caught</v>
          </cell>
          <cell r="V109" t="str">
            <v>P Hynes</v>
          </cell>
          <cell r="X109" t="str">
            <v>A Paul</v>
          </cell>
          <cell r="Y109">
            <v>9</v>
          </cell>
          <cell r="AD109" t="str">
            <v>n/a</v>
          </cell>
          <cell r="AE109" t="str">
            <v>n/a</v>
          </cell>
          <cell r="AF109" t="str">
            <v>n/a</v>
          </cell>
          <cell r="AG109" t="str">
            <v>n/a</v>
          </cell>
          <cell r="AH109" t="str">
            <v>n/a</v>
          </cell>
        </row>
        <row r="110">
          <cell r="G110" t="str">
            <v>Molinaris4</v>
          </cell>
          <cell r="H110">
            <v>0</v>
          </cell>
          <cell r="I110">
            <v>0</v>
          </cell>
          <cell r="J110" t="str">
            <v>Ploughmans CC</v>
          </cell>
          <cell r="K110" t="str">
            <v>Monday</v>
          </cell>
          <cell r="L110" t="str">
            <v>27th April</v>
          </cell>
          <cell r="M110" t="str">
            <v>Away</v>
          </cell>
          <cell r="N110" t="str">
            <v>Corfu Town 20/20</v>
          </cell>
          <cell r="P110">
            <v>2</v>
          </cell>
          <cell r="Q110" t="str">
            <v>Molinaris</v>
          </cell>
          <cell r="T110">
            <v>6</v>
          </cell>
          <cell r="U110" t="str">
            <v>lbw</v>
          </cell>
          <cell r="X110" t="str">
            <v>G Wolledge</v>
          </cell>
          <cell r="Y110">
            <v>4</v>
          </cell>
          <cell r="AD110" t="str">
            <v>n/a</v>
          </cell>
          <cell r="AE110" t="str">
            <v>n/a</v>
          </cell>
          <cell r="AF110" t="str">
            <v>n/a</v>
          </cell>
          <cell r="AG110" t="str">
            <v>n/a</v>
          </cell>
          <cell r="AH110" t="str">
            <v>n/a</v>
          </cell>
          <cell r="AK110">
            <v>2</v>
          </cell>
          <cell r="AL110">
            <v>3</v>
          </cell>
          <cell r="AM110">
            <v>0</v>
          </cell>
          <cell r="AN110">
            <v>13</v>
          </cell>
          <cell r="AO110">
            <v>0</v>
          </cell>
        </row>
        <row r="111">
          <cell r="G111" t="str">
            <v>Makrivis3</v>
          </cell>
          <cell r="H111">
            <v>0</v>
          </cell>
          <cell r="I111">
            <v>0</v>
          </cell>
          <cell r="J111" t="str">
            <v>Ploughmans CC</v>
          </cell>
          <cell r="K111" t="str">
            <v>Monday</v>
          </cell>
          <cell r="L111" t="str">
            <v>27th April</v>
          </cell>
          <cell r="M111" t="str">
            <v>Away</v>
          </cell>
          <cell r="N111" t="str">
            <v>Corfu Town 20/20</v>
          </cell>
          <cell r="P111">
            <v>2</v>
          </cell>
          <cell r="Q111" t="str">
            <v>Makrivis</v>
          </cell>
          <cell r="T111">
            <v>7</v>
          </cell>
          <cell r="U111" t="str">
            <v>not out</v>
          </cell>
          <cell r="Y111">
            <v>3</v>
          </cell>
          <cell r="AD111" t="str">
            <v>n/a</v>
          </cell>
          <cell r="AE111" t="str">
            <v>n/a</v>
          </cell>
          <cell r="AF111" t="str">
            <v>n/a</v>
          </cell>
          <cell r="AG111" t="str">
            <v>n/a</v>
          </cell>
          <cell r="AH111" t="str">
            <v>n/a</v>
          </cell>
          <cell r="AK111">
            <v>3</v>
          </cell>
          <cell r="AL111">
            <v>2</v>
          </cell>
          <cell r="AM111">
            <v>0</v>
          </cell>
          <cell r="AN111">
            <v>17</v>
          </cell>
          <cell r="AO111">
            <v>1</v>
          </cell>
        </row>
        <row r="112">
          <cell r="G112" t="str">
            <v>Kion/a</v>
          </cell>
          <cell r="H112">
            <v>0</v>
          </cell>
          <cell r="I112">
            <v>0</v>
          </cell>
          <cell r="J112" t="str">
            <v>Ploughmans CC</v>
          </cell>
          <cell r="K112" t="str">
            <v>Monday</v>
          </cell>
          <cell r="L112" t="str">
            <v>27th April</v>
          </cell>
          <cell r="M112" t="str">
            <v>Away</v>
          </cell>
          <cell r="N112" t="str">
            <v>Corfu Town 20/20</v>
          </cell>
          <cell r="P112">
            <v>2</v>
          </cell>
          <cell r="Q112" t="str">
            <v>Kio</v>
          </cell>
          <cell r="T112">
            <v>8</v>
          </cell>
          <cell r="U112" t="str">
            <v>did not bat</v>
          </cell>
          <cell r="V112" t="str">
            <v>n/a</v>
          </cell>
          <cell r="W112" t="str">
            <v>n/a</v>
          </cell>
          <cell r="X112" t="str">
            <v>n/a</v>
          </cell>
          <cell r="Y112" t="str">
            <v>n/a</v>
          </cell>
          <cell r="AD112" t="str">
            <v>n/a</v>
          </cell>
          <cell r="AE112" t="str">
            <v>n/a</v>
          </cell>
          <cell r="AF112" t="str">
            <v>n/a</v>
          </cell>
          <cell r="AG112" t="str">
            <v>n/a</v>
          </cell>
          <cell r="AH112" t="str">
            <v>n/a</v>
          </cell>
          <cell r="AK112">
            <v>7</v>
          </cell>
          <cell r="AL112">
            <v>0.3</v>
          </cell>
          <cell r="AM112">
            <v>0</v>
          </cell>
          <cell r="AN112">
            <v>1</v>
          </cell>
          <cell r="AO112">
            <v>1</v>
          </cell>
        </row>
        <row r="113">
          <cell r="G113" t="str">
            <v>Lakarnosn/a</v>
          </cell>
          <cell r="H113">
            <v>0</v>
          </cell>
          <cell r="I113">
            <v>0</v>
          </cell>
          <cell r="J113" t="str">
            <v>Ploughmans CC</v>
          </cell>
          <cell r="K113" t="str">
            <v>Monday</v>
          </cell>
          <cell r="L113" t="str">
            <v>27th April</v>
          </cell>
          <cell r="M113" t="str">
            <v>Away</v>
          </cell>
          <cell r="N113" t="str">
            <v>Corfu Town 20/20</v>
          </cell>
          <cell r="P113">
            <v>2</v>
          </cell>
          <cell r="Q113" t="str">
            <v>Lakarnos</v>
          </cell>
          <cell r="T113">
            <v>9</v>
          </cell>
          <cell r="U113" t="str">
            <v>did not bat</v>
          </cell>
          <cell r="V113" t="str">
            <v>n/a</v>
          </cell>
          <cell r="W113" t="str">
            <v>n/a</v>
          </cell>
          <cell r="X113" t="str">
            <v>n/a</v>
          </cell>
          <cell r="Y113" t="str">
            <v>n/a</v>
          </cell>
          <cell r="AD113" t="str">
            <v>n/a</v>
          </cell>
          <cell r="AE113" t="str">
            <v>n/a</v>
          </cell>
          <cell r="AF113" t="str">
            <v>n/a</v>
          </cell>
          <cell r="AG113" t="str">
            <v>n/a</v>
          </cell>
          <cell r="AH113" t="str">
            <v>n/a</v>
          </cell>
          <cell r="AK113">
            <v>6</v>
          </cell>
          <cell r="AL113">
            <v>3</v>
          </cell>
          <cell r="AM113">
            <v>0</v>
          </cell>
          <cell r="AN113">
            <v>18</v>
          </cell>
          <cell r="AO113">
            <v>3</v>
          </cell>
        </row>
        <row r="114">
          <cell r="G114" t="str">
            <v>Katisn/a</v>
          </cell>
          <cell r="H114">
            <v>0</v>
          </cell>
          <cell r="I114">
            <v>0</v>
          </cell>
          <cell r="J114" t="str">
            <v>Ploughmans CC</v>
          </cell>
          <cell r="K114" t="str">
            <v>Monday</v>
          </cell>
          <cell r="L114" t="str">
            <v>27th April</v>
          </cell>
          <cell r="M114" t="str">
            <v>Away</v>
          </cell>
          <cell r="N114" t="str">
            <v>Corfu Town 20/20</v>
          </cell>
          <cell r="P114">
            <v>2</v>
          </cell>
          <cell r="Q114" t="str">
            <v>Katis</v>
          </cell>
          <cell r="T114">
            <v>10</v>
          </cell>
          <cell r="U114" t="str">
            <v>did not bat</v>
          </cell>
          <cell r="V114" t="str">
            <v>n/a</v>
          </cell>
          <cell r="W114" t="str">
            <v>n/a</v>
          </cell>
          <cell r="X114" t="str">
            <v>n/a</v>
          </cell>
          <cell r="Y114" t="str">
            <v>n/a</v>
          </cell>
          <cell r="AD114" t="str">
            <v>n/a</v>
          </cell>
          <cell r="AE114" t="str">
            <v>n/a</v>
          </cell>
          <cell r="AF114" t="str">
            <v>n/a</v>
          </cell>
          <cell r="AG114" t="str">
            <v>n/a</v>
          </cell>
          <cell r="AH114" t="str">
            <v>n/a</v>
          </cell>
          <cell r="AK114">
            <v>5</v>
          </cell>
          <cell r="AL114">
            <v>3</v>
          </cell>
          <cell r="AM114">
            <v>0</v>
          </cell>
          <cell r="AN114">
            <v>18</v>
          </cell>
          <cell r="AO114">
            <v>2</v>
          </cell>
        </row>
        <row r="115">
          <cell r="G115" t="str">
            <v>Spearousn/a</v>
          </cell>
          <cell r="H115">
            <v>0</v>
          </cell>
          <cell r="I115">
            <v>0</v>
          </cell>
          <cell r="J115" t="str">
            <v>Ploughmans CC</v>
          </cell>
          <cell r="K115" t="str">
            <v>Monday</v>
          </cell>
          <cell r="L115" t="str">
            <v>27th April</v>
          </cell>
          <cell r="M115" t="str">
            <v>Away</v>
          </cell>
          <cell r="N115" t="str">
            <v>Corfu Town 20/20</v>
          </cell>
          <cell r="P115">
            <v>2</v>
          </cell>
          <cell r="Q115" t="str">
            <v>Spearous</v>
          </cell>
          <cell r="T115">
            <v>11</v>
          </cell>
          <cell r="U115" t="str">
            <v>did not bat</v>
          </cell>
          <cell r="V115" t="str">
            <v>n/a</v>
          </cell>
          <cell r="W115" t="str">
            <v>n/a</v>
          </cell>
          <cell r="X115" t="str">
            <v>n/a</v>
          </cell>
          <cell r="Y115" t="str">
            <v>n/a</v>
          </cell>
          <cell r="AD115" t="str">
            <v>n/a</v>
          </cell>
          <cell r="AE115" t="str">
            <v>n/a</v>
          </cell>
          <cell r="AF115" t="str">
            <v>n/a</v>
          </cell>
          <cell r="AG115" t="str">
            <v>n/a</v>
          </cell>
          <cell r="AH115" t="str">
            <v>n/a</v>
          </cell>
          <cell r="AK115">
            <v>4</v>
          </cell>
          <cell r="AL115">
            <v>2</v>
          </cell>
          <cell r="AM115">
            <v>0</v>
          </cell>
          <cell r="AN115">
            <v>16</v>
          </cell>
          <cell r="AO115">
            <v>1</v>
          </cell>
        </row>
        <row r="116">
          <cell r="G116" t="str">
            <v>Extras9</v>
          </cell>
          <cell r="H116">
            <v>0</v>
          </cell>
          <cell r="I116">
            <v>0</v>
          </cell>
          <cell r="J116" t="str">
            <v>Ploughmans CC</v>
          </cell>
          <cell r="K116" t="str">
            <v>Monday</v>
          </cell>
          <cell r="L116" t="str">
            <v>27th April</v>
          </cell>
          <cell r="M116" t="str">
            <v>Away</v>
          </cell>
          <cell r="N116" t="str">
            <v>Corfu Town 20/20</v>
          </cell>
          <cell r="P116">
            <v>2</v>
          </cell>
          <cell r="Q116" t="str">
            <v>Extras</v>
          </cell>
          <cell r="T116" t="str">
            <v>n/a</v>
          </cell>
          <cell r="U116" t="str">
            <v>n/a</v>
          </cell>
          <cell r="V116" t="str">
            <v>n/a</v>
          </cell>
          <cell r="X116" t="str">
            <v>n/a</v>
          </cell>
          <cell r="Y116">
            <v>9</v>
          </cell>
          <cell r="Z116" t="str">
            <v>n/a</v>
          </cell>
          <cell r="AA116" t="str">
            <v>n/a</v>
          </cell>
          <cell r="AB116" t="str">
            <v>n/a</v>
          </cell>
          <cell r="AC116" t="str">
            <v>n/a</v>
          </cell>
          <cell r="AD116">
            <v>8</v>
          </cell>
          <cell r="AE116">
            <v>0</v>
          </cell>
          <cell r="AF116">
            <v>0</v>
          </cell>
          <cell r="AG116">
            <v>1</v>
          </cell>
        </row>
        <row r="117">
          <cell r="G117" t="str">
            <v>G Wolledge22</v>
          </cell>
          <cell r="H117">
            <v>0</v>
          </cell>
          <cell r="I117">
            <v>0</v>
          </cell>
          <cell r="J117" t="str">
            <v>Corfu Town 20/20</v>
          </cell>
          <cell r="K117" t="str">
            <v>Monday</v>
          </cell>
          <cell r="L117" t="str">
            <v>27th April</v>
          </cell>
          <cell r="M117" t="str">
            <v>Away</v>
          </cell>
          <cell r="N117" t="str">
            <v>Ploughmans CC</v>
          </cell>
          <cell r="P117">
            <v>1</v>
          </cell>
          <cell r="Q117" t="str">
            <v>G Wolledge</v>
          </cell>
          <cell r="T117">
            <v>1</v>
          </cell>
          <cell r="U117" t="str">
            <v>caught</v>
          </cell>
          <cell r="X117" t="str">
            <v>Lakarnos</v>
          </cell>
          <cell r="Y117">
            <v>22</v>
          </cell>
          <cell r="AB117">
            <v>3</v>
          </cell>
          <cell r="AD117" t="str">
            <v>n/a</v>
          </cell>
          <cell r="AE117" t="str">
            <v>n/a</v>
          </cell>
          <cell r="AF117" t="str">
            <v>n/a</v>
          </cell>
          <cell r="AG117" t="str">
            <v>n/a</v>
          </cell>
          <cell r="AH117" t="str">
            <v>n/a</v>
          </cell>
          <cell r="AK117">
            <v>5</v>
          </cell>
          <cell r="AL117">
            <v>1.4</v>
          </cell>
          <cell r="AM117">
            <v>0</v>
          </cell>
          <cell r="AN117">
            <v>11</v>
          </cell>
          <cell r="AO117">
            <v>1</v>
          </cell>
        </row>
        <row r="118">
          <cell r="G118" t="str">
            <v>P Hynes0</v>
          </cell>
          <cell r="H118">
            <v>0</v>
          </cell>
          <cell r="I118">
            <v>0</v>
          </cell>
          <cell r="J118" t="str">
            <v>Corfu Town 20/20</v>
          </cell>
          <cell r="K118" t="str">
            <v>Monday</v>
          </cell>
          <cell r="L118" t="str">
            <v>27th April</v>
          </cell>
          <cell r="M118" t="str">
            <v>Away</v>
          </cell>
          <cell r="N118" t="str">
            <v>Ploughmans CC</v>
          </cell>
          <cell r="P118">
            <v>1</v>
          </cell>
          <cell r="Q118" t="str">
            <v>P Hynes</v>
          </cell>
          <cell r="T118">
            <v>2</v>
          </cell>
          <cell r="U118" t="str">
            <v>caught</v>
          </cell>
          <cell r="X118" t="str">
            <v>Zois</v>
          </cell>
          <cell r="Y118">
            <v>0</v>
          </cell>
          <cell r="AD118" t="str">
            <v>n/a</v>
          </cell>
          <cell r="AE118" t="str">
            <v>n/a</v>
          </cell>
          <cell r="AF118" t="str">
            <v>n/a</v>
          </cell>
          <cell r="AG118" t="str">
            <v>n/a</v>
          </cell>
          <cell r="AH118" t="str">
            <v>n/a</v>
          </cell>
        </row>
        <row r="119">
          <cell r="G119" t="str">
            <v>L Parks0</v>
          </cell>
          <cell r="H119">
            <v>0</v>
          </cell>
          <cell r="I119">
            <v>0</v>
          </cell>
          <cell r="J119" t="str">
            <v>Corfu Town 20/20</v>
          </cell>
          <cell r="K119" t="str">
            <v>Monday</v>
          </cell>
          <cell r="L119" t="str">
            <v>27th April</v>
          </cell>
          <cell r="M119" t="str">
            <v>Away</v>
          </cell>
          <cell r="N119" t="str">
            <v>Ploughmans CC</v>
          </cell>
          <cell r="P119">
            <v>1</v>
          </cell>
          <cell r="Q119" t="str">
            <v>L Parks</v>
          </cell>
          <cell r="T119">
            <v>3</v>
          </cell>
          <cell r="U119" t="str">
            <v>caught</v>
          </cell>
          <cell r="X119" t="str">
            <v>Zois</v>
          </cell>
          <cell r="Y119">
            <v>0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 t="str">
            <v>n/a</v>
          </cell>
        </row>
        <row r="120">
          <cell r="G120" t="str">
            <v>T Lockhart4</v>
          </cell>
          <cell r="H120">
            <v>0</v>
          </cell>
          <cell r="I120">
            <v>0</v>
          </cell>
          <cell r="J120" t="str">
            <v>Corfu Town 20/20</v>
          </cell>
          <cell r="K120" t="str">
            <v>Monday</v>
          </cell>
          <cell r="L120" t="str">
            <v>27th April</v>
          </cell>
          <cell r="M120" t="str">
            <v>Away</v>
          </cell>
          <cell r="N120" t="str">
            <v>Ploughmans CC</v>
          </cell>
          <cell r="P120">
            <v>1</v>
          </cell>
          <cell r="Q120" t="str">
            <v>T Lockhart</v>
          </cell>
          <cell r="S120" t="str">
            <v>w</v>
          </cell>
          <cell r="T120">
            <v>4</v>
          </cell>
          <cell r="U120" t="str">
            <v>caught</v>
          </cell>
          <cell r="X120" t="str">
            <v>Makrivis</v>
          </cell>
          <cell r="Y120">
            <v>4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 t="str">
            <v>n/a</v>
          </cell>
        </row>
        <row r="121">
          <cell r="G121" t="str">
            <v>J Jackson14</v>
          </cell>
          <cell r="H121">
            <v>0</v>
          </cell>
          <cell r="I121">
            <v>0</v>
          </cell>
          <cell r="J121" t="str">
            <v>Corfu Town 20/20</v>
          </cell>
          <cell r="K121" t="str">
            <v>Monday</v>
          </cell>
          <cell r="L121" t="str">
            <v>27th April</v>
          </cell>
          <cell r="M121" t="str">
            <v>Away</v>
          </cell>
          <cell r="N121" t="str">
            <v>Ploughmans CC</v>
          </cell>
          <cell r="P121">
            <v>1</v>
          </cell>
          <cell r="Q121" t="str">
            <v>J Jackson</v>
          </cell>
          <cell r="T121">
            <v>5</v>
          </cell>
          <cell r="U121" t="str">
            <v>bowled</v>
          </cell>
          <cell r="X121" t="str">
            <v>Spearous</v>
          </cell>
          <cell r="Y121">
            <v>14</v>
          </cell>
          <cell r="AB121">
            <v>3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 t="str">
            <v>n/a</v>
          </cell>
          <cell r="AK121">
            <v>4</v>
          </cell>
          <cell r="AL121">
            <v>1</v>
          </cell>
          <cell r="AM121">
            <v>0</v>
          </cell>
          <cell r="AN121">
            <v>8</v>
          </cell>
          <cell r="AO121">
            <v>0</v>
          </cell>
        </row>
        <row r="122">
          <cell r="G122" t="str">
            <v>T Lonnen22</v>
          </cell>
          <cell r="H122">
            <v>0</v>
          </cell>
          <cell r="I122">
            <v>0</v>
          </cell>
          <cell r="J122" t="str">
            <v>Corfu Town 20/20</v>
          </cell>
          <cell r="K122" t="str">
            <v>Monday</v>
          </cell>
          <cell r="L122" t="str">
            <v>27th April</v>
          </cell>
          <cell r="M122" t="str">
            <v>Away</v>
          </cell>
          <cell r="N122" t="str">
            <v>Ploughmans CC</v>
          </cell>
          <cell r="P122">
            <v>1</v>
          </cell>
          <cell r="Q122" t="str">
            <v>T Lonnen</v>
          </cell>
          <cell r="T122">
            <v>6</v>
          </cell>
          <cell r="U122" t="str">
            <v>caught</v>
          </cell>
          <cell r="X122" t="str">
            <v>Lakarnos</v>
          </cell>
          <cell r="Y122">
            <v>22</v>
          </cell>
          <cell r="AB122">
            <v>4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 t="str">
            <v>n/a</v>
          </cell>
          <cell r="AK122">
            <v>2</v>
          </cell>
          <cell r="AL122">
            <v>4</v>
          </cell>
          <cell r="AM122">
            <v>0</v>
          </cell>
          <cell r="AN122">
            <v>27</v>
          </cell>
          <cell r="AO122">
            <v>1</v>
          </cell>
        </row>
        <row r="123">
          <cell r="G123" t="str">
            <v>M Ridgway10</v>
          </cell>
          <cell r="H123">
            <v>0</v>
          </cell>
          <cell r="I123">
            <v>0</v>
          </cell>
          <cell r="J123" t="str">
            <v>Corfu Town 20/20</v>
          </cell>
          <cell r="K123" t="str">
            <v>Monday</v>
          </cell>
          <cell r="L123" t="str">
            <v>27th April</v>
          </cell>
          <cell r="M123" t="str">
            <v>Away</v>
          </cell>
          <cell r="N123" t="str">
            <v>Ploughmans CC</v>
          </cell>
          <cell r="P123">
            <v>1</v>
          </cell>
          <cell r="Q123" t="str">
            <v>M Ridgway</v>
          </cell>
          <cell r="R123" t="str">
            <v>c</v>
          </cell>
          <cell r="T123">
            <v>7</v>
          </cell>
          <cell r="U123" t="str">
            <v>caught</v>
          </cell>
          <cell r="X123" t="str">
            <v>Lakarnos</v>
          </cell>
          <cell r="Y123">
            <v>10</v>
          </cell>
          <cell r="AB123">
            <v>2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 t="str">
            <v>n/a</v>
          </cell>
          <cell r="AK123">
            <v>1</v>
          </cell>
          <cell r="AL123">
            <v>4</v>
          </cell>
          <cell r="AM123">
            <v>0</v>
          </cell>
          <cell r="AN123">
            <v>38</v>
          </cell>
          <cell r="AO123">
            <v>1</v>
          </cell>
        </row>
        <row r="124">
          <cell r="G124" t="str">
            <v>A Paul10</v>
          </cell>
          <cell r="H124">
            <v>0</v>
          </cell>
          <cell r="I124">
            <v>0</v>
          </cell>
          <cell r="J124" t="str">
            <v>Corfu Town 20/20</v>
          </cell>
          <cell r="K124" t="str">
            <v>Monday</v>
          </cell>
          <cell r="L124" t="str">
            <v>27th April</v>
          </cell>
          <cell r="M124" t="str">
            <v>Away</v>
          </cell>
          <cell r="N124" t="str">
            <v>Ploughmans CC</v>
          </cell>
          <cell r="P124">
            <v>1</v>
          </cell>
          <cell r="Q124" t="str">
            <v>A Paul</v>
          </cell>
          <cell r="T124">
            <v>8</v>
          </cell>
          <cell r="U124" t="str">
            <v>caught</v>
          </cell>
          <cell r="X124" t="str">
            <v>Katis</v>
          </cell>
          <cell r="Y124">
            <v>10</v>
          </cell>
          <cell r="AB124">
            <v>1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 t="str">
            <v>n/a</v>
          </cell>
          <cell r="AK124">
            <v>3</v>
          </cell>
          <cell r="AL124">
            <v>4</v>
          </cell>
          <cell r="AM124">
            <v>1</v>
          </cell>
          <cell r="AN124">
            <v>11</v>
          </cell>
          <cell r="AO124">
            <v>2</v>
          </cell>
        </row>
        <row r="125">
          <cell r="G125" t="str">
            <v>C Carson3</v>
          </cell>
          <cell r="H125">
            <v>0</v>
          </cell>
          <cell r="I125">
            <v>0</v>
          </cell>
          <cell r="J125" t="str">
            <v>Corfu Town 20/20</v>
          </cell>
          <cell r="K125" t="str">
            <v>Monday</v>
          </cell>
          <cell r="L125" t="str">
            <v>27th April</v>
          </cell>
          <cell r="M125" t="str">
            <v>Away</v>
          </cell>
          <cell r="N125" t="str">
            <v>Ploughmans CC</v>
          </cell>
          <cell r="P125">
            <v>1</v>
          </cell>
          <cell r="Q125" t="str">
            <v>C Carson</v>
          </cell>
          <cell r="T125">
            <v>9</v>
          </cell>
          <cell r="U125" t="str">
            <v>not out</v>
          </cell>
          <cell r="Y125">
            <v>3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 t="str">
            <v>n/a</v>
          </cell>
        </row>
        <row r="126">
          <cell r="G126" t="str">
            <v>P Gledhill0</v>
          </cell>
          <cell r="H126">
            <v>0</v>
          </cell>
          <cell r="I126">
            <v>0</v>
          </cell>
          <cell r="J126" t="str">
            <v>Corfu Town 20/20</v>
          </cell>
          <cell r="K126" t="str">
            <v>Monday</v>
          </cell>
          <cell r="L126" t="str">
            <v>27th April</v>
          </cell>
          <cell r="M126" t="str">
            <v>Away</v>
          </cell>
          <cell r="N126" t="str">
            <v>Ploughmans CC</v>
          </cell>
          <cell r="P126">
            <v>1</v>
          </cell>
          <cell r="Q126" t="str">
            <v>P Gledhill</v>
          </cell>
          <cell r="T126">
            <v>10</v>
          </cell>
          <cell r="U126" t="str">
            <v>c&amp;b</v>
          </cell>
          <cell r="X126" t="str">
            <v>Katis</v>
          </cell>
          <cell r="Y126">
            <v>0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 t="str">
            <v>n/a</v>
          </cell>
        </row>
        <row r="127">
          <cell r="G127" t="str">
            <v>A Stewart0</v>
          </cell>
          <cell r="H127">
            <v>0</v>
          </cell>
          <cell r="I127">
            <v>0</v>
          </cell>
          <cell r="J127" t="str">
            <v>Corfu Town 20/20</v>
          </cell>
          <cell r="K127" t="str">
            <v>Monday</v>
          </cell>
          <cell r="L127" t="str">
            <v>27th April</v>
          </cell>
          <cell r="M127" t="str">
            <v>Away</v>
          </cell>
          <cell r="N127" t="str">
            <v>Ploughmans CC</v>
          </cell>
          <cell r="P127">
            <v>1</v>
          </cell>
          <cell r="Q127" t="str">
            <v>A Stewart</v>
          </cell>
          <cell r="T127">
            <v>11</v>
          </cell>
          <cell r="U127" t="str">
            <v>caught</v>
          </cell>
          <cell r="X127" t="str">
            <v>Kio</v>
          </cell>
          <cell r="Y127">
            <v>0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 t="str">
            <v>n/a</v>
          </cell>
        </row>
        <row r="128">
          <cell r="G128" t="str">
            <v>Extras9</v>
          </cell>
          <cell r="H128">
            <v>0</v>
          </cell>
          <cell r="I128">
            <v>0</v>
          </cell>
          <cell r="J128" t="str">
            <v>Corfu Town 20/20</v>
          </cell>
          <cell r="K128" t="str">
            <v>Monday</v>
          </cell>
          <cell r="L128" t="str">
            <v>27th April</v>
          </cell>
          <cell r="M128" t="str">
            <v>Away</v>
          </cell>
          <cell r="N128" t="str">
            <v>Ploughmans CC</v>
          </cell>
          <cell r="P128">
            <v>1</v>
          </cell>
          <cell r="Q128" t="str">
            <v>Extras</v>
          </cell>
          <cell r="T128" t="str">
            <v>n/a</v>
          </cell>
          <cell r="U128" t="str">
            <v>n/a</v>
          </cell>
          <cell r="V128" t="str">
            <v>n/a</v>
          </cell>
          <cell r="X128" t="str">
            <v>n/a</v>
          </cell>
          <cell r="Y128">
            <v>9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>
            <v>4</v>
          </cell>
          <cell r="AE128">
            <v>1</v>
          </cell>
          <cell r="AF128">
            <v>1</v>
          </cell>
          <cell r="AG128">
            <v>3</v>
          </cell>
        </row>
        <row r="129">
          <cell r="G129" t="str">
            <v>Ant Narain60</v>
          </cell>
          <cell r="H129">
            <v>0</v>
          </cell>
          <cell r="I129">
            <v>0</v>
          </cell>
          <cell r="J129" t="str">
            <v>Ploughmans CC</v>
          </cell>
          <cell r="K129" t="str">
            <v>Saturday</v>
          </cell>
          <cell r="L129" t="str">
            <v>2nd May</v>
          </cell>
          <cell r="M129" t="str">
            <v>Home</v>
          </cell>
          <cell r="N129" t="str">
            <v>Commonwealth CC</v>
          </cell>
          <cell r="P129">
            <v>2</v>
          </cell>
          <cell r="Q129" t="str">
            <v>Ant Narain</v>
          </cell>
          <cell r="T129">
            <v>1</v>
          </cell>
          <cell r="U129" t="str">
            <v>not out</v>
          </cell>
          <cell r="Y129">
            <v>60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 t="str">
            <v>n/a</v>
          </cell>
          <cell r="AK129">
            <v>5</v>
          </cell>
          <cell r="AL129">
            <v>6.4</v>
          </cell>
          <cell r="AM129">
            <v>1</v>
          </cell>
          <cell r="AN129">
            <v>33</v>
          </cell>
          <cell r="AO129">
            <v>5</v>
          </cell>
        </row>
        <row r="130">
          <cell r="G130" t="str">
            <v>C Martin1</v>
          </cell>
          <cell r="H130">
            <v>0</v>
          </cell>
          <cell r="I130">
            <v>0</v>
          </cell>
          <cell r="J130" t="str">
            <v>Ploughmans CC</v>
          </cell>
          <cell r="K130" t="str">
            <v>Saturday</v>
          </cell>
          <cell r="L130" t="str">
            <v>2nd May</v>
          </cell>
          <cell r="M130" t="str">
            <v>Home</v>
          </cell>
          <cell r="N130" t="str">
            <v>Commonwealth CC</v>
          </cell>
          <cell r="P130">
            <v>2</v>
          </cell>
          <cell r="Q130" t="str">
            <v>C Martin</v>
          </cell>
          <cell r="T130">
            <v>2</v>
          </cell>
          <cell r="U130" t="str">
            <v>caught</v>
          </cell>
          <cell r="V130">
            <v>0</v>
          </cell>
          <cell r="X130" t="str">
            <v>S Hoskin</v>
          </cell>
          <cell r="Y130">
            <v>1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 t="str">
            <v>n/a</v>
          </cell>
        </row>
        <row r="131">
          <cell r="G131" t="str">
            <v>M Tyndall20</v>
          </cell>
          <cell r="H131">
            <v>0</v>
          </cell>
          <cell r="I131">
            <v>0</v>
          </cell>
          <cell r="J131" t="str">
            <v>Ploughmans CC</v>
          </cell>
          <cell r="K131" t="str">
            <v>Saturday</v>
          </cell>
          <cell r="L131" t="str">
            <v>2nd May</v>
          </cell>
          <cell r="M131" t="str">
            <v>Home</v>
          </cell>
          <cell r="N131" t="str">
            <v>Commonwealth CC</v>
          </cell>
          <cell r="P131">
            <v>2</v>
          </cell>
          <cell r="Q131" t="str">
            <v>M Tyndall</v>
          </cell>
          <cell r="T131">
            <v>3</v>
          </cell>
          <cell r="U131" t="str">
            <v>caught</v>
          </cell>
          <cell r="V131">
            <v>0</v>
          </cell>
          <cell r="X131" t="str">
            <v>A Boyd</v>
          </cell>
          <cell r="Y131">
            <v>20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 t="str">
            <v>n/a</v>
          </cell>
        </row>
        <row r="132">
          <cell r="G132" t="str">
            <v>S Ikram4</v>
          </cell>
          <cell r="H132">
            <v>0</v>
          </cell>
          <cell r="I132">
            <v>0</v>
          </cell>
          <cell r="J132" t="str">
            <v>Ploughmans CC</v>
          </cell>
          <cell r="K132" t="str">
            <v>Saturday</v>
          </cell>
          <cell r="L132" t="str">
            <v>2nd May</v>
          </cell>
          <cell r="M132" t="str">
            <v>Home</v>
          </cell>
          <cell r="N132" t="str">
            <v>Commonwealth CC</v>
          </cell>
          <cell r="P132">
            <v>2</v>
          </cell>
          <cell r="Q132" t="str">
            <v>S Ikram</v>
          </cell>
          <cell r="T132">
            <v>4</v>
          </cell>
          <cell r="U132" t="str">
            <v>caught</v>
          </cell>
          <cell r="V132">
            <v>0</v>
          </cell>
          <cell r="X132" t="str">
            <v>A Boyd</v>
          </cell>
          <cell r="Y132">
            <v>4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 t="str">
            <v>n/a</v>
          </cell>
        </row>
        <row r="133">
          <cell r="G133" t="str">
            <v>Al Narain1</v>
          </cell>
          <cell r="H133">
            <v>0</v>
          </cell>
          <cell r="I133">
            <v>0</v>
          </cell>
          <cell r="J133" t="str">
            <v>Ploughmans CC</v>
          </cell>
          <cell r="K133" t="str">
            <v>Saturday</v>
          </cell>
          <cell r="L133" t="str">
            <v>2nd May</v>
          </cell>
          <cell r="M133" t="str">
            <v>Home</v>
          </cell>
          <cell r="N133" t="str">
            <v>Commonwealth CC</v>
          </cell>
          <cell r="P133">
            <v>2</v>
          </cell>
          <cell r="Q133" t="str">
            <v>Al Narain</v>
          </cell>
          <cell r="T133">
            <v>5</v>
          </cell>
          <cell r="U133" t="str">
            <v>bowled</v>
          </cell>
          <cell r="X133" t="str">
            <v>D Conway</v>
          </cell>
          <cell r="Y133">
            <v>1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 t="str">
            <v>n/a</v>
          </cell>
          <cell r="AK133">
            <v>4</v>
          </cell>
          <cell r="AL133">
            <v>3</v>
          </cell>
          <cell r="AM133">
            <v>0</v>
          </cell>
          <cell r="AN133">
            <v>21</v>
          </cell>
          <cell r="AO133">
            <v>0</v>
          </cell>
        </row>
        <row r="134">
          <cell r="G134" t="str">
            <v>K Sendatnsize6</v>
          </cell>
          <cell r="H134">
            <v>0</v>
          </cell>
          <cell r="I134">
            <v>0</v>
          </cell>
          <cell r="J134" t="str">
            <v>Ploughmans CC</v>
          </cell>
          <cell r="K134" t="str">
            <v>Saturday</v>
          </cell>
          <cell r="L134" t="str">
            <v>2nd May</v>
          </cell>
          <cell r="M134" t="str">
            <v>Home</v>
          </cell>
          <cell r="N134" t="str">
            <v>Commonwealth CC</v>
          </cell>
          <cell r="P134">
            <v>2</v>
          </cell>
          <cell r="Q134" t="str">
            <v>K Sendatnsize</v>
          </cell>
          <cell r="T134">
            <v>6</v>
          </cell>
          <cell r="U134" t="str">
            <v>lbw</v>
          </cell>
          <cell r="X134" t="str">
            <v>F Mills</v>
          </cell>
          <cell r="Y134">
            <v>6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 t="str">
            <v>n/a</v>
          </cell>
        </row>
        <row r="135">
          <cell r="G135" t="str">
            <v>D Sinclair20</v>
          </cell>
          <cell r="H135">
            <v>0</v>
          </cell>
          <cell r="I135">
            <v>0</v>
          </cell>
          <cell r="J135" t="str">
            <v>Ploughmans CC</v>
          </cell>
          <cell r="K135" t="str">
            <v>Saturday</v>
          </cell>
          <cell r="L135" t="str">
            <v>2nd May</v>
          </cell>
          <cell r="M135" t="str">
            <v>Home</v>
          </cell>
          <cell r="N135" t="str">
            <v>Commonwealth CC</v>
          </cell>
          <cell r="P135">
            <v>2</v>
          </cell>
          <cell r="Q135" t="str">
            <v>D Sinclair</v>
          </cell>
          <cell r="T135">
            <v>7</v>
          </cell>
          <cell r="U135" t="str">
            <v>not out</v>
          </cell>
          <cell r="Y135">
            <v>20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 t="str">
            <v>n/a</v>
          </cell>
          <cell r="AK135">
            <v>1</v>
          </cell>
          <cell r="AL135">
            <v>8</v>
          </cell>
          <cell r="AM135">
            <v>2</v>
          </cell>
          <cell r="AN135">
            <v>9</v>
          </cell>
          <cell r="AO135">
            <v>1</v>
          </cell>
        </row>
        <row r="136">
          <cell r="G136" t="str">
            <v>Bowler 4n/a</v>
          </cell>
          <cell r="H136">
            <v>0</v>
          </cell>
          <cell r="I136">
            <v>0</v>
          </cell>
          <cell r="J136" t="str">
            <v>Ploughmans CC</v>
          </cell>
          <cell r="K136" t="str">
            <v>Saturday</v>
          </cell>
          <cell r="L136" t="str">
            <v>2nd May</v>
          </cell>
          <cell r="M136" t="str">
            <v>Home</v>
          </cell>
          <cell r="N136" t="str">
            <v>Commonwealth CC</v>
          </cell>
          <cell r="P136">
            <v>2</v>
          </cell>
          <cell r="Q136" t="str">
            <v>Bowler 4</v>
          </cell>
          <cell r="T136">
            <v>8</v>
          </cell>
          <cell r="U136" t="str">
            <v>did not bat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 t="str">
            <v>n/a</v>
          </cell>
        </row>
        <row r="137">
          <cell r="G137" t="str">
            <v>K Durkan/a</v>
          </cell>
          <cell r="H137">
            <v>0</v>
          </cell>
          <cell r="I137">
            <v>0</v>
          </cell>
          <cell r="J137" t="str">
            <v>Ploughmans CC</v>
          </cell>
          <cell r="K137" t="str">
            <v>Saturday</v>
          </cell>
          <cell r="L137" t="str">
            <v>2nd May</v>
          </cell>
          <cell r="M137" t="str">
            <v>Home</v>
          </cell>
          <cell r="N137" t="str">
            <v>Commonwealth CC</v>
          </cell>
          <cell r="P137">
            <v>2</v>
          </cell>
          <cell r="Q137" t="str">
            <v>K Durka</v>
          </cell>
          <cell r="T137">
            <v>9</v>
          </cell>
          <cell r="U137" t="str">
            <v>did not bat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 t="str">
            <v>n/a</v>
          </cell>
          <cell r="AK137">
            <v>6</v>
          </cell>
          <cell r="AL137">
            <v>4</v>
          </cell>
          <cell r="AM137">
            <v>0</v>
          </cell>
          <cell r="AN137">
            <v>20</v>
          </cell>
          <cell r="AO137">
            <v>0</v>
          </cell>
        </row>
        <row r="138">
          <cell r="G138" t="str">
            <v>D Narainn/a</v>
          </cell>
          <cell r="H138">
            <v>0</v>
          </cell>
          <cell r="I138">
            <v>0</v>
          </cell>
          <cell r="J138" t="str">
            <v>Ploughmans CC</v>
          </cell>
          <cell r="K138" t="str">
            <v>Saturday</v>
          </cell>
          <cell r="L138" t="str">
            <v>2nd May</v>
          </cell>
          <cell r="M138" t="str">
            <v>Home</v>
          </cell>
          <cell r="N138" t="str">
            <v>Commonwealth CC</v>
          </cell>
          <cell r="P138">
            <v>2</v>
          </cell>
          <cell r="Q138" t="str">
            <v>D Narain</v>
          </cell>
          <cell r="T138">
            <v>10</v>
          </cell>
          <cell r="U138" t="str">
            <v>did not bat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 t="str">
            <v>n/a</v>
          </cell>
          <cell r="AK138">
            <v>3</v>
          </cell>
          <cell r="AL138">
            <v>5</v>
          </cell>
          <cell r="AM138">
            <v>0</v>
          </cell>
          <cell r="AN138">
            <v>23</v>
          </cell>
          <cell r="AO138">
            <v>0</v>
          </cell>
        </row>
        <row r="139">
          <cell r="G139" t="str">
            <v>E Brownn/a</v>
          </cell>
          <cell r="H139">
            <v>0</v>
          </cell>
          <cell r="I139">
            <v>0</v>
          </cell>
          <cell r="J139" t="str">
            <v>Ploughmans CC</v>
          </cell>
          <cell r="K139" t="str">
            <v>Saturday</v>
          </cell>
          <cell r="L139" t="str">
            <v>2nd May</v>
          </cell>
          <cell r="M139" t="str">
            <v>Home</v>
          </cell>
          <cell r="N139" t="str">
            <v>Commonwealth CC</v>
          </cell>
          <cell r="P139">
            <v>2</v>
          </cell>
          <cell r="Q139" t="str">
            <v>E Brown</v>
          </cell>
          <cell r="T139">
            <v>11</v>
          </cell>
          <cell r="U139" t="str">
            <v>did not bat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 t="str">
            <v>n/a</v>
          </cell>
          <cell r="AK139">
            <v>2</v>
          </cell>
          <cell r="AL139">
            <v>10</v>
          </cell>
          <cell r="AM139">
            <v>3</v>
          </cell>
          <cell r="AN139">
            <v>14</v>
          </cell>
          <cell r="AO139">
            <v>3</v>
          </cell>
        </row>
        <row r="140">
          <cell r="G140" t="str">
            <v>Extras20</v>
          </cell>
          <cell r="H140">
            <v>0</v>
          </cell>
          <cell r="I140">
            <v>0</v>
          </cell>
          <cell r="J140" t="str">
            <v>Ploughmans CC</v>
          </cell>
          <cell r="K140" t="str">
            <v>Saturday</v>
          </cell>
          <cell r="L140" t="str">
            <v>2nd May</v>
          </cell>
          <cell r="M140" t="str">
            <v>Home</v>
          </cell>
          <cell r="N140" t="str">
            <v>Commonwealth CC</v>
          </cell>
          <cell r="P140">
            <v>2</v>
          </cell>
          <cell r="Q140" t="str">
            <v>Extras</v>
          </cell>
          <cell r="T140" t="str">
            <v>n/a</v>
          </cell>
          <cell r="U140" t="str">
            <v>n/a</v>
          </cell>
          <cell r="V140" t="str">
            <v>n/a</v>
          </cell>
          <cell r="X140" t="str">
            <v>n/a</v>
          </cell>
          <cell r="Y140">
            <v>20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>
            <v>19</v>
          </cell>
          <cell r="AE140">
            <v>0</v>
          </cell>
          <cell r="AF140">
            <v>0</v>
          </cell>
          <cell r="AG140">
            <v>1</v>
          </cell>
        </row>
        <row r="141">
          <cell r="G141" t="str">
            <v>M Whiting13</v>
          </cell>
          <cell r="H141">
            <v>0</v>
          </cell>
          <cell r="I141">
            <v>0</v>
          </cell>
          <cell r="J141" t="str">
            <v>Commonwealth CC</v>
          </cell>
          <cell r="K141" t="str">
            <v>Saturday</v>
          </cell>
          <cell r="L141" t="str">
            <v>2nd May</v>
          </cell>
          <cell r="M141" t="str">
            <v>Home</v>
          </cell>
          <cell r="N141" t="str">
            <v>Ploughmans CC</v>
          </cell>
          <cell r="P141">
            <v>1</v>
          </cell>
          <cell r="Q141" t="str">
            <v>M Whiting</v>
          </cell>
          <cell r="T141">
            <v>1</v>
          </cell>
          <cell r="U141" t="str">
            <v>stumped</v>
          </cell>
          <cell r="X141" t="str">
            <v>Ant Narain</v>
          </cell>
          <cell r="Y141">
            <v>13</v>
          </cell>
          <cell r="Z141">
            <v>39</v>
          </cell>
          <cell r="AA141">
            <v>31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 t="str">
            <v>n/a</v>
          </cell>
        </row>
        <row r="142">
          <cell r="G142" t="str">
            <v>R Buckley0</v>
          </cell>
          <cell r="H142">
            <v>0</v>
          </cell>
          <cell r="I142">
            <v>0</v>
          </cell>
          <cell r="J142" t="str">
            <v>Commonwealth CC</v>
          </cell>
          <cell r="K142" t="str">
            <v>Saturday</v>
          </cell>
          <cell r="L142" t="str">
            <v>2nd May</v>
          </cell>
          <cell r="M142" t="str">
            <v>Home</v>
          </cell>
          <cell r="N142" t="str">
            <v>Ploughmans CC</v>
          </cell>
          <cell r="P142">
            <v>1</v>
          </cell>
          <cell r="Q142" t="str">
            <v>R Buckley</v>
          </cell>
          <cell r="S142" t="str">
            <v>w</v>
          </cell>
          <cell r="T142">
            <v>2</v>
          </cell>
          <cell r="U142" t="str">
            <v>run out</v>
          </cell>
          <cell r="Y142">
            <v>0</v>
          </cell>
          <cell r="Z142">
            <v>7</v>
          </cell>
          <cell r="AA142">
            <v>14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 t="str">
            <v>n/a</v>
          </cell>
        </row>
        <row r="143">
          <cell r="G143" t="str">
            <v>J Bell2</v>
          </cell>
          <cell r="H143">
            <v>0</v>
          </cell>
          <cell r="I143">
            <v>0</v>
          </cell>
          <cell r="J143" t="str">
            <v>Commonwealth CC</v>
          </cell>
          <cell r="K143" t="str">
            <v>Saturday</v>
          </cell>
          <cell r="L143" t="str">
            <v>2nd May</v>
          </cell>
          <cell r="M143" t="str">
            <v>Home</v>
          </cell>
          <cell r="N143" t="str">
            <v>Ploughmans CC</v>
          </cell>
          <cell r="P143">
            <v>1</v>
          </cell>
          <cell r="Q143" t="str">
            <v>J Bell</v>
          </cell>
          <cell r="T143">
            <v>3</v>
          </cell>
          <cell r="U143" t="str">
            <v>caught</v>
          </cell>
          <cell r="X143" t="str">
            <v>E Brown</v>
          </cell>
          <cell r="Y143">
            <v>2</v>
          </cell>
          <cell r="Z143">
            <v>11</v>
          </cell>
          <cell r="AA143">
            <v>11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 t="str">
            <v>n/a</v>
          </cell>
        </row>
        <row r="144">
          <cell r="G144" t="str">
            <v>D Conway22</v>
          </cell>
          <cell r="H144">
            <v>0</v>
          </cell>
          <cell r="I144">
            <v>0</v>
          </cell>
          <cell r="J144" t="str">
            <v>Commonwealth CC</v>
          </cell>
          <cell r="K144" t="str">
            <v>Saturday</v>
          </cell>
          <cell r="L144" t="str">
            <v>2nd May</v>
          </cell>
          <cell r="M144" t="str">
            <v>Home</v>
          </cell>
          <cell r="N144" t="str">
            <v>Ploughmans CC</v>
          </cell>
          <cell r="P144">
            <v>1</v>
          </cell>
          <cell r="Q144" t="str">
            <v>D Conway</v>
          </cell>
          <cell r="T144">
            <v>4</v>
          </cell>
          <cell r="U144" t="str">
            <v>caught</v>
          </cell>
          <cell r="X144" t="str">
            <v>Ant Narain</v>
          </cell>
          <cell r="Y144">
            <v>22</v>
          </cell>
          <cell r="Z144">
            <v>48</v>
          </cell>
          <cell r="AA144">
            <v>49</v>
          </cell>
          <cell r="AB144">
            <v>3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 t="str">
            <v>n/a</v>
          </cell>
          <cell r="AK144">
            <v>3</v>
          </cell>
          <cell r="AL144">
            <v>8</v>
          </cell>
          <cell r="AM144">
            <v>1</v>
          </cell>
          <cell r="AN144">
            <v>15</v>
          </cell>
          <cell r="AO144">
            <v>1</v>
          </cell>
        </row>
        <row r="145">
          <cell r="G145" t="str">
            <v>S Britto6</v>
          </cell>
          <cell r="H145">
            <v>0</v>
          </cell>
          <cell r="I145">
            <v>0</v>
          </cell>
          <cell r="J145" t="str">
            <v>Commonwealth CC</v>
          </cell>
          <cell r="K145" t="str">
            <v>Saturday</v>
          </cell>
          <cell r="L145" t="str">
            <v>2nd May</v>
          </cell>
          <cell r="M145" t="str">
            <v>Home</v>
          </cell>
          <cell r="N145" t="str">
            <v>Ploughmans CC</v>
          </cell>
          <cell r="P145">
            <v>1</v>
          </cell>
          <cell r="Q145" t="str">
            <v>S Britto</v>
          </cell>
          <cell r="R145" t="str">
            <v>c</v>
          </cell>
          <cell r="T145">
            <v>5</v>
          </cell>
          <cell r="U145" t="str">
            <v>bowled</v>
          </cell>
          <cell r="X145" t="str">
            <v>Ant Narain</v>
          </cell>
          <cell r="Y145">
            <v>6</v>
          </cell>
          <cell r="Z145">
            <v>17</v>
          </cell>
          <cell r="AA145">
            <v>29</v>
          </cell>
          <cell r="AB145">
            <v>1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 t="str">
            <v>n/a</v>
          </cell>
        </row>
        <row r="146">
          <cell r="G146" t="str">
            <v>F Mills21</v>
          </cell>
          <cell r="H146">
            <v>0</v>
          </cell>
          <cell r="I146">
            <v>0</v>
          </cell>
          <cell r="J146" t="str">
            <v>Commonwealth CC</v>
          </cell>
          <cell r="K146" t="str">
            <v>Saturday</v>
          </cell>
          <cell r="L146" t="str">
            <v>2nd May</v>
          </cell>
          <cell r="M146" t="str">
            <v>Home</v>
          </cell>
          <cell r="N146" t="str">
            <v>Ploughmans CC</v>
          </cell>
          <cell r="P146">
            <v>1</v>
          </cell>
          <cell r="Q146" t="str">
            <v>F Mills</v>
          </cell>
          <cell r="T146">
            <v>6</v>
          </cell>
          <cell r="U146" t="str">
            <v>caught</v>
          </cell>
          <cell r="X146" t="str">
            <v>Ant Narain</v>
          </cell>
          <cell r="Y146">
            <v>21</v>
          </cell>
          <cell r="Z146">
            <v>9</v>
          </cell>
          <cell r="AA146">
            <v>19</v>
          </cell>
          <cell r="AB146">
            <v>2</v>
          </cell>
          <cell r="AC146">
            <v>2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 t="str">
            <v>n/a</v>
          </cell>
          <cell r="AK146">
            <v>5</v>
          </cell>
          <cell r="AL146">
            <v>3</v>
          </cell>
          <cell r="AM146">
            <v>0</v>
          </cell>
          <cell r="AN146">
            <v>18</v>
          </cell>
          <cell r="AO146">
            <v>1</v>
          </cell>
        </row>
        <row r="147">
          <cell r="G147" t="str">
            <v>P Hynes8</v>
          </cell>
          <cell r="H147">
            <v>0</v>
          </cell>
          <cell r="I147">
            <v>0</v>
          </cell>
          <cell r="J147" t="str">
            <v>Commonwealth CC</v>
          </cell>
          <cell r="K147" t="str">
            <v>Saturday</v>
          </cell>
          <cell r="L147" t="str">
            <v>2nd May</v>
          </cell>
          <cell r="M147" t="str">
            <v>Home</v>
          </cell>
          <cell r="N147" t="str">
            <v>Ploughmans CC</v>
          </cell>
          <cell r="P147">
            <v>1</v>
          </cell>
          <cell r="Q147" t="str">
            <v>P Hynes</v>
          </cell>
          <cell r="T147">
            <v>7</v>
          </cell>
          <cell r="U147" t="str">
            <v>bowled</v>
          </cell>
          <cell r="X147" t="str">
            <v>D Sinclair</v>
          </cell>
          <cell r="Y147">
            <v>8</v>
          </cell>
          <cell r="Z147">
            <v>17</v>
          </cell>
          <cell r="AA147">
            <v>24</v>
          </cell>
          <cell r="AB147">
            <v>1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 t="str">
            <v>n/a</v>
          </cell>
        </row>
        <row r="148">
          <cell r="G148" t="str">
            <v>S Hoskin11</v>
          </cell>
          <cell r="H148">
            <v>0</v>
          </cell>
          <cell r="I148">
            <v>0</v>
          </cell>
          <cell r="J148" t="str">
            <v>Commonwealth CC</v>
          </cell>
          <cell r="K148" t="str">
            <v>Saturday</v>
          </cell>
          <cell r="L148" t="str">
            <v>2nd May</v>
          </cell>
          <cell r="M148" t="str">
            <v>Home</v>
          </cell>
          <cell r="N148" t="str">
            <v>Ploughmans CC</v>
          </cell>
          <cell r="P148">
            <v>1</v>
          </cell>
          <cell r="Q148" t="str">
            <v>S Hoskin</v>
          </cell>
          <cell r="T148">
            <v>8</v>
          </cell>
          <cell r="U148" t="str">
            <v>bowled</v>
          </cell>
          <cell r="X148" t="str">
            <v>E Brown</v>
          </cell>
          <cell r="Y148">
            <v>11</v>
          </cell>
          <cell r="Z148">
            <v>12</v>
          </cell>
          <cell r="AA148">
            <v>14</v>
          </cell>
          <cell r="AB148">
            <v>1</v>
          </cell>
          <cell r="AC148">
            <v>1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 t="str">
            <v>n/a</v>
          </cell>
          <cell r="AK148">
            <v>2</v>
          </cell>
          <cell r="AL148">
            <v>7</v>
          </cell>
          <cell r="AM148">
            <v>0</v>
          </cell>
          <cell r="AN148">
            <v>41</v>
          </cell>
          <cell r="AO148">
            <v>1</v>
          </cell>
        </row>
        <row r="149">
          <cell r="G149" t="str">
            <v>C Hey3</v>
          </cell>
          <cell r="H149">
            <v>0</v>
          </cell>
          <cell r="I149">
            <v>0</v>
          </cell>
          <cell r="J149" t="str">
            <v>Commonwealth CC</v>
          </cell>
          <cell r="K149" t="str">
            <v>Saturday</v>
          </cell>
          <cell r="L149" t="str">
            <v>2nd May</v>
          </cell>
          <cell r="M149" t="str">
            <v>Home</v>
          </cell>
          <cell r="N149" t="str">
            <v>Ploughmans CC</v>
          </cell>
          <cell r="P149">
            <v>1</v>
          </cell>
          <cell r="Q149" t="str">
            <v>C Hey</v>
          </cell>
          <cell r="T149">
            <v>9</v>
          </cell>
          <cell r="U149" t="str">
            <v>bowled</v>
          </cell>
          <cell r="X149" t="str">
            <v>E Brown</v>
          </cell>
          <cell r="Y149">
            <v>3</v>
          </cell>
          <cell r="Z149">
            <v>17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 t="str">
            <v>n/a</v>
          </cell>
        </row>
        <row r="150">
          <cell r="G150" t="str">
            <v>R Cox2</v>
          </cell>
          <cell r="H150">
            <v>0</v>
          </cell>
          <cell r="I150">
            <v>0</v>
          </cell>
          <cell r="J150" t="str">
            <v>Commonwealth CC</v>
          </cell>
          <cell r="K150" t="str">
            <v>Saturday</v>
          </cell>
          <cell r="L150" t="str">
            <v>2nd May</v>
          </cell>
          <cell r="M150" t="str">
            <v>Home</v>
          </cell>
          <cell r="N150" t="str">
            <v>Ploughmans CC</v>
          </cell>
          <cell r="P150">
            <v>1</v>
          </cell>
          <cell r="Q150" t="str">
            <v>R Cox</v>
          </cell>
          <cell r="T150">
            <v>10</v>
          </cell>
          <cell r="U150" t="str">
            <v>not out</v>
          </cell>
          <cell r="Y150">
            <v>2</v>
          </cell>
          <cell r="Z150">
            <v>19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 t="str">
            <v>n/a</v>
          </cell>
          <cell r="AK150">
            <v>1</v>
          </cell>
          <cell r="AL150">
            <v>6.5</v>
          </cell>
          <cell r="AM150">
            <v>0</v>
          </cell>
          <cell r="AN150">
            <v>39</v>
          </cell>
          <cell r="AO150">
            <v>0</v>
          </cell>
        </row>
        <row r="151">
          <cell r="G151" t="str">
            <v>A Boyd0</v>
          </cell>
          <cell r="H151">
            <v>0</v>
          </cell>
          <cell r="I151">
            <v>0</v>
          </cell>
          <cell r="J151" t="str">
            <v>Commonwealth CC</v>
          </cell>
          <cell r="K151" t="str">
            <v>Saturday</v>
          </cell>
          <cell r="L151" t="str">
            <v>2nd May</v>
          </cell>
          <cell r="M151" t="str">
            <v>Home</v>
          </cell>
          <cell r="N151" t="str">
            <v>Ploughmans CC</v>
          </cell>
          <cell r="P151">
            <v>1</v>
          </cell>
          <cell r="Q151" t="str">
            <v>A Boyd</v>
          </cell>
          <cell r="T151">
            <v>11</v>
          </cell>
          <cell r="U151" t="str">
            <v>bowled</v>
          </cell>
          <cell r="X151" t="str">
            <v>Ant Narain</v>
          </cell>
          <cell r="Y151">
            <v>0</v>
          </cell>
          <cell r="Z151">
            <v>3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 t="str">
            <v>n/a</v>
          </cell>
          <cell r="AK151">
            <v>4</v>
          </cell>
          <cell r="AL151">
            <v>5</v>
          </cell>
          <cell r="AM151">
            <v>0</v>
          </cell>
          <cell r="AN151">
            <v>16</v>
          </cell>
          <cell r="AO151">
            <v>2</v>
          </cell>
        </row>
        <row r="152">
          <cell r="G152" t="str">
            <v>Extras40</v>
          </cell>
          <cell r="H152">
            <v>0</v>
          </cell>
          <cell r="I152">
            <v>0</v>
          </cell>
          <cell r="J152" t="str">
            <v>Commonwealth CC</v>
          </cell>
          <cell r="K152" t="str">
            <v>Saturday</v>
          </cell>
          <cell r="L152" t="str">
            <v>2nd May</v>
          </cell>
          <cell r="M152" t="str">
            <v>Home</v>
          </cell>
          <cell r="N152" t="str">
            <v>Ploughmans CC</v>
          </cell>
          <cell r="P152">
            <v>1</v>
          </cell>
          <cell r="Q152" t="str">
            <v>Extras</v>
          </cell>
          <cell r="T152" t="str">
            <v>n/a</v>
          </cell>
          <cell r="U152" t="str">
            <v>n/a</v>
          </cell>
          <cell r="V152" t="str">
            <v>n/a</v>
          </cell>
          <cell r="X152" t="str">
            <v>n/a</v>
          </cell>
          <cell r="Y152">
            <v>40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>
            <v>32</v>
          </cell>
          <cell r="AE152">
            <v>1</v>
          </cell>
          <cell r="AF152">
            <v>5</v>
          </cell>
          <cell r="AG152">
            <v>2</v>
          </cell>
        </row>
        <row r="153">
          <cell r="G153" t="str">
            <v>Mc Wiler13</v>
          </cell>
          <cell r="H153" t="str">
            <v>w</v>
          </cell>
          <cell r="I153">
            <v>0</v>
          </cell>
          <cell r="J153" t="str">
            <v>Ploughmans CC</v>
          </cell>
          <cell r="K153" t="str">
            <v>Sunday</v>
          </cell>
          <cell r="L153" t="str">
            <v>3rd May</v>
          </cell>
          <cell r="M153" t="str">
            <v>Home</v>
          </cell>
          <cell r="N153" t="str">
            <v xml:space="preserve">Exiles CC </v>
          </cell>
          <cell r="P153">
            <v>1</v>
          </cell>
          <cell r="Q153" t="str">
            <v>Mc Wiler</v>
          </cell>
          <cell r="T153">
            <v>1</v>
          </cell>
          <cell r="U153" t="str">
            <v>stumped</v>
          </cell>
          <cell r="V153" t="str">
            <v>L Parks</v>
          </cell>
          <cell r="X153" t="str">
            <v>A Boyd</v>
          </cell>
          <cell r="Y153">
            <v>13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 t="str">
            <v>n/a</v>
          </cell>
          <cell r="AK153">
            <v>8</v>
          </cell>
          <cell r="AL153">
            <v>1</v>
          </cell>
          <cell r="AM153">
            <v>0</v>
          </cell>
          <cell r="AN153">
            <v>7</v>
          </cell>
          <cell r="AO153">
            <v>0</v>
          </cell>
        </row>
        <row r="154">
          <cell r="G154" t="str">
            <v>Moursello33</v>
          </cell>
          <cell r="H154">
            <v>0</v>
          </cell>
          <cell r="I154">
            <v>0</v>
          </cell>
          <cell r="J154" t="str">
            <v>Ploughmans CC</v>
          </cell>
          <cell r="K154" t="str">
            <v>Sunday</v>
          </cell>
          <cell r="L154" t="str">
            <v>3rd May</v>
          </cell>
          <cell r="M154" t="str">
            <v>Home</v>
          </cell>
          <cell r="N154" t="str">
            <v xml:space="preserve">Exiles CC </v>
          </cell>
          <cell r="P154">
            <v>1</v>
          </cell>
          <cell r="Q154" t="str">
            <v>Moursello</v>
          </cell>
          <cell r="T154">
            <v>2</v>
          </cell>
          <cell r="U154" t="str">
            <v>retired hurt</v>
          </cell>
          <cell r="Y154">
            <v>33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 t="str">
            <v>n/a</v>
          </cell>
        </row>
        <row r="155">
          <cell r="G155" t="str">
            <v>Umar0</v>
          </cell>
          <cell r="H155">
            <v>0</v>
          </cell>
          <cell r="I155">
            <v>0</v>
          </cell>
          <cell r="J155" t="str">
            <v>Ploughmans CC</v>
          </cell>
          <cell r="K155" t="str">
            <v>Sunday</v>
          </cell>
          <cell r="L155" t="str">
            <v>3rd May</v>
          </cell>
          <cell r="M155" t="str">
            <v>Home</v>
          </cell>
          <cell r="N155" t="str">
            <v xml:space="preserve">Exiles CC </v>
          </cell>
          <cell r="P155">
            <v>1</v>
          </cell>
          <cell r="Q155" t="str">
            <v>Umar</v>
          </cell>
          <cell r="T155">
            <v>3</v>
          </cell>
          <cell r="U155" t="str">
            <v>lbw</v>
          </cell>
          <cell r="X155" t="str">
            <v>A Boyd</v>
          </cell>
          <cell r="Y155">
            <v>0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 t="str">
            <v>n/a</v>
          </cell>
          <cell r="AK155">
            <v>2</v>
          </cell>
          <cell r="AL155">
            <v>7</v>
          </cell>
          <cell r="AM155">
            <v>0</v>
          </cell>
          <cell r="AN155">
            <v>26</v>
          </cell>
          <cell r="AO155">
            <v>3</v>
          </cell>
        </row>
        <row r="156">
          <cell r="G156" t="str">
            <v>Muze5</v>
          </cell>
          <cell r="H156">
            <v>0</v>
          </cell>
          <cell r="I156">
            <v>0</v>
          </cell>
          <cell r="J156" t="str">
            <v>Ploughmans CC</v>
          </cell>
          <cell r="K156" t="str">
            <v>Sunday</v>
          </cell>
          <cell r="L156" t="str">
            <v>3rd May</v>
          </cell>
          <cell r="M156" t="str">
            <v>Home</v>
          </cell>
          <cell r="N156" t="str">
            <v xml:space="preserve">Exiles CC </v>
          </cell>
          <cell r="P156">
            <v>1</v>
          </cell>
          <cell r="Q156" t="str">
            <v>Muze</v>
          </cell>
          <cell r="T156">
            <v>4</v>
          </cell>
          <cell r="U156" t="str">
            <v>caught</v>
          </cell>
          <cell r="V156" t="str">
            <v>A Boyd</v>
          </cell>
          <cell r="X156" t="str">
            <v>N Stephenson</v>
          </cell>
          <cell r="Y156">
            <v>5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 t="str">
            <v>n/a</v>
          </cell>
          <cell r="AK156">
            <v>5</v>
          </cell>
          <cell r="AL156">
            <v>4</v>
          </cell>
          <cell r="AM156">
            <v>0</v>
          </cell>
          <cell r="AN156">
            <v>26</v>
          </cell>
          <cell r="AO156">
            <v>0</v>
          </cell>
        </row>
        <row r="157">
          <cell r="G157" t="str">
            <v>Alesha37</v>
          </cell>
          <cell r="H157" t="str">
            <v>w</v>
          </cell>
          <cell r="I157">
            <v>0</v>
          </cell>
          <cell r="J157" t="str">
            <v>Ploughmans CC</v>
          </cell>
          <cell r="K157" t="str">
            <v>Sunday</v>
          </cell>
          <cell r="L157" t="str">
            <v>3rd May</v>
          </cell>
          <cell r="M157" t="str">
            <v>Home</v>
          </cell>
          <cell r="N157" t="str">
            <v xml:space="preserve">Exiles CC </v>
          </cell>
          <cell r="P157">
            <v>1</v>
          </cell>
          <cell r="Q157" t="str">
            <v>Alesha</v>
          </cell>
          <cell r="T157">
            <v>5</v>
          </cell>
          <cell r="U157" t="str">
            <v>caught</v>
          </cell>
          <cell r="V157" t="str">
            <v>L Parks</v>
          </cell>
          <cell r="X157" t="str">
            <v>A Boyd</v>
          </cell>
          <cell r="Y157">
            <v>37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 t="str">
            <v>n/a</v>
          </cell>
          <cell r="AK157">
            <v>6</v>
          </cell>
          <cell r="AL157">
            <v>5</v>
          </cell>
          <cell r="AM157">
            <v>0</v>
          </cell>
          <cell r="AN157">
            <v>19</v>
          </cell>
          <cell r="AO157">
            <v>0</v>
          </cell>
        </row>
        <row r="158">
          <cell r="G158" t="str">
            <v>Pritsing57</v>
          </cell>
          <cell r="H158">
            <v>0</v>
          </cell>
          <cell r="I158">
            <v>0</v>
          </cell>
          <cell r="J158" t="str">
            <v>Ploughmans CC</v>
          </cell>
          <cell r="K158" t="str">
            <v>Sunday</v>
          </cell>
          <cell r="L158" t="str">
            <v>3rd May</v>
          </cell>
          <cell r="M158" t="str">
            <v>Home</v>
          </cell>
          <cell r="N158" t="str">
            <v xml:space="preserve">Exiles CC </v>
          </cell>
          <cell r="P158">
            <v>1</v>
          </cell>
          <cell r="Q158" t="str">
            <v>Pritsing</v>
          </cell>
          <cell r="T158">
            <v>6</v>
          </cell>
          <cell r="U158" t="str">
            <v>not out</v>
          </cell>
          <cell r="Y158">
            <v>57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 t="str">
            <v>n/a</v>
          </cell>
          <cell r="AK158">
            <v>4</v>
          </cell>
          <cell r="AL158">
            <v>5</v>
          </cell>
          <cell r="AM158">
            <v>0</v>
          </cell>
          <cell r="AN158">
            <v>16</v>
          </cell>
          <cell r="AO158">
            <v>0</v>
          </cell>
        </row>
        <row r="159">
          <cell r="G159" t="str">
            <v>Tutaz14</v>
          </cell>
          <cell r="H159">
            <v>0</v>
          </cell>
          <cell r="I159">
            <v>0</v>
          </cell>
          <cell r="J159" t="str">
            <v>Ploughmans CC</v>
          </cell>
          <cell r="K159" t="str">
            <v>Sunday</v>
          </cell>
          <cell r="L159" t="str">
            <v>3rd May</v>
          </cell>
          <cell r="M159" t="str">
            <v>Home</v>
          </cell>
          <cell r="N159" t="str">
            <v xml:space="preserve">Exiles CC </v>
          </cell>
          <cell r="P159">
            <v>1</v>
          </cell>
          <cell r="Q159" t="str">
            <v>Tutaz</v>
          </cell>
          <cell r="T159">
            <v>7</v>
          </cell>
          <cell r="U159" t="str">
            <v>caught</v>
          </cell>
          <cell r="V159" t="str">
            <v>P Hynes</v>
          </cell>
          <cell r="X159" t="str">
            <v>R Nair</v>
          </cell>
          <cell r="Y159">
            <v>14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 t="str">
            <v>n/a</v>
          </cell>
        </row>
        <row r="160">
          <cell r="G160" t="str">
            <v>Guy6</v>
          </cell>
          <cell r="H160">
            <v>0</v>
          </cell>
          <cell r="I160">
            <v>0</v>
          </cell>
          <cell r="J160" t="str">
            <v>Ploughmans CC</v>
          </cell>
          <cell r="K160" t="str">
            <v>Sunday</v>
          </cell>
          <cell r="L160" t="str">
            <v>3rd May</v>
          </cell>
          <cell r="M160" t="str">
            <v>Home</v>
          </cell>
          <cell r="N160" t="str">
            <v xml:space="preserve">Exiles CC </v>
          </cell>
          <cell r="P160">
            <v>1</v>
          </cell>
          <cell r="Q160" t="str">
            <v>Guy</v>
          </cell>
          <cell r="T160">
            <v>8</v>
          </cell>
          <cell r="U160" t="str">
            <v>bowled</v>
          </cell>
          <cell r="X160" t="str">
            <v>R Nair</v>
          </cell>
          <cell r="Y160">
            <v>6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 t="str">
            <v>n/a</v>
          </cell>
          <cell r="AK160">
            <v>7</v>
          </cell>
          <cell r="AL160">
            <v>1</v>
          </cell>
          <cell r="AM160">
            <v>0</v>
          </cell>
          <cell r="AN160">
            <v>16</v>
          </cell>
          <cell r="AO160">
            <v>0</v>
          </cell>
        </row>
        <row r="161">
          <cell r="G161" t="str">
            <v>Feraj0</v>
          </cell>
          <cell r="H161">
            <v>0</v>
          </cell>
          <cell r="I161">
            <v>0</v>
          </cell>
          <cell r="J161" t="str">
            <v>Ploughmans CC</v>
          </cell>
          <cell r="K161" t="str">
            <v>Sunday</v>
          </cell>
          <cell r="L161" t="str">
            <v>3rd May</v>
          </cell>
          <cell r="M161" t="str">
            <v>Home</v>
          </cell>
          <cell r="N161" t="str">
            <v xml:space="preserve">Exiles CC </v>
          </cell>
          <cell r="P161">
            <v>1</v>
          </cell>
          <cell r="Q161" t="str">
            <v>Feraj</v>
          </cell>
          <cell r="T161">
            <v>9</v>
          </cell>
          <cell r="U161" t="str">
            <v>lbw</v>
          </cell>
          <cell r="X161" t="str">
            <v>T James</v>
          </cell>
          <cell r="Y161">
            <v>0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 t="str">
            <v>n/a</v>
          </cell>
          <cell r="AK161">
            <v>3</v>
          </cell>
          <cell r="AL161">
            <v>5</v>
          </cell>
          <cell r="AM161">
            <v>0</v>
          </cell>
          <cell r="AN161">
            <v>19</v>
          </cell>
          <cell r="AO161">
            <v>2</v>
          </cell>
        </row>
        <row r="162">
          <cell r="G162" t="str">
            <v>Kamal19</v>
          </cell>
          <cell r="H162">
            <v>0</v>
          </cell>
          <cell r="I162">
            <v>0</v>
          </cell>
          <cell r="J162" t="str">
            <v>Ploughmans CC</v>
          </cell>
          <cell r="K162" t="str">
            <v>Sunday</v>
          </cell>
          <cell r="L162" t="str">
            <v>3rd May</v>
          </cell>
          <cell r="M162" t="str">
            <v>Home</v>
          </cell>
          <cell r="N162" t="str">
            <v xml:space="preserve">Exiles CC </v>
          </cell>
          <cell r="P162">
            <v>1</v>
          </cell>
          <cell r="Q162" t="str">
            <v>Kamal</v>
          </cell>
          <cell r="T162">
            <v>10</v>
          </cell>
          <cell r="U162" t="str">
            <v>not out</v>
          </cell>
          <cell r="Y162">
            <v>19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 t="str">
            <v>n/a</v>
          </cell>
          <cell r="AK162">
            <v>1</v>
          </cell>
          <cell r="AL162">
            <v>7</v>
          </cell>
          <cell r="AM162">
            <v>1</v>
          </cell>
          <cell r="AN162">
            <v>12</v>
          </cell>
          <cell r="AO162">
            <v>0</v>
          </cell>
        </row>
        <row r="163">
          <cell r="G163" t="str">
            <v>Bowler 1n/a</v>
          </cell>
          <cell r="H163">
            <v>0</v>
          </cell>
          <cell r="I163">
            <v>0</v>
          </cell>
          <cell r="J163" t="str">
            <v>Ploughmans CC</v>
          </cell>
          <cell r="K163" t="str">
            <v>Sunday</v>
          </cell>
          <cell r="L163" t="str">
            <v>3rd May</v>
          </cell>
          <cell r="M163" t="str">
            <v>Home</v>
          </cell>
          <cell r="N163" t="str">
            <v xml:space="preserve">Exiles CC </v>
          </cell>
          <cell r="P163">
            <v>1</v>
          </cell>
          <cell r="Q163" t="str">
            <v>Bowler 1</v>
          </cell>
          <cell r="T163">
            <v>11</v>
          </cell>
          <cell r="U163" t="str">
            <v>did not bat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 t="str">
            <v>n/a</v>
          </cell>
        </row>
        <row r="164">
          <cell r="G164" t="str">
            <v>Extras30</v>
          </cell>
          <cell r="H164">
            <v>0</v>
          </cell>
          <cell r="I164">
            <v>0</v>
          </cell>
          <cell r="J164" t="str">
            <v>Ploughmans CC</v>
          </cell>
          <cell r="K164" t="str">
            <v>Sunday</v>
          </cell>
          <cell r="L164" t="str">
            <v>3rd May</v>
          </cell>
          <cell r="M164" t="str">
            <v>Home</v>
          </cell>
          <cell r="N164" t="str">
            <v xml:space="preserve">Exiles CC </v>
          </cell>
          <cell r="P164">
            <v>1</v>
          </cell>
          <cell r="Q164" t="str">
            <v>Extras</v>
          </cell>
          <cell r="T164" t="str">
            <v>n/a</v>
          </cell>
          <cell r="U164" t="str">
            <v>n/a</v>
          </cell>
          <cell r="V164" t="str">
            <v>n/a</v>
          </cell>
          <cell r="X164" t="str">
            <v>n/a</v>
          </cell>
          <cell r="Y164">
            <v>30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>
            <v>24</v>
          </cell>
          <cell r="AE164">
            <v>4</v>
          </cell>
          <cell r="AF164">
            <v>1</v>
          </cell>
          <cell r="AG164">
            <v>1</v>
          </cell>
        </row>
        <row r="165">
          <cell r="G165" t="str">
            <v>P Hynes64</v>
          </cell>
          <cell r="H165">
            <v>0</v>
          </cell>
          <cell r="I165">
            <v>0</v>
          </cell>
          <cell r="J165" t="str">
            <v xml:space="preserve">Exiles CC </v>
          </cell>
          <cell r="K165" t="str">
            <v>Sunday</v>
          </cell>
          <cell r="L165" t="str">
            <v>3rd May</v>
          </cell>
          <cell r="M165" t="str">
            <v>Home</v>
          </cell>
          <cell r="N165" t="str">
            <v>Ploughmans CC</v>
          </cell>
          <cell r="P165">
            <v>2</v>
          </cell>
          <cell r="Q165" t="str">
            <v>P Hynes</v>
          </cell>
          <cell r="T165">
            <v>1</v>
          </cell>
          <cell r="U165" t="str">
            <v>caught</v>
          </cell>
          <cell r="X165" t="str">
            <v>Umar</v>
          </cell>
          <cell r="Y165">
            <v>64</v>
          </cell>
          <cell r="AB165">
            <v>7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 t="str">
            <v>n/a</v>
          </cell>
          <cell r="AK165">
            <v>7</v>
          </cell>
          <cell r="AL165">
            <v>2</v>
          </cell>
          <cell r="AM165">
            <v>0</v>
          </cell>
          <cell r="AN165">
            <v>14</v>
          </cell>
          <cell r="AO165">
            <v>0</v>
          </cell>
        </row>
        <row r="166">
          <cell r="G166" t="str">
            <v>J Bell5</v>
          </cell>
          <cell r="H166">
            <v>0</v>
          </cell>
          <cell r="I166">
            <v>0</v>
          </cell>
          <cell r="J166" t="str">
            <v xml:space="preserve">Exiles CC </v>
          </cell>
          <cell r="K166" t="str">
            <v>Sunday</v>
          </cell>
          <cell r="L166" t="str">
            <v>3rd May</v>
          </cell>
          <cell r="M166" t="str">
            <v>Home</v>
          </cell>
          <cell r="N166" t="str">
            <v>Ploughmans CC</v>
          </cell>
          <cell r="P166">
            <v>2</v>
          </cell>
          <cell r="Q166" t="str">
            <v>J Bell</v>
          </cell>
          <cell r="T166">
            <v>2</v>
          </cell>
          <cell r="U166" t="str">
            <v>caught</v>
          </cell>
          <cell r="X166" t="str">
            <v>Umar</v>
          </cell>
          <cell r="Y166">
            <v>5</v>
          </cell>
          <cell r="Z166">
            <v>13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 t="str">
            <v>n/a</v>
          </cell>
        </row>
        <row r="167">
          <cell r="G167" t="str">
            <v>L Parks5</v>
          </cell>
          <cell r="H167">
            <v>0</v>
          </cell>
          <cell r="I167">
            <v>0</v>
          </cell>
          <cell r="J167" t="str">
            <v xml:space="preserve">Exiles CC </v>
          </cell>
          <cell r="K167" t="str">
            <v>Sunday</v>
          </cell>
          <cell r="L167" t="str">
            <v>3rd May</v>
          </cell>
          <cell r="M167" t="str">
            <v>Home</v>
          </cell>
          <cell r="N167" t="str">
            <v>Ploughmans CC</v>
          </cell>
          <cell r="P167">
            <v>2</v>
          </cell>
          <cell r="Q167" t="str">
            <v>L Parks</v>
          </cell>
          <cell r="S167" t="str">
            <v>w</v>
          </cell>
          <cell r="T167">
            <v>3</v>
          </cell>
          <cell r="U167" t="str">
            <v>bowled</v>
          </cell>
          <cell r="X167" t="str">
            <v>Umar</v>
          </cell>
          <cell r="Y167">
            <v>5</v>
          </cell>
          <cell r="Z167">
            <v>17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 t="str">
            <v>n/a</v>
          </cell>
        </row>
        <row r="168">
          <cell r="G168" t="str">
            <v>K Chau0</v>
          </cell>
          <cell r="H168">
            <v>0</v>
          </cell>
          <cell r="I168">
            <v>0</v>
          </cell>
          <cell r="J168" t="str">
            <v xml:space="preserve">Exiles CC </v>
          </cell>
          <cell r="K168" t="str">
            <v>Sunday</v>
          </cell>
          <cell r="L168" t="str">
            <v>3rd May</v>
          </cell>
          <cell r="M168" t="str">
            <v>Home</v>
          </cell>
          <cell r="N168" t="str">
            <v>Ploughmans CC</v>
          </cell>
          <cell r="P168">
            <v>2</v>
          </cell>
          <cell r="Q168" t="str">
            <v>K Chau</v>
          </cell>
          <cell r="T168">
            <v>4</v>
          </cell>
          <cell r="U168" t="str">
            <v>bowled</v>
          </cell>
          <cell r="X168" t="str">
            <v>Feraj</v>
          </cell>
          <cell r="Y168">
            <v>0</v>
          </cell>
          <cell r="Z168">
            <v>1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 t="str">
            <v>n/a</v>
          </cell>
        </row>
        <row r="169">
          <cell r="G169" t="str">
            <v>M Rees0</v>
          </cell>
          <cell r="H169">
            <v>0</v>
          </cell>
          <cell r="I169">
            <v>0</v>
          </cell>
          <cell r="J169" t="str">
            <v xml:space="preserve">Exiles CC </v>
          </cell>
          <cell r="K169" t="str">
            <v>Sunday</v>
          </cell>
          <cell r="L169" t="str">
            <v>3rd May</v>
          </cell>
          <cell r="M169" t="str">
            <v>Home</v>
          </cell>
          <cell r="N169" t="str">
            <v>Ploughmans CC</v>
          </cell>
          <cell r="P169">
            <v>2</v>
          </cell>
          <cell r="Q169" t="str">
            <v>M Rees</v>
          </cell>
          <cell r="T169">
            <v>5</v>
          </cell>
          <cell r="U169" t="str">
            <v>caught</v>
          </cell>
          <cell r="X169" t="str">
            <v>Feraj</v>
          </cell>
          <cell r="Y169">
            <v>0</v>
          </cell>
          <cell r="Z169">
            <v>40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 t="str">
            <v>n/a</v>
          </cell>
        </row>
        <row r="170">
          <cell r="G170" t="str">
            <v>T James50</v>
          </cell>
          <cell r="H170">
            <v>0</v>
          </cell>
          <cell r="I170">
            <v>0</v>
          </cell>
          <cell r="J170" t="str">
            <v xml:space="preserve">Exiles CC </v>
          </cell>
          <cell r="K170" t="str">
            <v>Sunday</v>
          </cell>
          <cell r="L170" t="str">
            <v>3rd May</v>
          </cell>
          <cell r="M170" t="str">
            <v>Home</v>
          </cell>
          <cell r="N170" t="str">
            <v>Ploughmans CC</v>
          </cell>
          <cell r="P170">
            <v>2</v>
          </cell>
          <cell r="Q170" t="str">
            <v>T James</v>
          </cell>
          <cell r="T170">
            <v>6</v>
          </cell>
          <cell r="U170" t="str">
            <v>not out</v>
          </cell>
          <cell r="Y170">
            <v>50</v>
          </cell>
          <cell r="AB170">
            <v>3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 t="str">
            <v>n/a</v>
          </cell>
          <cell r="AK170">
            <v>6</v>
          </cell>
          <cell r="AL170">
            <v>4</v>
          </cell>
          <cell r="AM170">
            <v>0</v>
          </cell>
          <cell r="AN170">
            <v>27</v>
          </cell>
          <cell r="AO170">
            <v>1</v>
          </cell>
        </row>
        <row r="171">
          <cell r="G171" t="str">
            <v>R Nair8</v>
          </cell>
          <cell r="H171">
            <v>0</v>
          </cell>
          <cell r="I171">
            <v>0</v>
          </cell>
          <cell r="J171" t="str">
            <v xml:space="preserve">Exiles CC </v>
          </cell>
          <cell r="K171" t="str">
            <v>Sunday</v>
          </cell>
          <cell r="L171" t="str">
            <v>3rd May</v>
          </cell>
          <cell r="M171" t="str">
            <v>Home</v>
          </cell>
          <cell r="N171" t="str">
            <v>Ploughmans CC</v>
          </cell>
          <cell r="P171">
            <v>2</v>
          </cell>
          <cell r="Q171" t="str">
            <v>R Nair</v>
          </cell>
          <cell r="T171">
            <v>7</v>
          </cell>
          <cell r="U171" t="str">
            <v>not out</v>
          </cell>
          <cell r="Y171">
            <v>8</v>
          </cell>
          <cell r="AB171">
            <v>1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 t="str">
            <v>n/a</v>
          </cell>
          <cell r="AK171">
            <v>5</v>
          </cell>
          <cell r="AL171">
            <v>5</v>
          </cell>
          <cell r="AM171">
            <v>0</v>
          </cell>
          <cell r="AN171">
            <v>28</v>
          </cell>
          <cell r="AO171">
            <v>2</v>
          </cell>
        </row>
        <row r="172">
          <cell r="G172" t="str">
            <v>S Hoskinn/a</v>
          </cell>
          <cell r="H172">
            <v>0</v>
          </cell>
          <cell r="I172">
            <v>0</v>
          </cell>
          <cell r="J172" t="str">
            <v xml:space="preserve">Exiles CC </v>
          </cell>
          <cell r="K172" t="str">
            <v>Sunday</v>
          </cell>
          <cell r="L172" t="str">
            <v>3rd May</v>
          </cell>
          <cell r="M172" t="str">
            <v>Home</v>
          </cell>
          <cell r="N172" t="str">
            <v>Ploughmans CC</v>
          </cell>
          <cell r="P172">
            <v>2</v>
          </cell>
          <cell r="Q172" t="str">
            <v>S Hoskin</v>
          </cell>
          <cell r="T172">
            <v>8</v>
          </cell>
          <cell r="U172" t="str">
            <v>did not bat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 t="str">
            <v>n/a</v>
          </cell>
          <cell r="AK172">
            <v>1</v>
          </cell>
          <cell r="AL172">
            <v>6</v>
          </cell>
          <cell r="AM172">
            <v>0</v>
          </cell>
          <cell r="AN172">
            <v>26</v>
          </cell>
          <cell r="AO172">
            <v>0</v>
          </cell>
        </row>
        <row r="173">
          <cell r="G173" t="str">
            <v>S Carsonn/a</v>
          </cell>
          <cell r="H173">
            <v>0</v>
          </cell>
          <cell r="I173">
            <v>0</v>
          </cell>
          <cell r="J173" t="str">
            <v xml:space="preserve">Exiles CC </v>
          </cell>
          <cell r="K173" t="str">
            <v>Sunday</v>
          </cell>
          <cell r="L173" t="str">
            <v>3rd May</v>
          </cell>
          <cell r="M173" t="str">
            <v>Home</v>
          </cell>
          <cell r="N173" t="str">
            <v>Ploughmans CC</v>
          </cell>
          <cell r="P173">
            <v>2</v>
          </cell>
          <cell r="Q173" t="str">
            <v>S Carson</v>
          </cell>
          <cell r="R173" t="str">
            <v>c</v>
          </cell>
          <cell r="T173">
            <v>9</v>
          </cell>
          <cell r="U173" t="str">
            <v>did not bat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 t="str">
            <v>n/a</v>
          </cell>
          <cell r="AK173">
            <v>2</v>
          </cell>
          <cell r="AL173">
            <v>6</v>
          </cell>
          <cell r="AM173">
            <v>0</v>
          </cell>
          <cell r="AN173">
            <v>38</v>
          </cell>
          <cell r="AO173">
            <v>0</v>
          </cell>
        </row>
        <row r="174">
          <cell r="G174" t="str">
            <v>A Boydn/a</v>
          </cell>
          <cell r="H174">
            <v>0</v>
          </cell>
          <cell r="I174">
            <v>0</v>
          </cell>
          <cell r="J174" t="str">
            <v xml:space="preserve">Exiles CC </v>
          </cell>
          <cell r="K174" t="str">
            <v>Sunday</v>
          </cell>
          <cell r="L174" t="str">
            <v>3rd May</v>
          </cell>
          <cell r="M174" t="str">
            <v>Home</v>
          </cell>
          <cell r="N174" t="str">
            <v>Ploughmans CC</v>
          </cell>
          <cell r="P174">
            <v>2</v>
          </cell>
          <cell r="Q174" t="str">
            <v>A Boyd</v>
          </cell>
          <cell r="T174">
            <v>10</v>
          </cell>
          <cell r="U174" t="str">
            <v>did not bat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 t="str">
            <v>n/a</v>
          </cell>
          <cell r="AK174">
            <v>3</v>
          </cell>
          <cell r="AL174">
            <v>5</v>
          </cell>
          <cell r="AM174">
            <v>0</v>
          </cell>
          <cell r="AN174">
            <v>44</v>
          </cell>
          <cell r="AO174">
            <v>3</v>
          </cell>
        </row>
        <row r="175">
          <cell r="G175" t="str">
            <v>N Stephensonn/a</v>
          </cell>
          <cell r="H175">
            <v>0</v>
          </cell>
          <cell r="I175">
            <v>0</v>
          </cell>
          <cell r="J175" t="str">
            <v xml:space="preserve">Exiles CC </v>
          </cell>
          <cell r="K175" t="str">
            <v>Sunday</v>
          </cell>
          <cell r="L175" t="str">
            <v>3rd May</v>
          </cell>
          <cell r="M175" t="str">
            <v>Home</v>
          </cell>
          <cell r="N175" t="str">
            <v>Ploughmans CC</v>
          </cell>
          <cell r="P175">
            <v>2</v>
          </cell>
          <cell r="Q175" t="str">
            <v>N Stephenson</v>
          </cell>
          <cell r="T175">
            <v>11</v>
          </cell>
          <cell r="U175" t="str">
            <v>did not bat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 t="str">
            <v>n/a</v>
          </cell>
          <cell r="AK175">
            <v>4</v>
          </cell>
          <cell r="AL175">
            <v>7</v>
          </cell>
          <cell r="AM175">
            <v>0</v>
          </cell>
          <cell r="AN175">
            <v>37</v>
          </cell>
          <cell r="AO175">
            <v>1</v>
          </cell>
        </row>
        <row r="176">
          <cell r="G176" t="str">
            <v>Extras21</v>
          </cell>
          <cell r="H176">
            <v>0</v>
          </cell>
          <cell r="I176">
            <v>0</v>
          </cell>
          <cell r="J176" t="str">
            <v xml:space="preserve">Exiles CC </v>
          </cell>
          <cell r="K176" t="str">
            <v>Sunday</v>
          </cell>
          <cell r="L176" t="str">
            <v>3rd May</v>
          </cell>
          <cell r="M176" t="str">
            <v>Home</v>
          </cell>
          <cell r="N176" t="str">
            <v>Ploughmans CC</v>
          </cell>
          <cell r="P176">
            <v>2</v>
          </cell>
          <cell r="Q176" t="str">
            <v>Extras</v>
          </cell>
          <cell r="T176" t="str">
            <v>n/a</v>
          </cell>
          <cell r="U176" t="str">
            <v>n/a</v>
          </cell>
          <cell r="V176" t="str">
            <v>n/a</v>
          </cell>
          <cell r="X176" t="str">
            <v>n/a</v>
          </cell>
          <cell r="Y176">
            <v>21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>
            <v>13</v>
          </cell>
          <cell r="AE176">
            <v>0</v>
          </cell>
          <cell r="AF176">
            <v>5</v>
          </cell>
          <cell r="AG176">
            <v>3</v>
          </cell>
        </row>
        <row r="177">
          <cell r="G177" t="str">
            <v>A Jaffin11</v>
          </cell>
          <cell r="H177" t="str">
            <v>w</v>
          </cell>
          <cell r="I177">
            <v>0</v>
          </cell>
          <cell r="J177" t="str">
            <v>Ploughmans CC</v>
          </cell>
          <cell r="K177" t="str">
            <v>Saturday</v>
          </cell>
          <cell r="L177" t="str">
            <v>9th May</v>
          </cell>
          <cell r="M177" t="str">
            <v>Away</v>
          </cell>
          <cell r="N177" t="str">
            <v>Ali CC</v>
          </cell>
          <cell r="P177">
            <v>2</v>
          </cell>
          <cell r="Q177" t="str">
            <v>A Jaffin</v>
          </cell>
          <cell r="T177">
            <v>1</v>
          </cell>
          <cell r="U177" t="str">
            <v>caught</v>
          </cell>
          <cell r="V177" t="str">
            <v>R Richardson</v>
          </cell>
          <cell r="X177" t="str">
            <v>A Paul</v>
          </cell>
          <cell r="Y177">
            <v>11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 t="str">
            <v>n/a</v>
          </cell>
        </row>
        <row r="178">
          <cell r="G178" t="str">
            <v>S Ali2</v>
          </cell>
          <cell r="H178">
            <v>0</v>
          </cell>
          <cell r="I178">
            <v>0</v>
          </cell>
          <cell r="J178" t="str">
            <v>Ploughmans CC</v>
          </cell>
          <cell r="K178" t="str">
            <v>Saturday</v>
          </cell>
          <cell r="L178" t="str">
            <v>9th May</v>
          </cell>
          <cell r="M178" t="str">
            <v>Away</v>
          </cell>
          <cell r="N178" t="str">
            <v>Ali CC</v>
          </cell>
          <cell r="P178">
            <v>2</v>
          </cell>
          <cell r="Q178" t="str">
            <v>S Ali</v>
          </cell>
          <cell r="T178">
            <v>2</v>
          </cell>
          <cell r="U178" t="str">
            <v>caught</v>
          </cell>
          <cell r="V178" t="str">
            <v>H Webster</v>
          </cell>
          <cell r="X178" t="str">
            <v>A Paul</v>
          </cell>
          <cell r="Y178">
            <v>2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 t="str">
            <v>n/a</v>
          </cell>
        </row>
        <row r="179">
          <cell r="G179" t="str">
            <v>S Patel38</v>
          </cell>
          <cell r="H179">
            <v>0</v>
          </cell>
          <cell r="I179">
            <v>0</v>
          </cell>
          <cell r="J179" t="str">
            <v>Ploughmans CC</v>
          </cell>
          <cell r="K179" t="str">
            <v>Saturday</v>
          </cell>
          <cell r="L179" t="str">
            <v>9th May</v>
          </cell>
          <cell r="M179" t="str">
            <v>Away</v>
          </cell>
          <cell r="N179" t="str">
            <v>Ali CC</v>
          </cell>
          <cell r="P179">
            <v>2</v>
          </cell>
          <cell r="Q179" t="str">
            <v>S Patel</v>
          </cell>
          <cell r="T179">
            <v>3</v>
          </cell>
          <cell r="U179" t="str">
            <v>run out</v>
          </cell>
          <cell r="V179" t="str">
            <v>H Webster</v>
          </cell>
          <cell r="Y179">
            <v>38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 t="str">
            <v>n/a</v>
          </cell>
        </row>
        <row r="180">
          <cell r="G180" t="str">
            <v>A Rehman49</v>
          </cell>
          <cell r="H180">
            <v>0</v>
          </cell>
          <cell r="I180">
            <v>0</v>
          </cell>
          <cell r="J180" t="str">
            <v>Ploughmans CC</v>
          </cell>
          <cell r="K180" t="str">
            <v>Saturday</v>
          </cell>
          <cell r="L180" t="str">
            <v>9th May</v>
          </cell>
          <cell r="M180" t="str">
            <v>Away</v>
          </cell>
          <cell r="N180" t="str">
            <v>Ali CC</v>
          </cell>
          <cell r="P180">
            <v>2</v>
          </cell>
          <cell r="Q180" t="str">
            <v>A Rehman</v>
          </cell>
          <cell r="T180">
            <v>4</v>
          </cell>
          <cell r="U180" t="str">
            <v>caught</v>
          </cell>
          <cell r="V180" t="str">
            <v>A Paul</v>
          </cell>
          <cell r="X180" t="str">
            <v>D Conway</v>
          </cell>
          <cell r="Y180">
            <v>49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 t="str">
            <v>n/a</v>
          </cell>
          <cell r="AK180">
            <v>1</v>
          </cell>
          <cell r="AL180">
            <v>7</v>
          </cell>
          <cell r="AM180">
            <v>0</v>
          </cell>
          <cell r="AN180">
            <v>36</v>
          </cell>
          <cell r="AO180">
            <v>0</v>
          </cell>
        </row>
        <row r="181">
          <cell r="G181" t="str">
            <v>S Abbas4</v>
          </cell>
          <cell r="H181">
            <v>0</v>
          </cell>
          <cell r="I181">
            <v>0</v>
          </cell>
          <cell r="J181" t="str">
            <v>Ploughmans CC</v>
          </cell>
          <cell r="K181" t="str">
            <v>Saturday</v>
          </cell>
          <cell r="L181" t="str">
            <v>9th May</v>
          </cell>
          <cell r="M181" t="str">
            <v>Away</v>
          </cell>
          <cell r="N181" t="str">
            <v>Ali CC</v>
          </cell>
          <cell r="P181">
            <v>2</v>
          </cell>
          <cell r="Q181" t="str">
            <v>S Abbas</v>
          </cell>
          <cell r="T181">
            <v>5</v>
          </cell>
          <cell r="U181" t="str">
            <v>bowled</v>
          </cell>
          <cell r="X181" t="str">
            <v>D Conway</v>
          </cell>
          <cell r="Y181">
            <v>4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 t="str">
            <v>n/a</v>
          </cell>
          <cell r="AK181">
            <v>5</v>
          </cell>
          <cell r="AL181">
            <v>5.5</v>
          </cell>
          <cell r="AM181">
            <v>0</v>
          </cell>
          <cell r="AN181">
            <v>31</v>
          </cell>
          <cell r="AO181">
            <v>2</v>
          </cell>
        </row>
        <row r="182">
          <cell r="G182" t="str">
            <v>V Patel4</v>
          </cell>
          <cell r="H182">
            <v>0</v>
          </cell>
          <cell r="I182" t="str">
            <v>w</v>
          </cell>
          <cell r="J182" t="str">
            <v>Ploughmans CC</v>
          </cell>
          <cell r="K182" t="str">
            <v>Saturday</v>
          </cell>
          <cell r="L182" t="str">
            <v>9th May</v>
          </cell>
          <cell r="M182" t="str">
            <v>Away</v>
          </cell>
          <cell r="N182" t="str">
            <v>Ali CC</v>
          </cell>
          <cell r="P182">
            <v>2</v>
          </cell>
          <cell r="Q182" t="str">
            <v>V Patel</v>
          </cell>
          <cell r="T182">
            <v>6</v>
          </cell>
          <cell r="U182" t="str">
            <v>run out</v>
          </cell>
          <cell r="V182" t="str">
            <v>F Mills</v>
          </cell>
          <cell r="W182" t="str">
            <v>R Richardson</v>
          </cell>
          <cell r="Y182">
            <v>4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 t="str">
            <v>n/a</v>
          </cell>
        </row>
        <row r="183">
          <cell r="G183" t="str">
            <v>S Jaffery15</v>
          </cell>
          <cell r="H183">
            <v>0</v>
          </cell>
          <cell r="I183">
            <v>0</v>
          </cell>
          <cell r="J183" t="str">
            <v>Ploughmans CC</v>
          </cell>
          <cell r="K183" t="str">
            <v>Saturday</v>
          </cell>
          <cell r="L183" t="str">
            <v>9th May</v>
          </cell>
          <cell r="M183" t="str">
            <v>Away</v>
          </cell>
          <cell r="N183" t="str">
            <v>Ali CC</v>
          </cell>
          <cell r="P183">
            <v>2</v>
          </cell>
          <cell r="Q183" t="str">
            <v>S Jaffery</v>
          </cell>
          <cell r="T183">
            <v>7</v>
          </cell>
          <cell r="U183" t="str">
            <v>bowled</v>
          </cell>
          <cell r="X183" t="str">
            <v>M Ridgway</v>
          </cell>
          <cell r="Y183">
            <v>15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 t="str">
            <v>n/a</v>
          </cell>
          <cell r="AK183">
            <v>2</v>
          </cell>
          <cell r="AL183">
            <v>10</v>
          </cell>
          <cell r="AM183">
            <v>3</v>
          </cell>
          <cell r="AN183">
            <v>26</v>
          </cell>
          <cell r="AO183">
            <v>6</v>
          </cell>
        </row>
        <row r="184">
          <cell r="G184" t="str">
            <v>A Mirzan/a</v>
          </cell>
          <cell r="H184">
            <v>0</v>
          </cell>
          <cell r="I184">
            <v>0</v>
          </cell>
          <cell r="J184" t="str">
            <v>Ploughmans CC</v>
          </cell>
          <cell r="K184" t="str">
            <v>Saturday</v>
          </cell>
          <cell r="L184" t="str">
            <v>9th May</v>
          </cell>
          <cell r="M184" t="str">
            <v>Away</v>
          </cell>
          <cell r="N184" t="str">
            <v>Ali CC</v>
          </cell>
          <cell r="P184">
            <v>2</v>
          </cell>
          <cell r="Q184" t="str">
            <v>A Mirza</v>
          </cell>
          <cell r="T184">
            <v>8</v>
          </cell>
          <cell r="U184" t="str">
            <v>did not bat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 t="str">
            <v>n/a</v>
          </cell>
          <cell r="AK184">
            <v>4</v>
          </cell>
          <cell r="AL184">
            <v>7</v>
          </cell>
          <cell r="AM184">
            <v>0</v>
          </cell>
          <cell r="AN184">
            <v>26</v>
          </cell>
          <cell r="AO184">
            <v>2</v>
          </cell>
        </row>
        <row r="185">
          <cell r="G185" t="str">
            <v>N Saleem4</v>
          </cell>
          <cell r="H185">
            <v>0</v>
          </cell>
          <cell r="I185">
            <v>0</v>
          </cell>
          <cell r="J185" t="str">
            <v>Ploughmans CC</v>
          </cell>
          <cell r="K185" t="str">
            <v>Saturday</v>
          </cell>
          <cell r="L185" t="str">
            <v>9th May</v>
          </cell>
          <cell r="M185" t="str">
            <v>Away</v>
          </cell>
          <cell r="N185" t="str">
            <v>Ali CC</v>
          </cell>
          <cell r="P185">
            <v>2</v>
          </cell>
          <cell r="Q185" t="str">
            <v>N Saleem</v>
          </cell>
          <cell r="T185">
            <v>9</v>
          </cell>
          <cell r="U185" t="str">
            <v>not out</v>
          </cell>
          <cell r="Y185">
            <v>4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 t="str">
            <v>n/a</v>
          </cell>
          <cell r="AK185">
            <v>3</v>
          </cell>
          <cell r="AL185">
            <v>6</v>
          </cell>
          <cell r="AM185">
            <v>1</v>
          </cell>
          <cell r="AN185">
            <v>19</v>
          </cell>
          <cell r="AO185">
            <v>0</v>
          </cell>
        </row>
        <row r="186">
          <cell r="G186" t="str">
            <v>S Ul-Haquen/a</v>
          </cell>
          <cell r="H186">
            <v>0</v>
          </cell>
          <cell r="I186">
            <v>0</v>
          </cell>
          <cell r="J186" t="str">
            <v>Ploughmans CC</v>
          </cell>
          <cell r="K186" t="str">
            <v>Saturday</v>
          </cell>
          <cell r="L186" t="str">
            <v>9th May</v>
          </cell>
          <cell r="M186" t="str">
            <v>Away</v>
          </cell>
          <cell r="N186" t="str">
            <v>Ali CC</v>
          </cell>
          <cell r="P186">
            <v>2</v>
          </cell>
          <cell r="Q186" t="str">
            <v>S Ul-Haque</v>
          </cell>
          <cell r="T186">
            <v>10</v>
          </cell>
          <cell r="U186" t="str">
            <v>did not bat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 t="str">
            <v>n/a</v>
          </cell>
          <cell r="AK186">
            <v>6</v>
          </cell>
          <cell r="AL186">
            <v>1</v>
          </cell>
          <cell r="AM186">
            <v>0</v>
          </cell>
          <cell r="AN186">
            <v>12</v>
          </cell>
          <cell r="AO186">
            <v>0</v>
          </cell>
        </row>
        <row r="187">
          <cell r="G187" t="str">
            <v>F Khann/a</v>
          </cell>
          <cell r="H187">
            <v>0</v>
          </cell>
          <cell r="I187">
            <v>0</v>
          </cell>
          <cell r="J187" t="str">
            <v>Ploughmans CC</v>
          </cell>
          <cell r="K187" t="str">
            <v>Saturday</v>
          </cell>
          <cell r="L187" t="str">
            <v>9th May</v>
          </cell>
          <cell r="M187" t="str">
            <v>Away</v>
          </cell>
          <cell r="N187" t="str">
            <v>Ali CC</v>
          </cell>
          <cell r="P187">
            <v>2</v>
          </cell>
          <cell r="Q187" t="str">
            <v>F Khan</v>
          </cell>
          <cell r="T187">
            <v>11</v>
          </cell>
          <cell r="U187" t="str">
            <v>did not bat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 t="str">
            <v>n/a</v>
          </cell>
        </row>
        <row r="188">
          <cell r="G188" t="str">
            <v>Extras29</v>
          </cell>
          <cell r="H188">
            <v>0</v>
          </cell>
          <cell r="I188">
            <v>0</v>
          </cell>
          <cell r="J188" t="str">
            <v>Ploughmans CC</v>
          </cell>
          <cell r="K188" t="str">
            <v>Saturday</v>
          </cell>
          <cell r="L188" t="str">
            <v>9th May</v>
          </cell>
          <cell r="M188" t="str">
            <v>Away</v>
          </cell>
          <cell r="N188" t="str">
            <v>Ali CC</v>
          </cell>
          <cell r="P188">
            <v>2</v>
          </cell>
          <cell r="Q188" t="str">
            <v>Extras</v>
          </cell>
          <cell r="T188" t="str">
            <v>n/a</v>
          </cell>
          <cell r="U188" t="str">
            <v>n/a</v>
          </cell>
          <cell r="V188" t="str">
            <v>n/a</v>
          </cell>
          <cell r="X188" t="str">
            <v>n/a</v>
          </cell>
          <cell r="Y188">
            <v>29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>
            <v>19</v>
          </cell>
          <cell r="AE188">
            <v>6</v>
          </cell>
          <cell r="AF188">
            <v>2</v>
          </cell>
          <cell r="AG188">
            <v>2</v>
          </cell>
        </row>
        <row r="189">
          <cell r="G189" t="str">
            <v>R Richardson11</v>
          </cell>
          <cell r="H189">
            <v>0</v>
          </cell>
          <cell r="I189">
            <v>0</v>
          </cell>
          <cell r="J189" t="str">
            <v>Ali CC</v>
          </cell>
          <cell r="K189" t="str">
            <v>Saturday</v>
          </cell>
          <cell r="L189" t="str">
            <v>9th May</v>
          </cell>
          <cell r="M189" t="str">
            <v>Away</v>
          </cell>
          <cell r="N189" t="str">
            <v>Ploughmans CC</v>
          </cell>
          <cell r="P189">
            <v>1</v>
          </cell>
          <cell r="Q189" t="str">
            <v>R Richardson</v>
          </cell>
          <cell r="S189" t="str">
            <v>w</v>
          </cell>
          <cell r="T189">
            <v>1</v>
          </cell>
          <cell r="U189" t="str">
            <v>caught</v>
          </cell>
          <cell r="X189" t="str">
            <v>S Jaffery</v>
          </cell>
          <cell r="Y189">
            <v>11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 t="str">
            <v>n/a</v>
          </cell>
        </row>
        <row r="190">
          <cell r="G190" t="str">
            <v>S Britto8</v>
          </cell>
          <cell r="H190">
            <v>0</v>
          </cell>
          <cell r="I190">
            <v>0</v>
          </cell>
          <cell r="J190" t="str">
            <v>Ali CC</v>
          </cell>
          <cell r="K190" t="str">
            <v>Saturday</v>
          </cell>
          <cell r="L190" t="str">
            <v>9th May</v>
          </cell>
          <cell r="M190" t="str">
            <v>Away</v>
          </cell>
          <cell r="N190" t="str">
            <v>Ploughmans CC</v>
          </cell>
          <cell r="P190">
            <v>1</v>
          </cell>
          <cell r="Q190" t="str">
            <v>S Britto</v>
          </cell>
          <cell r="R190" t="str">
            <v>c</v>
          </cell>
          <cell r="T190">
            <v>2</v>
          </cell>
          <cell r="U190" t="str">
            <v>caught</v>
          </cell>
          <cell r="X190" t="str">
            <v>S Jaffery</v>
          </cell>
          <cell r="Y190">
            <v>8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 t="str">
            <v>n/a</v>
          </cell>
        </row>
        <row r="191">
          <cell r="G191" t="str">
            <v>R Turner0</v>
          </cell>
          <cell r="H191">
            <v>0</v>
          </cell>
          <cell r="I191">
            <v>0</v>
          </cell>
          <cell r="J191" t="str">
            <v>Ali CC</v>
          </cell>
          <cell r="K191" t="str">
            <v>Saturday</v>
          </cell>
          <cell r="L191" t="str">
            <v>9th May</v>
          </cell>
          <cell r="M191" t="str">
            <v>Away</v>
          </cell>
          <cell r="N191" t="str">
            <v>Ploughmans CC</v>
          </cell>
          <cell r="P191">
            <v>1</v>
          </cell>
          <cell r="Q191" t="str">
            <v>R Turner</v>
          </cell>
          <cell r="T191">
            <v>3</v>
          </cell>
          <cell r="U191" t="str">
            <v>bowled</v>
          </cell>
          <cell r="X191" t="str">
            <v>S Jaffery</v>
          </cell>
          <cell r="Y191">
            <v>0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 t="str">
            <v>n/a</v>
          </cell>
        </row>
        <row r="192">
          <cell r="G192" t="str">
            <v>N Ridgway4</v>
          </cell>
          <cell r="H192">
            <v>0</v>
          </cell>
          <cell r="I192">
            <v>0</v>
          </cell>
          <cell r="J192" t="str">
            <v>Ali CC</v>
          </cell>
          <cell r="K192" t="str">
            <v>Saturday</v>
          </cell>
          <cell r="L192" t="str">
            <v>9th May</v>
          </cell>
          <cell r="M192" t="str">
            <v>Away</v>
          </cell>
          <cell r="N192" t="str">
            <v>Ploughmans CC</v>
          </cell>
          <cell r="P192">
            <v>1</v>
          </cell>
          <cell r="Q192" t="str">
            <v>N Ridgway</v>
          </cell>
          <cell r="T192">
            <v>4</v>
          </cell>
          <cell r="U192" t="str">
            <v>bowled</v>
          </cell>
          <cell r="X192" t="str">
            <v>S Jaffery</v>
          </cell>
          <cell r="Y192">
            <v>4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 t="str">
            <v>n/a</v>
          </cell>
        </row>
        <row r="193">
          <cell r="G193" t="str">
            <v>D Conway24</v>
          </cell>
          <cell r="H193">
            <v>0</v>
          </cell>
          <cell r="I193">
            <v>0</v>
          </cell>
          <cell r="J193" t="str">
            <v>Ali CC</v>
          </cell>
          <cell r="K193" t="str">
            <v>Saturday</v>
          </cell>
          <cell r="L193" t="str">
            <v>9th May</v>
          </cell>
          <cell r="M193" t="str">
            <v>Away</v>
          </cell>
          <cell r="N193" t="str">
            <v>Ploughmans CC</v>
          </cell>
          <cell r="P193">
            <v>1</v>
          </cell>
          <cell r="Q193" t="str">
            <v>D Conway</v>
          </cell>
          <cell r="T193">
            <v>5</v>
          </cell>
          <cell r="U193" t="str">
            <v>lbw</v>
          </cell>
          <cell r="X193" t="str">
            <v>S Abbas</v>
          </cell>
          <cell r="Y193">
            <v>24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 t="str">
            <v>n/a</v>
          </cell>
          <cell r="AK193">
            <v>5</v>
          </cell>
          <cell r="AL193">
            <v>6</v>
          </cell>
          <cell r="AM193">
            <v>0</v>
          </cell>
          <cell r="AN193">
            <v>41</v>
          </cell>
          <cell r="AO193">
            <v>2</v>
          </cell>
        </row>
        <row r="194">
          <cell r="G194" t="str">
            <v>F Mills0</v>
          </cell>
          <cell r="H194">
            <v>0</v>
          </cell>
          <cell r="I194">
            <v>0</v>
          </cell>
          <cell r="J194" t="str">
            <v>Ali CC</v>
          </cell>
          <cell r="K194" t="str">
            <v>Saturday</v>
          </cell>
          <cell r="L194" t="str">
            <v>9th May</v>
          </cell>
          <cell r="M194" t="str">
            <v>Away</v>
          </cell>
          <cell r="N194" t="str">
            <v>Ploughmans CC</v>
          </cell>
          <cell r="P194">
            <v>1</v>
          </cell>
          <cell r="Q194" t="str">
            <v>F Mills</v>
          </cell>
          <cell r="T194">
            <v>6</v>
          </cell>
          <cell r="U194" t="str">
            <v>bowled</v>
          </cell>
          <cell r="X194" t="str">
            <v>S Jaffery</v>
          </cell>
          <cell r="Y194">
            <v>0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 t="str">
            <v>n/a</v>
          </cell>
        </row>
        <row r="195">
          <cell r="G195" t="str">
            <v>A Paul0</v>
          </cell>
          <cell r="H195">
            <v>0</v>
          </cell>
          <cell r="I195">
            <v>0</v>
          </cell>
          <cell r="J195" t="str">
            <v>Ali CC</v>
          </cell>
          <cell r="K195" t="str">
            <v>Saturday</v>
          </cell>
          <cell r="L195" t="str">
            <v>9th May</v>
          </cell>
          <cell r="M195" t="str">
            <v>Away</v>
          </cell>
          <cell r="N195" t="str">
            <v>Ploughmans CC</v>
          </cell>
          <cell r="P195">
            <v>1</v>
          </cell>
          <cell r="Q195" t="str">
            <v>A Paul</v>
          </cell>
          <cell r="T195">
            <v>7</v>
          </cell>
          <cell r="U195" t="str">
            <v>caught</v>
          </cell>
          <cell r="X195" t="str">
            <v>S Jaffery</v>
          </cell>
          <cell r="Y195">
            <v>0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 t="str">
            <v>n/a</v>
          </cell>
          <cell r="AK195">
            <v>2</v>
          </cell>
          <cell r="AL195">
            <v>10</v>
          </cell>
          <cell r="AM195">
            <v>0</v>
          </cell>
          <cell r="AN195">
            <v>25</v>
          </cell>
          <cell r="AO195">
            <v>2</v>
          </cell>
        </row>
        <row r="196">
          <cell r="G196" t="str">
            <v>H Webster12</v>
          </cell>
          <cell r="H196">
            <v>0</v>
          </cell>
          <cell r="I196">
            <v>0</v>
          </cell>
          <cell r="J196" t="str">
            <v>Ali CC</v>
          </cell>
          <cell r="K196" t="str">
            <v>Saturday</v>
          </cell>
          <cell r="L196" t="str">
            <v>9th May</v>
          </cell>
          <cell r="M196" t="str">
            <v>Away</v>
          </cell>
          <cell r="N196" t="str">
            <v>Ploughmans CC</v>
          </cell>
          <cell r="P196">
            <v>1</v>
          </cell>
          <cell r="Q196" t="str">
            <v>H Webster</v>
          </cell>
          <cell r="T196">
            <v>8</v>
          </cell>
          <cell r="U196" t="str">
            <v>lbw</v>
          </cell>
          <cell r="X196" t="str">
            <v>A Mirza</v>
          </cell>
          <cell r="Y196">
            <v>12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 t="str">
            <v>n/a</v>
          </cell>
        </row>
        <row r="197">
          <cell r="G197" t="str">
            <v>M Ridgway7</v>
          </cell>
          <cell r="H197">
            <v>0</v>
          </cell>
          <cell r="I197">
            <v>0</v>
          </cell>
          <cell r="J197" t="str">
            <v>Ali CC</v>
          </cell>
          <cell r="K197" t="str">
            <v>Saturday</v>
          </cell>
          <cell r="L197" t="str">
            <v>9th May</v>
          </cell>
          <cell r="M197" t="str">
            <v>Away</v>
          </cell>
          <cell r="N197" t="str">
            <v>Ploughmans CC</v>
          </cell>
          <cell r="P197">
            <v>1</v>
          </cell>
          <cell r="Q197" t="str">
            <v>M Ridgway</v>
          </cell>
          <cell r="T197">
            <v>9</v>
          </cell>
          <cell r="U197" t="str">
            <v>bowled</v>
          </cell>
          <cell r="X197" t="str">
            <v>A Mirza</v>
          </cell>
          <cell r="Y197">
            <v>7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 t="str">
            <v>n/a</v>
          </cell>
          <cell r="AK197">
            <v>1</v>
          </cell>
          <cell r="AL197">
            <v>10</v>
          </cell>
          <cell r="AM197">
            <v>1</v>
          </cell>
          <cell r="AN197">
            <v>39</v>
          </cell>
          <cell r="AO197">
            <v>1</v>
          </cell>
        </row>
        <row r="198">
          <cell r="G198" t="str">
            <v>H Parnell24</v>
          </cell>
          <cell r="H198">
            <v>0</v>
          </cell>
          <cell r="I198">
            <v>0</v>
          </cell>
          <cell r="J198" t="str">
            <v>Ali CC</v>
          </cell>
          <cell r="K198" t="str">
            <v>Saturday</v>
          </cell>
          <cell r="L198" t="str">
            <v>9th May</v>
          </cell>
          <cell r="M198" t="str">
            <v>Away</v>
          </cell>
          <cell r="N198" t="str">
            <v>Ploughmans CC</v>
          </cell>
          <cell r="P198">
            <v>1</v>
          </cell>
          <cell r="Q198" t="str">
            <v>H Parnell</v>
          </cell>
          <cell r="T198">
            <v>10</v>
          </cell>
          <cell r="U198" t="str">
            <v>not out</v>
          </cell>
          <cell r="Y198">
            <v>24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 t="str">
            <v>n/a</v>
          </cell>
          <cell r="AK198">
            <v>4</v>
          </cell>
          <cell r="AL198">
            <v>9.1999999999999993</v>
          </cell>
          <cell r="AM198">
            <v>3</v>
          </cell>
          <cell r="AN198">
            <v>31</v>
          </cell>
          <cell r="AO198">
            <v>0</v>
          </cell>
        </row>
        <row r="199">
          <cell r="G199" t="str">
            <v>R Cox15</v>
          </cell>
          <cell r="H199">
            <v>0</v>
          </cell>
          <cell r="I199">
            <v>0</v>
          </cell>
          <cell r="J199" t="str">
            <v>Ali CC</v>
          </cell>
          <cell r="K199" t="str">
            <v>Saturday</v>
          </cell>
          <cell r="L199" t="str">
            <v>9th May</v>
          </cell>
          <cell r="M199" t="str">
            <v>Away</v>
          </cell>
          <cell r="N199" t="str">
            <v>Ploughmans CC</v>
          </cell>
          <cell r="P199">
            <v>1</v>
          </cell>
          <cell r="Q199" t="str">
            <v>R Cox</v>
          </cell>
          <cell r="T199">
            <v>11</v>
          </cell>
          <cell r="U199" t="str">
            <v>bowled</v>
          </cell>
          <cell r="X199" t="str">
            <v>S Abbas</v>
          </cell>
          <cell r="Y199">
            <v>15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 t="str">
            <v>n/a</v>
          </cell>
          <cell r="AK199">
            <v>3</v>
          </cell>
          <cell r="AL199">
            <v>4</v>
          </cell>
          <cell r="AM199">
            <v>0</v>
          </cell>
          <cell r="AN199">
            <v>20</v>
          </cell>
          <cell r="AO199">
            <v>0</v>
          </cell>
        </row>
        <row r="200">
          <cell r="G200" t="str">
            <v>Extras50</v>
          </cell>
          <cell r="H200">
            <v>0</v>
          </cell>
          <cell r="I200">
            <v>0</v>
          </cell>
          <cell r="J200" t="str">
            <v>Ali CC</v>
          </cell>
          <cell r="K200" t="str">
            <v>Saturday</v>
          </cell>
          <cell r="L200" t="str">
            <v>9th May</v>
          </cell>
          <cell r="M200" t="str">
            <v>Away</v>
          </cell>
          <cell r="N200" t="str">
            <v>Ploughmans CC</v>
          </cell>
          <cell r="P200">
            <v>1</v>
          </cell>
          <cell r="Q200" t="str">
            <v>Extras</v>
          </cell>
          <cell r="T200" t="str">
            <v>n/a</v>
          </cell>
          <cell r="U200" t="str">
            <v>n/a</v>
          </cell>
          <cell r="V200" t="str">
            <v>n/a</v>
          </cell>
          <cell r="X200" t="str">
            <v>n/a</v>
          </cell>
          <cell r="Y200">
            <v>50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>
            <v>43</v>
          </cell>
          <cell r="AF200">
            <v>1</v>
          </cell>
          <cell r="AG200">
            <v>6</v>
          </cell>
        </row>
        <row r="201">
          <cell r="G201" t="str">
            <v>M Kerrison3</v>
          </cell>
          <cell r="H201" t="str">
            <v>w</v>
          </cell>
          <cell r="I201">
            <v>0</v>
          </cell>
          <cell r="J201" t="str">
            <v>Ploughmans CC</v>
          </cell>
          <cell r="K201" t="str">
            <v>Sunday</v>
          </cell>
          <cell r="L201" t="str">
            <v>10th May</v>
          </cell>
          <cell r="M201" t="str">
            <v>Away</v>
          </cell>
          <cell r="N201" t="str">
            <v xml:space="preserve">Morden CC </v>
          </cell>
          <cell r="P201">
            <v>2</v>
          </cell>
          <cell r="Q201" t="str">
            <v>M Kerrison</v>
          </cell>
          <cell r="T201">
            <v>1</v>
          </cell>
          <cell r="U201" t="str">
            <v>caught</v>
          </cell>
          <cell r="V201" t="str">
            <v>L Parks</v>
          </cell>
          <cell r="X201" t="str">
            <v>S Hoskin</v>
          </cell>
          <cell r="Y201">
            <v>3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 t="str">
            <v>n/a</v>
          </cell>
        </row>
        <row r="202">
          <cell r="G202" t="str">
            <v>D Allam10</v>
          </cell>
          <cell r="H202">
            <v>0</v>
          </cell>
          <cell r="I202">
            <v>0</v>
          </cell>
          <cell r="J202" t="str">
            <v>Ploughmans CC</v>
          </cell>
          <cell r="K202" t="str">
            <v>Sunday</v>
          </cell>
          <cell r="L202" t="str">
            <v>10th May</v>
          </cell>
          <cell r="M202" t="str">
            <v>Away</v>
          </cell>
          <cell r="N202" t="str">
            <v xml:space="preserve">Morden CC </v>
          </cell>
          <cell r="P202">
            <v>2</v>
          </cell>
          <cell r="Q202" t="str">
            <v>D Allam</v>
          </cell>
          <cell r="T202">
            <v>2</v>
          </cell>
          <cell r="U202" t="str">
            <v>caught</v>
          </cell>
          <cell r="V202" t="str">
            <v>S Hoskin</v>
          </cell>
          <cell r="X202" t="str">
            <v>T Lonnen</v>
          </cell>
          <cell r="Y202">
            <v>10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 t="str">
            <v>n/a</v>
          </cell>
          <cell r="AK202">
            <v>4</v>
          </cell>
          <cell r="AL202">
            <v>5</v>
          </cell>
          <cell r="AM202">
            <v>0</v>
          </cell>
          <cell r="AN202">
            <v>14</v>
          </cell>
          <cell r="AO202">
            <v>0</v>
          </cell>
        </row>
        <row r="203">
          <cell r="G203" t="str">
            <v>I Richardson46</v>
          </cell>
          <cell r="H203">
            <v>0</v>
          </cell>
          <cell r="I203">
            <v>0</v>
          </cell>
          <cell r="J203" t="str">
            <v>Ploughmans CC</v>
          </cell>
          <cell r="K203" t="str">
            <v>Sunday</v>
          </cell>
          <cell r="L203" t="str">
            <v>10th May</v>
          </cell>
          <cell r="M203" t="str">
            <v>Away</v>
          </cell>
          <cell r="N203" t="str">
            <v xml:space="preserve">Morden CC </v>
          </cell>
          <cell r="P203">
            <v>2</v>
          </cell>
          <cell r="Q203" t="str">
            <v>I Richardson</v>
          </cell>
          <cell r="T203">
            <v>3</v>
          </cell>
          <cell r="U203" t="str">
            <v>bowled</v>
          </cell>
          <cell r="X203" t="str">
            <v>S Hoskin</v>
          </cell>
          <cell r="Y203">
            <v>46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 t="str">
            <v>n/a</v>
          </cell>
        </row>
        <row r="204">
          <cell r="G204" t="str">
            <v>S Small1</v>
          </cell>
          <cell r="H204">
            <v>0</v>
          </cell>
          <cell r="I204">
            <v>0</v>
          </cell>
          <cell r="J204" t="str">
            <v>Ploughmans CC</v>
          </cell>
          <cell r="K204" t="str">
            <v>Sunday</v>
          </cell>
          <cell r="L204" t="str">
            <v>10th May</v>
          </cell>
          <cell r="M204" t="str">
            <v>Away</v>
          </cell>
          <cell r="N204" t="str">
            <v xml:space="preserve">Morden CC </v>
          </cell>
          <cell r="P204">
            <v>2</v>
          </cell>
          <cell r="Q204" t="str">
            <v>S Small</v>
          </cell>
          <cell r="T204">
            <v>4</v>
          </cell>
          <cell r="U204" t="str">
            <v>bowled</v>
          </cell>
          <cell r="X204" t="str">
            <v>T Lonnen</v>
          </cell>
          <cell r="Y204">
            <v>1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 t="str">
            <v>n/a</v>
          </cell>
        </row>
        <row r="205">
          <cell r="G205" t="str">
            <v>K Eaton12</v>
          </cell>
          <cell r="H205">
            <v>0</v>
          </cell>
          <cell r="I205">
            <v>0</v>
          </cell>
          <cell r="J205" t="str">
            <v>Ploughmans CC</v>
          </cell>
          <cell r="K205" t="str">
            <v>Sunday</v>
          </cell>
          <cell r="L205" t="str">
            <v>10th May</v>
          </cell>
          <cell r="M205" t="str">
            <v>Away</v>
          </cell>
          <cell r="N205" t="str">
            <v xml:space="preserve">Morden CC </v>
          </cell>
          <cell r="P205">
            <v>2</v>
          </cell>
          <cell r="Q205" t="str">
            <v>K Eaton</v>
          </cell>
          <cell r="T205">
            <v>5</v>
          </cell>
          <cell r="U205" t="str">
            <v>bowled</v>
          </cell>
          <cell r="X205" t="str">
            <v>I Reham</v>
          </cell>
          <cell r="Y205">
            <v>12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 t="str">
            <v>n/a</v>
          </cell>
          <cell r="AK205">
            <v>1</v>
          </cell>
          <cell r="AL205">
            <v>8</v>
          </cell>
          <cell r="AM205">
            <v>1</v>
          </cell>
          <cell r="AN205">
            <v>39</v>
          </cell>
          <cell r="AO205">
            <v>1</v>
          </cell>
        </row>
        <row r="206">
          <cell r="G206" t="str">
            <v>J Jackson67</v>
          </cell>
          <cell r="H206" t="str">
            <v>w</v>
          </cell>
          <cell r="I206">
            <v>0</v>
          </cell>
          <cell r="J206" t="str">
            <v>Ploughmans CC</v>
          </cell>
          <cell r="K206" t="str">
            <v>Sunday</v>
          </cell>
          <cell r="L206" t="str">
            <v>10th May</v>
          </cell>
          <cell r="M206" t="str">
            <v>Away</v>
          </cell>
          <cell r="N206" t="str">
            <v xml:space="preserve">Morden CC </v>
          </cell>
          <cell r="P206">
            <v>2</v>
          </cell>
          <cell r="Q206" t="str">
            <v>J Jackson</v>
          </cell>
          <cell r="T206">
            <v>6</v>
          </cell>
          <cell r="U206" t="str">
            <v>caught</v>
          </cell>
          <cell r="V206" t="str">
            <v>L Parks</v>
          </cell>
          <cell r="X206" t="str">
            <v>B Glover</v>
          </cell>
          <cell r="Y206">
            <v>67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 t="str">
            <v>n/a</v>
          </cell>
        </row>
        <row r="207">
          <cell r="G207" t="str">
            <v>D Ballard10</v>
          </cell>
          <cell r="H207">
            <v>0</v>
          </cell>
          <cell r="I207">
            <v>0</v>
          </cell>
          <cell r="J207" t="str">
            <v>Ploughmans CC</v>
          </cell>
          <cell r="K207" t="str">
            <v>Sunday</v>
          </cell>
          <cell r="L207" t="str">
            <v>10th May</v>
          </cell>
          <cell r="M207" t="str">
            <v>Away</v>
          </cell>
          <cell r="N207" t="str">
            <v xml:space="preserve">Morden CC </v>
          </cell>
          <cell r="P207">
            <v>2</v>
          </cell>
          <cell r="Q207" t="str">
            <v>D Ballard</v>
          </cell>
          <cell r="T207">
            <v>7</v>
          </cell>
          <cell r="U207" t="str">
            <v>bowled</v>
          </cell>
          <cell r="X207" t="str">
            <v>T Lonnen</v>
          </cell>
          <cell r="Y207">
            <v>10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 t="str">
            <v>n/a</v>
          </cell>
          <cell r="AK207">
            <v>2</v>
          </cell>
          <cell r="AL207">
            <v>8</v>
          </cell>
          <cell r="AM207">
            <v>0</v>
          </cell>
          <cell r="AN207">
            <v>42</v>
          </cell>
          <cell r="AO207">
            <v>0</v>
          </cell>
        </row>
        <row r="208">
          <cell r="G208" t="str">
            <v>J Williams2</v>
          </cell>
          <cell r="H208">
            <v>0</v>
          </cell>
          <cell r="I208">
            <v>0</v>
          </cell>
          <cell r="J208" t="str">
            <v>Ploughmans CC</v>
          </cell>
          <cell r="K208" t="str">
            <v>Sunday</v>
          </cell>
          <cell r="L208" t="str">
            <v>10th May</v>
          </cell>
          <cell r="M208" t="str">
            <v>Away</v>
          </cell>
          <cell r="N208" t="str">
            <v xml:space="preserve">Morden CC </v>
          </cell>
          <cell r="P208">
            <v>2</v>
          </cell>
          <cell r="Q208" t="str">
            <v>J Williams</v>
          </cell>
          <cell r="T208">
            <v>8</v>
          </cell>
          <cell r="U208" t="str">
            <v>caught</v>
          </cell>
          <cell r="V208" t="str">
            <v>J Bell</v>
          </cell>
          <cell r="X208" t="str">
            <v>T Lonnen</v>
          </cell>
          <cell r="Y208">
            <v>2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 t="str">
            <v>n/a</v>
          </cell>
          <cell r="AK208">
            <v>6</v>
          </cell>
          <cell r="AL208">
            <v>7</v>
          </cell>
          <cell r="AM208">
            <v>0</v>
          </cell>
          <cell r="AN208">
            <v>51</v>
          </cell>
          <cell r="AO208">
            <v>3</v>
          </cell>
        </row>
        <row r="209">
          <cell r="G209" t="str">
            <v>G Points0</v>
          </cell>
          <cell r="H209">
            <v>0</v>
          </cell>
          <cell r="I209">
            <v>0</v>
          </cell>
          <cell r="J209" t="str">
            <v>Ploughmans CC</v>
          </cell>
          <cell r="K209" t="str">
            <v>Sunday</v>
          </cell>
          <cell r="L209" t="str">
            <v>10th May</v>
          </cell>
          <cell r="M209" t="str">
            <v>Away</v>
          </cell>
          <cell r="N209" t="str">
            <v xml:space="preserve">Morden CC </v>
          </cell>
          <cell r="P209">
            <v>2</v>
          </cell>
          <cell r="Q209" t="str">
            <v>G Points</v>
          </cell>
          <cell r="T209">
            <v>9</v>
          </cell>
          <cell r="U209" t="str">
            <v>caught</v>
          </cell>
          <cell r="V209" t="str">
            <v>T Lonnen</v>
          </cell>
          <cell r="X209" t="str">
            <v>I Reham</v>
          </cell>
          <cell r="Y209">
            <v>0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 t="str">
            <v>n/a</v>
          </cell>
          <cell r="AK209">
            <v>5</v>
          </cell>
          <cell r="AL209">
            <v>4</v>
          </cell>
          <cell r="AM209">
            <v>0</v>
          </cell>
          <cell r="AN209">
            <v>38</v>
          </cell>
          <cell r="AO209">
            <v>0</v>
          </cell>
        </row>
        <row r="210">
          <cell r="G210" t="str">
            <v>D Gross0</v>
          </cell>
          <cell r="H210">
            <v>0</v>
          </cell>
          <cell r="I210">
            <v>0</v>
          </cell>
          <cell r="J210" t="str">
            <v>Ploughmans CC</v>
          </cell>
          <cell r="K210" t="str">
            <v>Sunday</v>
          </cell>
          <cell r="L210" t="str">
            <v>10th May</v>
          </cell>
          <cell r="M210" t="str">
            <v>Away</v>
          </cell>
          <cell r="N210" t="str">
            <v xml:space="preserve">Morden CC </v>
          </cell>
          <cell r="P210">
            <v>2</v>
          </cell>
          <cell r="Q210" t="str">
            <v>D Gross</v>
          </cell>
          <cell r="T210">
            <v>10</v>
          </cell>
          <cell r="U210" t="str">
            <v>not out</v>
          </cell>
          <cell r="Y210">
            <v>0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 t="str">
            <v>n/a</v>
          </cell>
          <cell r="AK210">
            <v>3</v>
          </cell>
          <cell r="AL210">
            <v>8</v>
          </cell>
          <cell r="AM210">
            <v>1</v>
          </cell>
          <cell r="AN210">
            <v>33</v>
          </cell>
          <cell r="AO210">
            <v>0</v>
          </cell>
        </row>
        <row r="211">
          <cell r="G211" t="str">
            <v>n/a</v>
          </cell>
          <cell r="H211">
            <v>0</v>
          </cell>
          <cell r="I211">
            <v>0</v>
          </cell>
          <cell r="J211" t="str">
            <v>Ploughmans CC</v>
          </cell>
          <cell r="K211" t="str">
            <v>Sunday</v>
          </cell>
          <cell r="L211" t="str">
            <v>10th May</v>
          </cell>
          <cell r="M211" t="str">
            <v>Away</v>
          </cell>
          <cell r="N211" t="str">
            <v xml:space="preserve">Morden CC </v>
          </cell>
          <cell r="P211">
            <v>2</v>
          </cell>
          <cell r="T211">
            <v>11</v>
          </cell>
          <cell r="U211" t="str">
            <v>did not bat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 t="str">
            <v>n/a</v>
          </cell>
        </row>
        <row r="212">
          <cell r="G212" t="str">
            <v>Extras30</v>
          </cell>
          <cell r="H212">
            <v>0</v>
          </cell>
          <cell r="I212">
            <v>0</v>
          </cell>
          <cell r="J212" t="str">
            <v>Ploughmans CC</v>
          </cell>
          <cell r="K212" t="str">
            <v>Sunday</v>
          </cell>
          <cell r="L212" t="str">
            <v>10th May</v>
          </cell>
          <cell r="M212" t="str">
            <v>Away</v>
          </cell>
          <cell r="N212" t="str">
            <v xml:space="preserve">Morden CC </v>
          </cell>
          <cell r="P212">
            <v>2</v>
          </cell>
          <cell r="Q212" t="str">
            <v>Extras</v>
          </cell>
          <cell r="T212" t="str">
            <v>n/a</v>
          </cell>
          <cell r="U212" t="str">
            <v>n/a</v>
          </cell>
          <cell r="V212" t="str">
            <v>n/a</v>
          </cell>
          <cell r="X212" t="str">
            <v>n/a</v>
          </cell>
          <cell r="Y212">
            <v>30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>
            <v>19</v>
          </cell>
          <cell r="AE212">
            <v>8</v>
          </cell>
          <cell r="AF212">
            <v>1</v>
          </cell>
          <cell r="AG212">
            <v>2</v>
          </cell>
        </row>
        <row r="213">
          <cell r="G213" t="str">
            <v>S Britto135</v>
          </cell>
          <cell r="H213">
            <v>0</v>
          </cell>
          <cell r="I213">
            <v>0</v>
          </cell>
          <cell r="J213" t="str">
            <v xml:space="preserve">Morden CC </v>
          </cell>
          <cell r="K213" t="str">
            <v>Sunday</v>
          </cell>
          <cell r="L213" t="str">
            <v>10th May</v>
          </cell>
          <cell r="M213" t="str">
            <v>Away</v>
          </cell>
          <cell r="N213" t="str">
            <v>Ploughmans CC</v>
          </cell>
          <cell r="P213">
            <v>1</v>
          </cell>
          <cell r="Q213" t="str">
            <v>S Britto</v>
          </cell>
          <cell r="T213">
            <v>1</v>
          </cell>
          <cell r="U213" t="str">
            <v>not out</v>
          </cell>
          <cell r="Y213">
            <v>135</v>
          </cell>
          <cell r="Z213">
            <v>133</v>
          </cell>
          <cell r="AA213">
            <v>162</v>
          </cell>
          <cell r="AB213">
            <v>17</v>
          </cell>
          <cell r="AC213">
            <v>2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 t="str">
            <v>n/a</v>
          </cell>
        </row>
        <row r="214">
          <cell r="G214" t="str">
            <v>L Parks21</v>
          </cell>
          <cell r="H214">
            <v>0</v>
          </cell>
          <cell r="I214">
            <v>0</v>
          </cell>
          <cell r="J214" t="str">
            <v xml:space="preserve">Morden CC </v>
          </cell>
          <cell r="K214" t="str">
            <v>Sunday</v>
          </cell>
          <cell r="L214" t="str">
            <v>10th May</v>
          </cell>
          <cell r="M214" t="str">
            <v>Away</v>
          </cell>
          <cell r="N214" t="str">
            <v>Ploughmans CC</v>
          </cell>
          <cell r="P214">
            <v>1</v>
          </cell>
          <cell r="Q214" t="str">
            <v>L Parks</v>
          </cell>
          <cell r="S214" t="str">
            <v>w</v>
          </cell>
          <cell r="T214">
            <v>2</v>
          </cell>
          <cell r="U214" t="str">
            <v>bowled</v>
          </cell>
          <cell r="X214" t="str">
            <v>K Eaton</v>
          </cell>
          <cell r="Y214">
            <v>21</v>
          </cell>
          <cell r="Z214">
            <v>24</v>
          </cell>
          <cell r="AA214">
            <v>27</v>
          </cell>
          <cell r="AB214">
            <v>2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 t="str">
            <v>n/a</v>
          </cell>
        </row>
        <row r="215">
          <cell r="G215" t="str">
            <v>J Bell25</v>
          </cell>
          <cell r="H215">
            <v>0</v>
          </cell>
          <cell r="I215">
            <v>0</v>
          </cell>
          <cell r="J215" t="str">
            <v xml:space="preserve">Morden CC </v>
          </cell>
          <cell r="K215" t="str">
            <v>Sunday</v>
          </cell>
          <cell r="L215" t="str">
            <v>10th May</v>
          </cell>
          <cell r="M215" t="str">
            <v>Away</v>
          </cell>
          <cell r="N215" t="str">
            <v>Ploughmans CC</v>
          </cell>
          <cell r="P215">
            <v>1</v>
          </cell>
          <cell r="Q215" t="str">
            <v>J Bell</v>
          </cell>
          <cell r="T215">
            <v>3</v>
          </cell>
          <cell r="U215" t="str">
            <v>bowled</v>
          </cell>
          <cell r="X215" t="str">
            <v>J Williams</v>
          </cell>
          <cell r="Y215">
            <v>25</v>
          </cell>
          <cell r="Z215">
            <v>62</v>
          </cell>
          <cell r="AA215">
            <v>94</v>
          </cell>
          <cell r="AB215">
            <v>1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 t="str">
            <v>n/a</v>
          </cell>
        </row>
        <row r="216">
          <cell r="G216" t="str">
            <v>T Lockhart11</v>
          </cell>
          <cell r="H216">
            <v>0</v>
          </cell>
          <cell r="I216">
            <v>0</v>
          </cell>
          <cell r="J216" t="str">
            <v xml:space="preserve">Morden CC </v>
          </cell>
          <cell r="K216" t="str">
            <v>Sunday</v>
          </cell>
          <cell r="L216" t="str">
            <v>10th May</v>
          </cell>
          <cell r="M216" t="str">
            <v>Away</v>
          </cell>
          <cell r="N216" t="str">
            <v>Ploughmans CC</v>
          </cell>
          <cell r="P216">
            <v>1</v>
          </cell>
          <cell r="Q216" t="str">
            <v>T Lockhart</v>
          </cell>
          <cell r="T216">
            <v>4</v>
          </cell>
          <cell r="U216" t="str">
            <v>caught</v>
          </cell>
          <cell r="V216" t="str">
            <v>wicket keeper</v>
          </cell>
          <cell r="X216" t="str">
            <v>J Williams</v>
          </cell>
          <cell r="Y216">
            <v>11</v>
          </cell>
          <cell r="Z216">
            <v>2</v>
          </cell>
          <cell r="AA216">
            <v>18</v>
          </cell>
          <cell r="AB216">
            <v>1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 t="str">
            <v>n/a</v>
          </cell>
          <cell r="AK216">
            <v>7</v>
          </cell>
          <cell r="AL216">
            <v>3</v>
          </cell>
          <cell r="AM216">
            <v>0</v>
          </cell>
          <cell r="AN216">
            <v>20</v>
          </cell>
          <cell r="AO216">
            <v>0</v>
          </cell>
        </row>
        <row r="217">
          <cell r="G217" t="str">
            <v>B Glover0</v>
          </cell>
          <cell r="H217">
            <v>0</v>
          </cell>
          <cell r="I217">
            <v>0</v>
          </cell>
          <cell r="J217" t="str">
            <v xml:space="preserve">Morden CC </v>
          </cell>
          <cell r="K217" t="str">
            <v>Sunday</v>
          </cell>
          <cell r="L217" t="str">
            <v>10th May</v>
          </cell>
          <cell r="M217" t="str">
            <v>Away</v>
          </cell>
          <cell r="N217" t="str">
            <v>Ploughmans CC</v>
          </cell>
          <cell r="P217">
            <v>1</v>
          </cell>
          <cell r="Q217" t="str">
            <v>B Glover</v>
          </cell>
          <cell r="T217">
            <v>5</v>
          </cell>
          <cell r="U217" t="str">
            <v>lbw</v>
          </cell>
          <cell r="X217" t="str">
            <v>J Williams</v>
          </cell>
          <cell r="Y217">
            <v>0</v>
          </cell>
          <cell r="Z217">
            <v>4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 t="str">
            <v>n/a</v>
          </cell>
          <cell r="AK217">
            <v>5</v>
          </cell>
          <cell r="AL217">
            <v>5</v>
          </cell>
          <cell r="AM217">
            <v>0</v>
          </cell>
          <cell r="AN217">
            <v>26</v>
          </cell>
          <cell r="AO217">
            <v>1</v>
          </cell>
        </row>
        <row r="218">
          <cell r="G218" t="str">
            <v>T Lonnen2</v>
          </cell>
          <cell r="H218">
            <v>0</v>
          </cell>
          <cell r="I218">
            <v>0</v>
          </cell>
          <cell r="J218" t="str">
            <v xml:space="preserve">Morden CC </v>
          </cell>
          <cell r="K218" t="str">
            <v>Sunday</v>
          </cell>
          <cell r="L218" t="str">
            <v>10th May</v>
          </cell>
          <cell r="M218" t="str">
            <v>Away</v>
          </cell>
          <cell r="N218" t="str">
            <v>Ploughmans CC</v>
          </cell>
          <cell r="P218">
            <v>1</v>
          </cell>
          <cell r="Q218" t="str">
            <v>T Lonnen</v>
          </cell>
          <cell r="R218" t="str">
            <v>c</v>
          </cell>
          <cell r="T218">
            <v>6</v>
          </cell>
          <cell r="U218" t="str">
            <v>not out</v>
          </cell>
          <cell r="Y218">
            <v>2</v>
          </cell>
          <cell r="Z218">
            <v>5</v>
          </cell>
          <cell r="AA218">
            <v>13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 t="str">
            <v>n/a</v>
          </cell>
          <cell r="AK218">
            <v>2</v>
          </cell>
          <cell r="AL218">
            <v>6</v>
          </cell>
          <cell r="AM218">
            <v>3</v>
          </cell>
          <cell r="AN218">
            <v>6</v>
          </cell>
          <cell r="AO218">
            <v>4</v>
          </cell>
        </row>
        <row r="219">
          <cell r="G219" t="str">
            <v>I Rehamn/a</v>
          </cell>
          <cell r="H219">
            <v>0</v>
          </cell>
          <cell r="I219">
            <v>0</v>
          </cell>
          <cell r="J219" t="str">
            <v xml:space="preserve">Morden CC </v>
          </cell>
          <cell r="K219" t="str">
            <v>Sunday</v>
          </cell>
          <cell r="L219" t="str">
            <v>10th May</v>
          </cell>
          <cell r="M219" t="str">
            <v>Away</v>
          </cell>
          <cell r="N219" t="str">
            <v>Ploughmans CC</v>
          </cell>
          <cell r="P219">
            <v>1</v>
          </cell>
          <cell r="Q219" t="str">
            <v>I Reham</v>
          </cell>
          <cell r="T219">
            <v>7</v>
          </cell>
          <cell r="U219" t="str">
            <v>did not bat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 t="str">
            <v>n/a</v>
          </cell>
          <cell r="AK219">
            <v>3</v>
          </cell>
          <cell r="AL219">
            <v>7.3</v>
          </cell>
          <cell r="AM219">
            <v>0</v>
          </cell>
          <cell r="AN219">
            <v>31</v>
          </cell>
          <cell r="AO219">
            <v>2</v>
          </cell>
        </row>
        <row r="220">
          <cell r="G220" t="str">
            <v>K Chaun/a</v>
          </cell>
          <cell r="H220">
            <v>0</v>
          </cell>
          <cell r="I220">
            <v>0</v>
          </cell>
          <cell r="J220" t="str">
            <v xml:space="preserve">Morden CC </v>
          </cell>
          <cell r="K220" t="str">
            <v>Sunday</v>
          </cell>
          <cell r="L220" t="str">
            <v>10th May</v>
          </cell>
          <cell r="M220" t="str">
            <v>Away</v>
          </cell>
          <cell r="N220" t="str">
            <v>Ploughmans CC</v>
          </cell>
          <cell r="P220">
            <v>1</v>
          </cell>
          <cell r="Q220" t="str">
            <v>K Chau</v>
          </cell>
          <cell r="T220">
            <v>8</v>
          </cell>
          <cell r="U220" t="str">
            <v>did not bat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 t="str">
            <v>n/a</v>
          </cell>
          <cell r="AK220">
            <v>6</v>
          </cell>
          <cell r="AL220">
            <v>2</v>
          </cell>
          <cell r="AM220">
            <v>0</v>
          </cell>
          <cell r="AN220">
            <v>28</v>
          </cell>
          <cell r="AO220">
            <v>0</v>
          </cell>
        </row>
        <row r="221">
          <cell r="G221" t="str">
            <v>S Hoskinn/a</v>
          </cell>
          <cell r="H221">
            <v>0</v>
          </cell>
          <cell r="I221">
            <v>0</v>
          </cell>
          <cell r="J221" t="str">
            <v xml:space="preserve">Morden CC </v>
          </cell>
          <cell r="K221" t="str">
            <v>Sunday</v>
          </cell>
          <cell r="L221" t="str">
            <v>10th May</v>
          </cell>
          <cell r="M221" t="str">
            <v>Away</v>
          </cell>
          <cell r="N221" t="str">
            <v>Ploughmans CC</v>
          </cell>
          <cell r="P221">
            <v>1</v>
          </cell>
          <cell r="Q221" t="str">
            <v>S Hoskin</v>
          </cell>
          <cell r="T221">
            <v>9</v>
          </cell>
          <cell r="U221" t="str">
            <v>did not bat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 t="str">
            <v>n/a</v>
          </cell>
          <cell r="AK221">
            <v>1</v>
          </cell>
          <cell r="AL221">
            <v>8</v>
          </cell>
          <cell r="AM221">
            <v>0</v>
          </cell>
          <cell r="AN221">
            <v>46</v>
          </cell>
          <cell r="AO221">
            <v>2</v>
          </cell>
        </row>
        <row r="222">
          <cell r="G222" t="str">
            <v>A Boydn/a</v>
          </cell>
          <cell r="H222">
            <v>0</v>
          </cell>
          <cell r="I222">
            <v>0</v>
          </cell>
          <cell r="J222" t="str">
            <v xml:space="preserve">Morden CC </v>
          </cell>
          <cell r="K222" t="str">
            <v>Sunday</v>
          </cell>
          <cell r="L222" t="str">
            <v>10th May</v>
          </cell>
          <cell r="M222" t="str">
            <v>Away</v>
          </cell>
          <cell r="N222" t="str">
            <v>Ploughmans CC</v>
          </cell>
          <cell r="P222">
            <v>1</v>
          </cell>
          <cell r="Q222" t="str">
            <v>A Boyd</v>
          </cell>
          <cell r="T222">
            <v>10</v>
          </cell>
          <cell r="U222" t="str">
            <v>did not bat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 t="str">
            <v>n/a</v>
          </cell>
          <cell r="AK222">
            <v>4</v>
          </cell>
          <cell r="AL222">
            <v>5</v>
          </cell>
          <cell r="AM222">
            <v>0</v>
          </cell>
          <cell r="AN222">
            <v>21</v>
          </cell>
          <cell r="AO222">
            <v>0</v>
          </cell>
        </row>
        <row r="223">
          <cell r="G223" t="str">
            <v>n/a</v>
          </cell>
          <cell r="H223">
            <v>0</v>
          </cell>
          <cell r="I223">
            <v>0</v>
          </cell>
          <cell r="J223" t="str">
            <v xml:space="preserve">Morden CC </v>
          </cell>
          <cell r="K223" t="str">
            <v>Sunday</v>
          </cell>
          <cell r="L223" t="str">
            <v>10th May</v>
          </cell>
          <cell r="M223" t="str">
            <v>Away</v>
          </cell>
          <cell r="N223" t="str">
            <v>Ploughmans CC</v>
          </cell>
          <cell r="P223">
            <v>1</v>
          </cell>
          <cell r="T223">
            <v>11</v>
          </cell>
          <cell r="U223" t="str">
            <v>did not bat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 t="str">
            <v>n/a</v>
          </cell>
        </row>
        <row r="224">
          <cell r="G224" t="str">
            <v>Extras43</v>
          </cell>
          <cell r="H224">
            <v>0</v>
          </cell>
          <cell r="I224">
            <v>0</v>
          </cell>
          <cell r="J224" t="str">
            <v xml:space="preserve">Morden CC </v>
          </cell>
          <cell r="K224" t="str">
            <v>Sunday</v>
          </cell>
          <cell r="L224" t="str">
            <v>10th May</v>
          </cell>
          <cell r="M224" t="str">
            <v>Away</v>
          </cell>
          <cell r="N224" t="str">
            <v>Ploughmans CC</v>
          </cell>
          <cell r="P224">
            <v>1</v>
          </cell>
          <cell r="Q224" t="str">
            <v>Extras</v>
          </cell>
          <cell r="T224" t="str">
            <v>n/a</v>
          </cell>
          <cell r="U224" t="str">
            <v>n/a</v>
          </cell>
          <cell r="V224" t="str">
            <v>n/a</v>
          </cell>
          <cell r="X224" t="str">
            <v>n/a</v>
          </cell>
          <cell r="Y224">
            <v>43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>
            <v>20</v>
          </cell>
          <cell r="AE224">
            <v>3</v>
          </cell>
          <cell r="AF224">
            <v>16</v>
          </cell>
          <cell r="AG224">
            <v>4</v>
          </cell>
        </row>
        <row r="225">
          <cell r="G225" t="str">
            <v>Batsman 1</v>
          </cell>
          <cell r="H225">
            <v>0</v>
          </cell>
          <cell r="I225">
            <v>0</v>
          </cell>
          <cell r="J225" t="str">
            <v>Ploughmans CC</v>
          </cell>
          <cell r="K225" t="str">
            <v>Saturday</v>
          </cell>
          <cell r="L225" t="str">
            <v>16th May</v>
          </cell>
          <cell r="M225" t="str">
            <v>Home</v>
          </cell>
          <cell r="N225" t="str">
            <v>Ottershaw &amp; Hamm Moor CC</v>
          </cell>
          <cell r="P225">
            <v>1</v>
          </cell>
          <cell r="Q225" t="str">
            <v>Batsman 1</v>
          </cell>
          <cell r="T225">
            <v>1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 t="str">
            <v>n/a</v>
          </cell>
        </row>
        <row r="226">
          <cell r="G226" t="str">
            <v>Batsman 2</v>
          </cell>
          <cell r="H226">
            <v>0</v>
          </cell>
          <cell r="I226">
            <v>0</v>
          </cell>
          <cell r="J226" t="str">
            <v>Ploughmans CC</v>
          </cell>
          <cell r="K226" t="str">
            <v>Saturday</v>
          </cell>
          <cell r="L226" t="str">
            <v>16th May</v>
          </cell>
          <cell r="M226" t="str">
            <v>Home</v>
          </cell>
          <cell r="N226" t="str">
            <v>Ottershaw &amp; Hamm Moor CC</v>
          </cell>
          <cell r="P226">
            <v>1</v>
          </cell>
          <cell r="Q226" t="str">
            <v>Batsman 2</v>
          </cell>
          <cell r="T226">
            <v>2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 t="str">
            <v>n/a</v>
          </cell>
        </row>
        <row r="227">
          <cell r="G227" t="str">
            <v>Batsman 3</v>
          </cell>
          <cell r="H227">
            <v>0</v>
          </cell>
          <cell r="I227">
            <v>0</v>
          </cell>
          <cell r="J227" t="str">
            <v>Ploughmans CC</v>
          </cell>
          <cell r="K227" t="str">
            <v>Saturday</v>
          </cell>
          <cell r="L227" t="str">
            <v>16th May</v>
          </cell>
          <cell r="M227" t="str">
            <v>Home</v>
          </cell>
          <cell r="N227" t="str">
            <v>Ottershaw &amp; Hamm Moor CC</v>
          </cell>
          <cell r="P227">
            <v>1</v>
          </cell>
          <cell r="Q227" t="str">
            <v>Batsman 3</v>
          </cell>
          <cell r="T227">
            <v>3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 t="str">
            <v>n/a</v>
          </cell>
        </row>
        <row r="228">
          <cell r="G228" t="str">
            <v>Batsman 4</v>
          </cell>
          <cell r="H228">
            <v>0</v>
          </cell>
          <cell r="I228">
            <v>0</v>
          </cell>
          <cell r="J228" t="str">
            <v>Ploughmans CC</v>
          </cell>
          <cell r="K228" t="str">
            <v>Saturday</v>
          </cell>
          <cell r="L228" t="str">
            <v>16th May</v>
          </cell>
          <cell r="M228" t="str">
            <v>Home</v>
          </cell>
          <cell r="N228" t="str">
            <v>Ottershaw &amp; Hamm Moor CC</v>
          </cell>
          <cell r="P228">
            <v>1</v>
          </cell>
          <cell r="Q228" t="str">
            <v>Batsman 4</v>
          </cell>
          <cell r="T228">
            <v>4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 t="str">
            <v>n/a</v>
          </cell>
        </row>
        <row r="229">
          <cell r="G229" t="str">
            <v>Rizwan</v>
          </cell>
          <cell r="H229">
            <v>0</v>
          </cell>
          <cell r="I229">
            <v>0</v>
          </cell>
          <cell r="J229" t="str">
            <v>Ploughmans CC</v>
          </cell>
          <cell r="K229" t="str">
            <v>Saturday</v>
          </cell>
          <cell r="L229" t="str">
            <v>16th May</v>
          </cell>
          <cell r="M229" t="str">
            <v>Home</v>
          </cell>
          <cell r="N229" t="str">
            <v>Ottershaw &amp; Hamm Moor CC</v>
          </cell>
          <cell r="P229">
            <v>1</v>
          </cell>
          <cell r="Q229" t="str">
            <v>Rizwan</v>
          </cell>
          <cell r="T229">
            <v>5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 t="str">
            <v>n/a</v>
          </cell>
          <cell r="AK229">
            <v>7</v>
          </cell>
          <cell r="AL229">
            <v>2</v>
          </cell>
          <cell r="AM229">
            <v>0</v>
          </cell>
          <cell r="AN229">
            <v>15</v>
          </cell>
          <cell r="AO229">
            <v>0</v>
          </cell>
        </row>
        <row r="230">
          <cell r="G230" t="str">
            <v>Vinnae</v>
          </cell>
          <cell r="H230">
            <v>0</v>
          </cell>
          <cell r="I230">
            <v>0</v>
          </cell>
          <cell r="J230" t="str">
            <v>Ploughmans CC</v>
          </cell>
          <cell r="K230" t="str">
            <v>Saturday</v>
          </cell>
          <cell r="L230" t="str">
            <v>16th May</v>
          </cell>
          <cell r="M230" t="str">
            <v>Home</v>
          </cell>
          <cell r="N230" t="str">
            <v>Ottershaw &amp; Hamm Moor CC</v>
          </cell>
          <cell r="P230">
            <v>1</v>
          </cell>
          <cell r="Q230" t="str">
            <v>Vinnae</v>
          </cell>
          <cell r="T230">
            <v>6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 t="str">
            <v>n/a</v>
          </cell>
          <cell r="AK230">
            <v>6</v>
          </cell>
          <cell r="AL230">
            <v>2.2999999999999998</v>
          </cell>
          <cell r="AM230">
            <v>0</v>
          </cell>
          <cell r="AN230">
            <v>13</v>
          </cell>
          <cell r="AO230">
            <v>0</v>
          </cell>
        </row>
        <row r="231">
          <cell r="G231" t="str">
            <v>F Khan</v>
          </cell>
          <cell r="H231">
            <v>0</v>
          </cell>
          <cell r="I231">
            <v>0</v>
          </cell>
          <cell r="J231" t="str">
            <v>Ploughmans CC</v>
          </cell>
          <cell r="K231" t="str">
            <v>Saturday</v>
          </cell>
          <cell r="L231" t="str">
            <v>16th May</v>
          </cell>
          <cell r="M231" t="str">
            <v>Home</v>
          </cell>
          <cell r="N231" t="str">
            <v>Ottershaw &amp; Hamm Moor CC</v>
          </cell>
          <cell r="P231">
            <v>1</v>
          </cell>
          <cell r="Q231" t="str">
            <v>F Khan</v>
          </cell>
          <cell r="T231">
            <v>7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 t="str">
            <v>n/a</v>
          </cell>
          <cell r="AK231">
            <v>5</v>
          </cell>
          <cell r="AL231">
            <v>2</v>
          </cell>
          <cell r="AM231">
            <v>0</v>
          </cell>
          <cell r="AN231">
            <v>19</v>
          </cell>
          <cell r="AO231">
            <v>0</v>
          </cell>
        </row>
        <row r="232">
          <cell r="G232" t="str">
            <v>D Fernando</v>
          </cell>
          <cell r="H232">
            <v>0</v>
          </cell>
          <cell r="I232">
            <v>0</v>
          </cell>
          <cell r="J232" t="str">
            <v>Ploughmans CC</v>
          </cell>
          <cell r="K232" t="str">
            <v>Saturday</v>
          </cell>
          <cell r="L232" t="str">
            <v>16th May</v>
          </cell>
          <cell r="M232" t="str">
            <v>Home</v>
          </cell>
          <cell r="N232" t="str">
            <v>Ottershaw &amp; Hamm Moor CC</v>
          </cell>
          <cell r="P232">
            <v>1</v>
          </cell>
          <cell r="Q232" t="str">
            <v>D Fernando</v>
          </cell>
          <cell r="T232">
            <v>8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 t="str">
            <v>n/a</v>
          </cell>
          <cell r="AK232">
            <v>4</v>
          </cell>
          <cell r="AL232">
            <v>7</v>
          </cell>
          <cell r="AM232">
            <v>0</v>
          </cell>
          <cell r="AN232">
            <v>42</v>
          </cell>
          <cell r="AO232">
            <v>2</v>
          </cell>
        </row>
        <row r="233">
          <cell r="G233" t="str">
            <v>R Khan</v>
          </cell>
          <cell r="H233">
            <v>0</v>
          </cell>
          <cell r="I233">
            <v>0</v>
          </cell>
          <cell r="J233" t="str">
            <v>Ploughmans CC</v>
          </cell>
          <cell r="K233" t="str">
            <v>Saturday</v>
          </cell>
          <cell r="L233" t="str">
            <v>16th May</v>
          </cell>
          <cell r="M233" t="str">
            <v>Home</v>
          </cell>
          <cell r="N233" t="str">
            <v>Ottershaw &amp; Hamm Moor CC</v>
          </cell>
          <cell r="P233">
            <v>1</v>
          </cell>
          <cell r="Q233" t="str">
            <v>R Khan</v>
          </cell>
          <cell r="T233">
            <v>9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 t="str">
            <v>n/a</v>
          </cell>
          <cell r="AK233">
            <v>3</v>
          </cell>
          <cell r="AL233">
            <v>9</v>
          </cell>
          <cell r="AM233">
            <v>0</v>
          </cell>
          <cell r="AN233">
            <v>41</v>
          </cell>
          <cell r="AO233">
            <v>0</v>
          </cell>
        </row>
        <row r="234">
          <cell r="G234" t="str">
            <v>A Hussein</v>
          </cell>
          <cell r="H234">
            <v>0</v>
          </cell>
          <cell r="I234">
            <v>0</v>
          </cell>
          <cell r="J234" t="str">
            <v>Ploughmans CC</v>
          </cell>
          <cell r="K234" t="str">
            <v>Saturday</v>
          </cell>
          <cell r="L234" t="str">
            <v>16th May</v>
          </cell>
          <cell r="M234" t="str">
            <v>Home</v>
          </cell>
          <cell r="N234" t="str">
            <v>Ottershaw &amp; Hamm Moor CC</v>
          </cell>
          <cell r="P234">
            <v>1</v>
          </cell>
          <cell r="Q234" t="str">
            <v>A Hussein</v>
          </cell>
          <cell r="T234">
            <v>10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 t="str">
            <v>n/a</v>
          </cell>
          <cell r="AK234">
            <v>2</v>
          </cell>
          <cell r="AL234">
            <v>8</v>
          </cell>
          <cell r="AM234">
            <v>0</v>
          </cell>
          <cell r="AN234">
            <v>28</v>
          </cell>
          <cell r="AO234">
            <v>1</v>
          </cell>
        </row>
        <row r="235">
          <cell r="G235" t="str">
            <v>N Khan</v>
          </cell>
          <cell r="H235">
            <v>0</v>
          </cell>
          <cell r="I235">
            <v>0</v>
          </cell>
          <cell r="J235" t="str">
            <v>Ploughmans CC</v>
          </cell>
          <cell r="K235" t="str">
            <v>Saturday</v>
          </cell>
          <cell r="L235" t="str">
            <v>16th May</v>
          </cell>
          <cell r="M235" t="str">
            <v>Home</v>
          </cell>
          <cell r="N235" t="str">
            <v>Ottershaw &amp; Hamm Moor CC</v>
          </cell>
          <cell r="P235">
            <v>1</v>
          </cell>
          <cell r="Q235" t="str">
            <v>N Khan</v>
          </cell>
          <cell r="T235">
            <v>11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 t="str">
            <v>n/a</v>
          </cell>
          <cell r="AK235">
            <v>1</v>
          </cell>
          <cell r="AL235">
            <v>9</v>
          </cell>
          <cell r="AM235">
            <v>0</v>
          </cell>
          <cell r="AN235">
            <v>42</v>
          </cell>
          <cell r="AO235">
            <v>4</v>
          </cell>
        </row>
        <row r="236">
          <cell r="G236" t="str">
            <v>Extras0</v>
          </cell>
          <cell r="H236">
            <v>0</v>
          </cell>
          <cell r="I236">
            <v>0</v>
          </cell>
          <cell r="J236" t="str">
            <v>Ploughmans CC</v>
          </cell>
          <cell r="K236" t="str">
            <v>Saturday</v>
          </cell>
          <cell r="L236" t="str">
            <v>16th May</v>
          </cell>
          <cell r="M236" t="str">
            <v>Home</v>
          </cell>
          <cell r="N236" t="str">
            <v>Ottershaw &amp; Hamm Moor CC</v>
          </cell>
          <cell r="P236">
            <v>1</v>
          </cell>
          <cell r="Q236" t="str">
            <v>Extras</v>
          </cell>
          <cell r="T236" t="str">
            <v>n/a</v>
          </cell>
          <cell r="U236" t="str">
            <v>n/a</v>
          </cell>
          <cell r="V236" t="str">
            <v>n/a</v>
          </cell>
          <cell r="X236" t="str">
            <v>n/a</v>
          </cell>
          <cell r="Y236">
            <v>0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</row>
        <row r="237">
          <cell r="G237" t="str">
            <v>P Hynes2</v>
          </cell>
          <cell r="H237">
            <v>0</v>
          </cell>
          <cell r="I237">
            <v>0</v>
          </cell>
          <cell r="J237" t="str">
            <v>Ottershaw &amp; Hamm Moor CC</v>
          </cell>
          <cell r="K237" t="str">
            <v>Saturday</v>
          </cell>
          <cell r="L237" t="str">
            <v>16th May</v>
          </cell>
          <cell r="M237" t="str">
            <v>Home</v>
          </cell>
          <cell r="N237" t="str">
            <v>Ploughmans CC</v>
          </cell>
          <cell r="P237">
            <v>2</v>
          </cell>
          <cell r="Q237" t="str">
            <v>P Hynes</v>
          </cell>
          <cell r="T237">
            <v>1</v>
          </cell>
          <cell r="U237" t="str">
            <v>c&amp;b</v>
          </cell>
          <cell r="X237" t="str">
            <v>N Khan</v>
          </cell>
          <cell r="Y237">
            <v>2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 t="str">
            <v>n/a</v>
          </cell>
        </row>
        <row r="238">
          <cell r="G238" t="str">
            <v>S Britto13</v>
          </cell>
          <cell r="H238">
            <v>0</v>
          </cell>
          <cell r="I238">
            <v>0</v>
          </cell>
          <cell r="J238" t="str">
            <v>Ottershaw &amp; Hamm Moor CC</v>
          </cell>
          <cell r="K238" t="str">
            <v>Saturday</v>
          </cell>
          <cell r="L238" t="str">
            <v>16th May</v>
          </cell>
          <cell r="M238" t="str">
            <v>Home</v>
          </cell>
          <cell r="N238" t="str">
            <v>Ploughmans CC</v>
          </cell>
          <cell r="P238">
            <v>2</v>
          </cell>
          <cell r="Q238" t="str">
            <v>S Britto</v>
          </cell>
          <cell r="R238" t="str">
            <v>c</v>
          </cell>
          <cell r="T238">
            <v>2</v>
          </cell>
          <cell r="U238" t="str">
            <v>caught</v>
          </cell>
          <cell r="X238" t="str">
            <v>A Hussein</v>
          </cell>
          <cell r="Y238">
            <v>13</v>
          </cell>
          <cell r="AB238">
            <v>3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 t="str">
            <v>n/a</v>
          </cell>
        </row>
        <row r="239">
          <cell r="G239" t="str">
            <v>T James76</v>
          </cell>
          <cell r="H239">
            <v>0</v>
          </cell>
          <cell r="I239">
            <v>0</v>
          </cell>
          <cell r="J239" t="str">
            <v>Ottershaw &amp; Hamm Moor CC</v>
          </cell>
          <cell r="K239" t="str">
            <v>Saturday</v>
          </cell>
          <cell r="L239" t="str">
            <v>16th May</v>
          </cell>
          <cell r="M239" t="str">
            <v>Home</v>
          </cell>
          <cell r="N239" t="str">
            <v>Ploughmans CC</v>
          </cell>
          <cell r="P239">
            <v>2</v>
          </cell>
          <cell r="Q239" t="str">
            <v>T James</v>
          </cell>
          <cell r="T239">
            <v>3</v>
          </cell>
          <cell r="U239" t="str">
            <v>not out</v>
          </cell>
          <cell r="Y239">
            <v>76</v>
          </cell>
          <cell r="AB239">
            <v>9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 t="str">
            <v>n/a</v>
          </cell>
        </row>
        <row r="240">
          <cell r="G240" t="str">
            <v>N Ridgway11</v>
          </cell>
          <cell r="H240">
            <v>0</v>
          </cell>
          <cell r="I240">
            <v>0</v>
          </cell>
          <cell r="J240" t="str">
            <v>Ottershaw &amp; Hamm Moor CC</v>
          </cell>
          <cell r="K240" t="str">
            <v>Saturday</v>
          </cell>
          <cell r="L240" t="str">
            <v>16th May</v>
          </cell>
          <cell r="M240" t="str">
            <v>Home</v>
          </cell>
          <cell r="N240" t="str">
            <v>Ploughmans CC</v>
          </cell>
          <cell r="P240">
            <v>2</v>
          </cell>
          <cell r="Q240" t="str">
            <v>N Ridgway</v>
          </cell>
          <cell r="T240">
            <v>4</v>
          </cell>
          <cell r="U240" t="str">
            <v>bowled</v>
          </cell>
          <cell r="X240" t="str">
            <v>N Khan</v>
          </cell>
          <cell r="Y240">
            <v>11</v>
          </cell>
          <cell r="AB240">
            <v>2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 t="str">
            <v>n/a</v>
          </cell>
        </row>
        <row r="241">
          <cell r="G241" t="str">
            <v>R Richardson19</v>
          </cell>
          <cell r="H241">
            <v>0</v>
          </cell>
          <cell r="I241">
            <v>0</v>
          </cell>
          <cell r="J241" t="str">
            <v>Ottershaw &amp; Hamm Moor CC</v>
          </cell>
          <cell r="K241" t="str">
            <v>Saturday</v>
          </cell>
          <cell r="L241" t="str">
            <v>16th May</v>
          </cell>
          <cell r="M241" t="str">
            <v>Home</v>
          </cell>
          <cell r="N241" t="str">
            <v>Ploughmans CC</v>
          </cell>
          <cell r="P241">
            <v>2</v>
          </cell>
          <cell r="Q241" t="str">
            <v>R Richardson</v>
          </cell>
          <cell r="S241" t="str">
            <v>w</v>
          </cell>
          <cell r="T241">
            <v>5</v>
          </cell>
          <cell r="U241" t="str">
            <v>bowled</v>
          </cell>
          <cell r="X241" t="str">
            <v>D Fernando</v>
          </cell>
          <cell r="Y241">
            <v>19</v>
          </cell>
          <cell r="AB241">
            <v>3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 t="str">
            <v>n/a</v>
          </cell>
        </row>
        <row r="242">
          <cell r="G242" t="str">
            <v>R Buckley11</v>
          </cell>
          <cell r="H242">
            <v>0</v>
          </cell>
          <cell r="I242">
            <v>0</v>
          </cell>
          <cell r="J242" t="str">
            <v>Ottershaw &amp; Hamm Moor CC</v>
          </cell>
          <cell r="K242" t="str">
            <v>Saturday</v>
          </cell>
          <cell r="L242" t="str">
            <v>16th May</v>
          </cell>
          <cell r="M242" t="str">
            <v>Home</v>
          </cell>
          <cell r="N242" t="str">
            <v>Ploughmans CC</v>
          </cell>
          <cell r="P242">
            <v>2</v>
          </cell>
          <cell r="Q242" t="str">
            <v>R Buckley</v>
          </cell>
          <cell r="T242">
            <v>6</v>
          </cell>
          <cell r="U242" t="str">
            <v>bowled</v>
          </cell>
          <cell r="X242" t="str">
            <v>D Fernando</v>
          </cell>
          <cell r="Y242">
            <v>11</v>
          </cell>
          <cell r="AB242">
            <v>2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 t="str">
            <v>n/a</v>
          </cell>
        </row>
        <row r="243">
          <cell r="G243" t="str">
            <v>J Bell5</v>
          </cell>
          <cell r="H243">
            <v>0</v>
          </cell>
          <cell r="I243">
            <v>0</v>
          </cell>
          <cell r="J243" t="str">
            <v>Ottershaw &amp; Hamm Moor CC</v>
          </cell>
          <cell r="K243" t="str">
            <v>Saturday</v>
          </cell>
          <cell r="L243" t="str">
            <v>16th May</v>
          </cell>
          <cell r="M243" t="str">
            <v>Home</v>
          </cell>
          <cell r="N243" t="str">
            <v>Ploughmans CC</v>
          </cell>
          <cell r="P243">
            <v>2</v>
          </cell>
          <cell r="Q243" t="str">
            <v>J Bell</v>
          </cell>
          <cell r="T243">
            <v>7</v>
          </cell>
          <cell r="U243" t="str">
            <v>lbw</v>
          </cell>
          <cell r="X243" t="str">
            <v>N Khan</v>
          </cell>
          <cell r="Y243">
            <v>5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 t="str">
            <v>n/a</v>
          </cell>
        </row>
        <row r="244">
          <cell r="G244" t="str">
            <v>A Paul2</v>
          </cell>
          <cell r="H244">
            <v>0</v>
          </cell>
          <cell r="I244">
            <v>0</v>
          </cell>
          <cell r="J244" t="str">
            <v>Ottershaw &amp; Hamm Moor CC</v>
          </cell>
          <cell r="K244" t="str">
            <v>Saturday</v>
          </cell>
          <cell r="L244" t="str">
            <v>16th May</v>
          </cell>
          <cell r="M244" t="str">
            <v>Home</v>
          </cell>
          <cell r="N244" t="str">
            <v>Ploughmans CC</v>
          </cell>
          <cell r="P244">
            <v>2</v>
          </cell>
          <cell r="Q244" t="str">
            <v>A Paul</v>
          </cell>
          <cell r="T244">
            <v>8</v>
          </cell>
          <cell r="U244" t="str">
            <v>lbw</v>
          </cell>
          <cell r="X244" t="str">
            <v>N Khan</v>
          </cell>
          <cell r="Y244">
            <v>2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 t="str">
            <v>n/a</v>
          </cell>
        </row>
        <row r="245">
          <cell r="G245" t="str">
            <v>H Parnell9</v>
          </cell>
          <cell r="H245">
            <v>0</v>
          </cell>
          <cell r="I245">
            <v>0</v>
          </cell>
          <cell r="J245" t="str">
            <v>Ottershaw &amp; Hamm Moor CC</v>
          </cell>
          <cell r="K245" t="str">
            <v>Saturday</v>
          </cell>
          <cell r="L245" t="str">
            <v>16th May</v>
          </cell>
          <cell r="M245" t="str">
            <v>Home</v>
          </cell>
          <cell r="N245" t="str">
            <v>Ploughmans CC</v>
          </cell>
          <cell r="P245">
            <v>2</v>
          </cell>
          <cell r="Q245" t="str">
            <v>H Parnell</v>
          </cell>
          <cell r="T245">
            <v>9</v>
          </cell>
          <cell r="U245" t="str">
            <v>run out</v>
          </cell>
          <cell r="Y245">
            <v>9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 t="str">
            <v>n/a</v>
          </cell>
        </row>
        <row r="246">
          <cell r="G246" t="str">
            <v>M Ridgwayn/a</v>
          </cell>
          <cell r="H246">
            <v>0</v>
          </cell>
          <cell r="I246">
            <v>0</v>
          </cell>
          <cell r="J246" t="str">
            <v>Ottershaw &amp; Hamm Moor CC</v>
          </cell>
          <cell r="K246" t="str">
            <v>Saturday</v>
          </cell>
          <cell r="L246" t="str">
            <v>16th May</v>
          </cell>
          <cell r="M246" t="str">
            <v>Home</v>
          </cell>
          <cell r="N246" t="str">
            <v>Ploughmans CC</v>
          </cell>
          <cell r="P246">
            <v>2</v>
          </cell>
          <cell r="Q246" t="str">
            <v>M Ridgway</v>
          </cell>
          <cell r="T246">
            <v>10</v>
          </cell>
          <cell r="U246" t="str">
            <v>did not bat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 t="str">
            <v>n/a</v>
          </cell>
        </row>
        <row r="247">
          <cell r="G247" t="str">
            <v>S Hoskinn/a</v>
          </cell>
          <cell r="H247">
            <v>0</v>
          </cell>
          <cell r="I247">
            <v>0</v>
          </cell>
          <cell r="J247" t="str">
            <v>Ottershaw &amp; Hamm Moor CC</v>
          </cell>
          <cell r="K247" t="str">
            <v>Saturday</v>
          </cell>
          <cell r="L247" t="str">
            <v>16th May</v>
          </cell>
          <cell r="M247" t="str">
            <v>Home</v>
          </cell>
          <cell r="N247" t="str">
            <v>Ploughmans CC</v>
          </cell>
          <cell r="P247">
            <v>2</v>
          </cell>
          <cell r="Q247" t="str">
            <v>S Hoskin</v>
          </cell>
          <cell r="T247">
            <v>11</v>
          </cell>
          <cell r="U247" t="str">
            <v>did not bat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 t="str">
            <v>n/a</v>
          </cell>
        </row>
        <row r="248">
          <cell r="G248" t="str">
            <v>Extras56</v>
          </cell>
          <cell r="H248">
            <v>0</v>
          </cell>
          <cell r="I248">
            <v>0</v>
          </cell>
          <cell r="J248" t="str">
            <v>Ottershaw &amp; Hamm Moor CC</v>
          </cell>
          <cell r="K248" t="str">
            <v>Saturday</v>
          </cell>
          <cell r="L248" t="str">
            <v>16th May</v>
          </cell>
          <cell r="M248" t="str">
            <v>Home</v>
          </cell>
          <cell r="N248" t="str">
            <v>Ploughmans CC</v>
          </cell>
          <cell r="P248">
            <v>2</v>
          </cell>
          <cell r="Q248" t="str">
            <v>Extras</v>
          </cell>
          <cell r="T248" t="str">
            <v>n/a</v>
          </cell>
          <cell r="U248" t="str">
            <v>n/a</v>
          </cell>
          <cell r="V248" t="str">
            <v>n/a</v>
          </cell>
          <cell r="X248" t="str">
            <v>n/a</v>
          </cell>
          <cell r="Y248">
            <v>56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>
            <v>49</v>
          </cell>
          <cell r="AE248">
            <v>1</v>
          </cell>
          <cell r="AF248">
            <v>1</v>
          </cell>
          <cell r="AG248">
            <v>5</v>
          </cell>
        </row>
        <row r="249">
          <cell r="G249" t="str">
            <v>C Jasper17</v>
          </cell>
          <cell r="H249">
            <v>0</v>
          </cell>
          <cell r="I249">
            <v>0</v>
          </cell>
          <cell r="J249" t="str">
            <v>Ploughmans CC</v>
          </cell>
          <cell r="K249" t="str">
            <v>Sunday</v>
          </cell>
          <cell r="L249" t="str">
            <v>17th May</v>
          </cell>
          <cell r="M249" t="str">
            <v>Away</v>
          </cell>
          <cell r="N249" t="str">
            <v>Woking &amp; Horsell CC 2nd XI</v>
          </cell>
          <cell r="P249">
            <v>2</v>
          </cell>
          <cell r="Q249" t="str">
            <v>C Jasper</v>
          </cell>
          <cell r="T249">
            <v>1</v>
          </cell>
          <cell r="U249" t="str">
            <v>caught</v>
          </cell>
          <cell r="V249" t="str">
            <v>C Lilfort</v>
          </cell>
          <cell r="X249" t="str">
            <v>M Ridgway</v>
          </cell>
          <cell r="Y249">
            <v>17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 t="str">
            <v>n/a</v>
          </cell>
        </row>
        <row r="250">
          <cell r="G250" t="str">
            <v>H Rad4</v>
          </cell>
          <cell r="H250">
            <v>0</v>
          </cell>
          <cell r="I250">
            <v>0</v>
          </cell>
          <cell r="J250" t="str">
            <v>Ploughmans CC</v>
          </cell>
          <cell r="K250" t="str">
            <v>Sunday</v>
          </cell>
          <cell r="L250" t="str">
            <v>17th May</v>
          </cell>
          <cell r="M250" t="str">
            <v>Away</v>
          </cell>
          <cell r="N250" t="str">
            <v>Woking &amp; Horsell CC 2nd XI</v>
          </cell>
          <cell r="P250">
            <v>2</v>
          </cell>
          <cell r="Q250" t="str">
            <v>H Rad</v>
          </cell>
          <cell r="T250">
            <v>2</v>
          </cell>
          <cell r="U250" t="str">
            <v>bowled</v>
          </cell>
          <cell r="X250" t="str">
            <v>M Ridgway</v>
          </cell>
          <cell r="Y250">
            <v>4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 t="str">
            <v>n/a</v>
          </cell>
        </row>
        <row r="251">
          <cell r="G251" t="str">
            <v>R Bose10</v>
          </cell>
          <cell r="H251">
            <v>0</v>
          </cell>
          <cell r="I251">
            <v>0</v>
          </cell>
          <cell r="J251" t="str">
            <v>Ploughmans CC</v>
          </cell>
          <cell r="K251" t="str">
            <v>Sunday</v>
          </cell>
          <cell r="L251" t="str">
            <v>17th May</v>
          </cell>
          <cell r="M251" t="str">
            <v>Away</v>
          </cell>
          <cell r="N251" t="str">
            <v>Woking &amp; Horsell CC 2nd XI</v>
          </cell>
          <cell r="P251">
            <v>2</v>
          </cell>
          <cell r="Q251" t="str">
            <v>R Bose</v>
          </cell>
          <cell r="T251">
            <v>3</v>
          </cell>
          <cell r="U251" t="str">
            <v>caught</v>
          </cell>
          <cell r="V251" t="str">
            <v>M Ridgway</v>
          </cell>
          <cell r="X251" t="str">
            <v>T Lonnen</v>
          </cell>
          <cell r="Y251">
            <v>10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 t="str">
            <v>n/a</v>
          </cell>
          <cell r="AK251">
            <v>7</v>
          </cell>
          <cell r="AL251">
            <v>3</v>
          </cell>
          <cell r="AM251">
            <v>0</v>
          </cell>
          <cell r="AN251">
            <v>11</v>
          </cell>
          <cell r="AO251">
            <v>0</v>
          </cell>
        </row>
        <row r="252">
          <cell r="G252" t="str">
            <v>A Banter0</v>
          </cell>
          <cell r="H252" t="str">
            <v>w</v>
          </cell>
          <cell r="I252">
            <v>0</v>
          </cell>
          <cell r="J252" t="str">
            <v>Ploughmans CC</v>
          </cell>
          <cell r="K252" t="str">
            <v>Sunday</v>
          </cell>
          <cell r="L252" t="str">
            <v>17th May</v>
          </cell>
          <cell r="M252" t="str">
            <v>Away</v>
          </cell>
          <cell r="N252" t="str">
            <v>Woking &amp; Horsell CC 2nd XI</v>
          </cell>
          <cell r="P252">
            <v>2</v>
          </cell>
          <cell r="Q252" t="str">
            <v>A Banter</v>
          </cell>
          <cell r="T252">
            <v>4</v>
          </cell>
          <cell r="U252" t="str">
            <v>caught</v>
          </cell>
          <cell r="V252" t="str">
            <v>T Lockhart</v>
          </cell>
          <cell r="X252" t="str">
            <v>T Lonnen</v>
          </cell>
          <cell r="Y252">
            <v>0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 t="str">
            <v>n/a</v>
          </cell>
        </row>
        <row r="253">
          <cell r="G253" t="str">
            <v>E Ahmed41</v>
          </cell>
          <cell r="H253">
            <v>0</v>
          </cell>
          <cell r="I253">
            <v>0</v>
          </cell>
          <cell r="J253" t="str">
            <v>Ploughmans CC</v>
          </cell>
          <cell r="K253" t="str">
            <v>Sunday</v>
          </cell>
          <cell r="L253" t="str">
            <v>17th May</v>
          </cell>
          <cell r="M253" t="str">
            <v>Away</v>
          </cell>
          <cell r="N253" t="str">
            <v>Woking &amp; Horsell CC 2nd XI</v>
          </cell>
          <cell r="P253">
            <v>2</v>
          </cell>
          <cell r="Q253" t="str">
            <v>E Ahmed</v>
          </cell>
          <cell r="T253">
            <v>5</v>
          </cell>
          <cell r="U253" t="str">
            <v>caught</v>
          </cell>
          <cell r="V253" t="str">
            <v>S Carson</v>
          </cell>
          <cell r="X253" t="str">
            <v>T Lonnen</v>
          </cell>
          <cell r="Y253">
            <v>41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 t="str">
            <v>n/a</v>
          </cell>
          <cell r="AK253">
            <v>1</v>
          </cell>
          <cell r="AL253">
            <v>5</v>
          </cell>
          <cell r="AM253">
            <v>0</v>
          </cell>
          <cell r="AN253">
            <v>19</v>
          </cell>
          <cell r="AO253">
            <v>2</v>
          </cell>
        </row>
        <row r="254">
          <cell r="G254" t="str">
            <v>D Barter1</v>
          </cell>
          <cell r="H254">
            <v>0</v>
          </cell>
          <cell r="I254">
            <v>0</v>
          </cell>
          <cell r="J254" t="str">
            <v>Ploughmans CC</v>
          </cell>
          <cell r="K254" t="str">
            <v>Sunday</v>
          </cell>
          <cell r="L254" t="str">
            <v>17th May</v>
          </cell>
          <cell r="M254" t="str">
            <v>Away</v>
          </cell>
          <cell r="N254" t="str">
            <v>Woking &amp; Horsell CC 2nd XI</v>
          </cell>
          <cell r="P254">
            <v>2</v>
          </cell>
          <cell r="Q254" t="str">
            <v>D Barter</v>
          </cell>
          <cell r="T254">
            <v>6</v>
          </cell>
          <cell r="U254" t="str">
            <v>bowled</v>
          </cell>
          <cell r="X254" t="str">
            <v>M Ridgway</v>
          </cell>
          <cell r="Y254">
            <v>1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 t="str">
            <v>n/a</v>
          </cell>
        </row>
        <row r="255">
          <cell r="G255" t="str">
            <v>A Wicks22</v>
          </cell>
          <cell r="H255">
            <v>0</v>
          </cell>
          <cell r="I255">
            <v>0</v>
          </cell>
          <cell r="J255" t="str">
            <v>Ploughmans CC</v>
          </cell>
          <cell r="K255" t="str">
            <v>Sunday</v>
          </cell>
          <cell r="L255" t="str">
            <v>17th May</v>
          </cell>
          <cell r="M255" t="str">
            <v>Away</v>
          </cell>
          <cell r="N255" t="str">
            <v>Woking &amp; Horsell CC 2nd XI</v>
          </cell>
          <cell r="P255">
            <v>2</v>
          </cell>
          <cell r="Q255" t="str">
            <v>A Wicks</v>
          </cell>
          <cell r="T255">
            <v>7</v>
          </cell>
          <cell r="U255" t="str">
            <v>bowled</v>
          </cell>
          <cell r="X255" t="str">
            <v>N Stephenson</v>
          </cell>
          <cell r="Y255">
            <v>22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 t="str">
            <v>n/a</v>
          </cell>
          <cell r="AK255">
            <v>6</v>
          </cell>
          <cell r="AL255">
            <v>3</v>
          </cell>
          <cell r="AM255">
            <v>0</v>
          </cell>
          <cell r="AN255">
            <v>18</v>
          </cell>
          <cell r="AO255">
            <v>0</v>
          </cell>
        </row>
        <row r="256">
          <cell r="G256" t="str">
            <v>K Khan14</v>
          </cell>
          <cell r="H256">
            <v>0</v>
          </cell>
          <cell r="I256">
            <v>0</v>
          </cell>
          <cell r="J256" t="str">
            <v>Ploughmans CC</v>
          </cell>
          <cell r="K256" t="str">
            <v>Sunday</v>
          </cell>
          <cell r="L256" t="str">
            <v>17th May</v>
          </cell>
          <cell r="M256" t="str">
            <v>Away</v>
          </cell>
          <cell r="N256" t="str">
            <v>Woking &amp; Horsell CC 2nd XI</v>
          </cell>
          <cell r="P256">
            <v>2</v>
          </cell>
          <cell r="Q256" t="str">
            <v>K Khan</v>
          </cell>
          <cell r="T256">
            <v>8</v>
          </cell>
          <cell r="U256" t="str">
            <v>bowled</v>
          </cell>
          <cell r="X256" t="str">
            <v>T Lonnen</v>
          </cell>
          <cell r="Y256">
            <v>14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 t="str">
            <v>n/a</v>
          </cell>
          <cell r="AK256">
            <v>4</v>
          </cell>
          <cell r="AL256">
            <v>6</v>
          </cell>
          <cell r="AM256">
            <v>1</v>
          </cell>
          <cell r="AN256">
            <v>11</v>
          </cell>
          <cell r="AO256">
            <v>1</v>
          </cell>
        </row>
        <row r="257">
          <cell r="G257" t="str">
            <v>D Lane1</v>
          </cell>
          <cell r="H257">
            <v>0</v>
          </cell>
          <cell r="I257">
            <v>0</v>
          </cell>
          <cell r="J257" t="str">
            <v>Ploughmans CC</v>
          </cell>
          <cell r="K257" t="str">
            <v>Sunday</v>
          </cell>
          <cell r="L257" t="str">
            <v>17th May</v>
          </cell>
          <cell r="M257" t="str">
            <v>Away</v>
          </cell>
          <cell r="N257" t="str">
            <v>Woking &amp; Horsell CC 2nd XI</v>
          </cell>
          <cell r="P257">
            <v>2</v>
          </cell>
          <cell r="Q257" t="str">
            <v>D Lane</v>
          </cell>
          <cell r="T257">
            <v>9</v>
          </cell>
          <cell r="U257" t="str">
            <v>not out</v>
          </cell>
          <cell r="Y257">
            <v>1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 t="str">
            <v>n/a</v>
          </cell>
          <cell r="AK257">
            <v>5</v>
          </cell>
          <cell r="AL257">
            <v>7</v>
          </cell>
          <cell r="AM257">
            <v>0</v>
          </cell>
          <cell r="AN257">
            <v>34</v>
          </cell>
          <cell r="AO257">
            <v>1</v>
          </cell>
        </row>
        <row r="258">
          <cell r="G258" t="str">
            <v>I Khan2</v>
          </cell>
          <cell r="H258">
            <v>0</v>
          </cell>
          <cell r="I258">
            <v>0</v>
          </cell>
          <cell r="J258" t="str">
            <v>Ploughmans CC</v>
          </cell>
          <cell r="K258" t="str">
            <v>Sunday</v>
          </cell>
          <cell r="L258" t="str">
            <v>17th May</v>
          </cell>
          <cell r="M258" t="str">
            <v>Away</v>
          </cell>
          <cell r="N258" t="str">
            <v>Woking &amp; Horsell CC 2nd XI</v>
          </cell>
          <cell r="P258">
            <v>2</v>
          </cell>
          <cell r="Q258" t="str">
            <v>I Khan</v>
          </cell>
          <cell r="T258">
            <v>10</v>
          </cell>
          <cell r="U258" t="str">
            <v>bowled</v>
          </cell>
          <cell r="X258" t="str">
            <v>M Ridgway</v>
          </cell>
          <cell r="Y258">
            <v>2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 t="str">
            <v>n/a</v>
          </cell>
          <cell r="AK258">
            <v>3</v>
          </cell>
          <cell r="AL258">
            <v>8</v>
          </cell>
          <cell r="AM258">
            <v>2</v>
          </cell>
          <cell r="AN258">
            <v>22</v>
          </cell>
          <cell r="AO258">
            <v>2</v>
          </cell>
        </row>
        <row r="259">
          <cell r="G259" t="str">
            <v>P Smith1</v>
          </cell>
          <cell r="H259">
            <v>0</v>
          </cell>
          <cell r="I259">
            <v>0</v>
          </cell>
          <cell r="J259" t="str">
            <v>Ploughmans CC</v>
          </cell>
          <cell r="K259" t="str">
            <v>Sunday</v>
          </cell>
          <cell r="L259" t="str">
            <v>17th May</v>
          </cell>
          <cell r="M259" t="str">
            <v>Away</v>
          </cell>
          <cell r="N259" t="str">
            <v>Woking &amp; Horsell CC 2nd XI</v>
          </cell>
          <cell r="P259">
            <v>2</v>
          </cell>
          <cell r="Q259" t="str">
            <v>P Smith</v>
          </cell>
          <cell r="T259">
            <v>11</v>
          </cell>
          <cell r="U259" t="str">
            <v>bowled</v>
          </cell>
          <cell r="X259" t="str">
            <v>F Mills</v>
          </cell>
          <cell r="Y259">
            <v>1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 t="str">
            <v>n/a</v>
          </cell>
          <cell r="AK259">
            <v>2</v>
          </cell>
          <cell r="AL259">
            <v>8</v>
          </cell>
          <cell r="AM259">
            <v>1</v>
          </cell>
          <cell r="AN259">
            <v>34</v>
          </cell>
          <cell r="AO259">
            <v>0</v>
          </cell>
        </row>
        <row r="260">
          <cell r="G260" t="str">
            <v>Extras16</v>
          </cell>
          <cell r="H260">
            <v>0</v>
          </cell>
          <cell r="I260">
            <v>0</v>
          </cell>
          <cell r="J260" t="str">
            <v>Ploughmans CC</v>
          </cell>
          <cell r="K260" t="str">
            <v>Sunday</v>
          </cell>
          <cell r="L260" t="str">
            <v>17th May</v>
          </cell>
          <cell r="M260" t="str">
            <v>Away</v>
          </cell>
          <cell r="N260" t="str">
            <v>Woking &amp; Horsell CC 2nd XI</v>
          </cell>
          <cell r="P260">
            <v>2</v>
          </cell>
          <cell r="Q260" t="str">
            <v>Extras</v>
          </cell>
          <cell r="T260" t="str">
            <v>n/a</v>
          </cell>
          <cell r="U260" t="str">
            <v>n/a</v>
          </cell>
          <cell r="V260" t="str">
            <v>n/a</v>
          </cell>
          <cell r="X260" t="str">
            <v>n/a</v>
          </cell>
          <cell r="Y260">
            <v>16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>
            <v>10</v>
          </cell>
          <cell r="AE260">
            <v>1</v>
          </cell>
          <cell r="AF260">
            <v>5</v>
          </cell>
          <cell r="AG260">
            <v>0</v>
          </cell>
        </row>
        <row r="261">
          <cell r="G261" t="str">
            <v>C Lilfort1</v>
          </cell>
          <cell r="H261">
            <v>0</v>
          </cell>
          <cell r="I261">
            <v>0</v>
          </cell>
          <cell r="J261" t="str">
            <v>Woking &amp; Horsell CC 2nd XI</v>
          </cell>
          <cell r="K261" t="str">
            <v>Sunday</v>
          </cell>
          <cell r="L261" t="str">
            <v>17th May</v>
          </cell>
          <cell r="M261" t="str">
            <v>Away</v>
          </cell>
          <cell r="N261" t="str">
            <v>Ploughmans CC</v>
          </cell>
          <cell r="P261">
            <v>1</v>
          </cell>
          <cell r="Q261" t="str">
            <v>C Lilfort</v>
          </cell>
          <cell r="T261">
            <v>1</v>
          </cell>
          <cell r="U261" t="str">
            <v>caught</v>
          </cell>
          <cell r="V261" t="str">
            <v>D Lane</v>
          </cell>
          <cell r="X261" t="str">
            <v>E Ahmed</v>
          </cell>
          <cell r="Y261">
            <v>1</v>
          </cell>
          <cell r="Z261">
            <v>7</v>
          </cell>
          <cell r="AA261">
            <v>12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 t="str">
            <v>n/a</v>
          </cell>
          <cell r="AK261">
            <v>5</v>
          </cell>
          <cell r="AL261">
            <v>5</v>
          </cell>
          <cell r="AM261">
            <v>0</v>
          </cell>
          <cell r="AN261">
            <v>18</v>
          </cell>
          <cell r="AO261">
            <v>0</v>
          </cell>
        </row>
        <row r="262">
          <cell r="G262" t="str">
            <v>F Mills0</v>
          </cell>
          <cell r="H262">
            <v>0</v>
          </cell>
          <cell r="I262">
            <v>0</v>
          </cell>
          <cell r="J262" t="str">
            <v>Woking &amp; Horsell CC 2nd XI</v>
          </cell>
          <cell r="K262" t="str">
            <v>Sunday</v>
          </cell>
          <cell r="L262" t="str">
            <v>17th May</v>
          </cell>
          <cell r="M262" t="str">
            <v>Away</v>
          </cell>
          <cell r="N262" t="str">
            <v>Ploughmans CC</v>
          </cell>
          <cell r="P262">
            <v>1</v>
          </cell>
          <cell r="Q262" t="str">
            <v>F Mills</v>
          </cell>
          <cell r="T262">
            <v>2</v>
          </cell>
          <cell r="U262" t="str">
            <v>bowled</v>
          </cell>
          <cell r="X262" t="str">
            <v>E Ahmed</v>
          </cell>
          <cell r="Y262">
            <v>0</v>
          </cell>
          <cell r="Z262">
            <v>3</v>
          </cell>
          <cell r="AA262">
            <v>3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 t="str">
            <v>n/a</v>
          </cell>
          <cell r="AK262">
            <v>6</v>
          </cell>
          <cell r="AL262">
            <v>2.2999999999999998</v>
          </cell>
          <cell r="AM262">
            <v>0</v>
          </cell>
          <cell r="AN262">
            <v>6</v>
          </cell>
          <cell r="AO262">
            <v>0</v>
          </cell>
        </row>
        <row r="263">
          <cell r="G263" t="str">
            <v>M Ridgway27</v>
          </cell>
          <cell r="H263">
            <v>0</v>
          </cell>
          <cell r="I263">
            <v>0</v>
          </cell>
          <cell r="J263" t="str">
            <v>Woking &amp; Horsell CC 2nd XI</v>
          </cell>
          <cell r="K263" t="str">
            <v>Sunday</v>
          </cell>
          <cell r="L263" t="str">
            <v>17th May</v>
          </cell>
          <cell r="M263" t="str">
            <v>Away</v>
          </cell>
          <cell r="N263" t="str">
            <v>Ploughmans CC</v>
          </cell>
          <cell r="P263">
            <v>1</v>
          </cell>
          <cell r="Q263" t="str">
            <v>M Ridgway</v>
          </cell>
          <cell r="T263">
            <v>3</v>
          </cell>
          <cell r="U263" t="str">
            <v>caught</v>
          </cell>
          <cell r="V263" t="str">
            <v>A Parster</v>
          </cell>
          <cell r="X263" t="str">
            <v>I Khan</v>
          </cell>
          <cell r="Y263">
            <v>27</v>
          </cell>
          <cell r="Z263">
            <v>47</v>
          </cell>
          <cell r="AA263">
            <v>53</v>
          </cell>
          <cell r="AB263">
            <v>3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 t="str">
            <v>n/a</v>
          </cell>
          <cell r="AK263">
            <v>2</v>
          </cell>
          <cell r="AL263">
            <v>6</v>
          </cell>
          <cell r="AM263">
            <v>3</v>
          </cell>
          <cell r="AN263">
            <v>12</v>
          </cell>
          <cell r="AO263">
            <v>4</v>
          </cell>
        </row>
        <row r="264">
          <cell r="G264" t="str">
            <v>T Lockhart29</v>
          </cell>
          <cell r="H264">
            <v>0</v>
          </cell>
          <cell r="I264">
            <v>0</v>
          </cell>
          <cell r="J264" t="str">
            <v>Woking &amp; Horsell CC 2nd XI</v>
          </cell>
          <cell r="K264" t="str">
            <v>Sunday</v>
          </cell>
          <cell r="L264" t="str">
            <v>17th May</v>
          </cell>
          <cell r="M264" t="str">
            <v>Away</v>
          </cell>
          <cell r="N264" t="str">
            <v>Ploughmans CC</v>
          </cell>
          <cell r="P264">
            <v>1</v>
          </cell>
          <cell r="Q264" t="str">
            <v>T Lockhart</v>
          </cell>
          <cell r="S264" t="str">
            <v>w</v>
          </cell>
          <cell r="T264">
            <v>4</v>
          </cell>
          <cell r="U264" t="str">
            <v>caught</v>
          </cell>
          <cell r="V264" t="str">
            <v>C Ahmend</v>
          </cell>
          <cell r="X264" t="str">
            <v>I Khan</v>
          </cell>
          <cell r="Y264">
            <v>29</v>
          </cell>
          <cell r="Z264">
            <v>42</v>
          </cell>
          <cell r="AA264">
            <v>41</v>
          </cell>
          <cell r="AB264">
            <v>4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 t="str">
            <v>n/a</v>
          </cell>
        </row>
        <row r="265">
          <cell r="G265" t="str">
            <v>M Rees1</v>
          </cell>
          <cell r="H265">
            <v>0</v>
          </cell>
          <cell r="I265">
            <v>0</v>
          </cell>
          <cell r="J265" t="str">
            <v>Woking &amp; Horsell CC 2nd XI</v>
          </cell>
          <cell r="K265" t="str">
            <v>Sunday</v>
          </cell>
          <cell r="L265" t="str">
            <v>17th May</v>
          </cell>
          <cell r="M265" t="str">
            <v>Away</v>
          </cell>
          <cell r="N265" t="str">
            <v>Ploughmans CC</v>
          </cell>
          <cell r="P265">
            <v>1</v>
          </cell>
          <cell r="Q265" t="str">
            <v>M Rees</v>
          </cell>
          <cell r="T265">
            <v>5</v>
          </cell>
          <cell r="U265" t="str">
            <v>bowled</v>
          </cell>
          <cell r="X265" t="str">
            <v>K Khan</v>
          </cell>
          <cell r="Y265">
            <v>1</v>
          </cell>
          <cell r="Z265">
            <v>19</v>
          </cell>
          <cell r="AA265">
            <v>9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 t="str">
            <v>n/a</v>
          </cell>
        </row>
        <row r="266">
          <cell r="G266" t="str">
            <v>T Lonnen68</v>
          </cell>
          <cell r="H266">
            <v>0</v>
          </cell>
          <cell r="I266">
            <v>0</v>
          </cell>
          <cell r="J266" t="str">
            <v>Woking &amp; Horsell CC 2nd XI</v>
          </cell>
          <cell r="K266" t="str">
            <v>Sunday</v>
          </cell>
          <cell r="L266" t="str">
            <v>17th May</v>
          </cell>
          <cell r="M266" t="str">
            <v>Away</v>
          </cell>
          <cell r="N266" t="str">
            <v>Ploughmans CC</v>
          </cell>
          <cell r="P266">
            <v>1</v>
          </cell>
          <cell r="Q266" t="str">
            <v>T Lonnen</v>
          </cell>
          <cell r="T266">
            <v>6</v>
          </cell>
          <cell r="U266" t="str">
            <v>not out</v>
          </cell>
          <cell r="Y266">
            <v>68</v>
          </cell>
          <cell r="Z266">
            <v>82</v>
          </cell>
          <cell r="AA266">
            <v>79</v>
          </cell>
          <cell r="AB266">
            <v>5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 t="str">
            <v>n/a</v>
          </cell>
          <cell r="AK266">
            <v>1</v>
          </cell>
          <cell r="AL266">
            <v>8</v>
          </cell>
          <cell r="AM266">
            <v>1</v>
          </cell>
          <cell r="AN266">
            <v>26</v>
          </cell>
          <cell r="AO266">
            <v>4</v>
          </cell>
        </row>
        <row r="267">
          <cell r="G267" t="str">
            <v>K Chau12</v>
          </cell>
          <cell r="H267">
            <v>0</v>
          </cell>
          <cell r="I267">
            <v>0</v>
          </cell>
          <cell r="J267" t="str">
            <v>Woking &amp; Horsell CC 2nd XI</v>
          </cell>
          <cell r="K267" t="str">
            <v>Sunday</v>
          </cell>
          <cell r="L267" t="str">
            <v>17th May</v>
          </cell>
          <cell r="M267" t="str">
            <v>Away</v>
          </cell>
          <cell r="N267" t="str">
            <v>Ploughmans CC</v>
          </cell>
          <cell r="P267">
            <v>1</v>
          </cell>
          <cell r="Q267" t="str">
            <v>K Chau</v>
          </cell>
          <cell r="T267">
            <v>7</v>
          </cell>
          <cell r="U267" t="str">
            <v>lbw</v>
          </cell>
          <cell r="X267" t="str">
            <v>D Lane</v>
          </cell>
          <cell r="Y267">
            <v>12</v>
          </cell>
          <cell r="Z267">
            <v>42</v>
          </cell>
          <cell r="AA267">
            <v>54</v>
          </cell>
          <cell r="AB267">
            <v>1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 t="str">
            <v>n/a</v>
          </cell>
        </row>
        <row r="268">
          <cell r="G268" t="str">
            <v>S Carson3</v>
          </cell>
          <cell r="H268">
            <v>0</v>
          </cell>
          <cell r="I268">
            <v>0</v>
          </cell>
          <cell r="J268" t="str">
            <v>Woking &amp; Horsell CC 2nd XI</v>
          </cell>
          <cell r="K268" t="str">
            <v>Sunday</v>
          </cell>
          <cell r="L268" t="str">
            <v>17th May</v>
          </cell>
          <cell r="M268" t="str">
            <v>Away</v>
          </cell>
          <cell r="N268" t="str">
            <v>Ploughmans CC</v>
          </cell>
          <cell r="P268">
            <v>1</v>
          </cell>
          <cell r="Q268" t="str">
            <v>S Carson</v>
          </cell>
          <cell r="R268" t="str">
            <v>c</v>
          </cell>
          <cell r="T268">
            <v>8</v>
          </cell>
          <cell r="U268" t="str">
            <v>not out</v>
          </cell>
          <cell r="Y268">
            <v>3</v>
          </cell>
          <cell r="Z268">
            <v>3</v>
          </cell>
          <cell r="AA268">
            <v>6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 t="str">
            <v>n/a</v>
          </cell>
        </row>
        <row r="269">
          <cell r="G269" t="str">
            <v>A Boydn/a</v>
          </cell>
          <cell r="H269">
            <v>0</v>
          </cell>
          <cell r="I269">
            <v>0</v>
          </cell>
          <cell r="J269" t="str">
            <v>Woking &amp; Horsell CC 2nd XI</v>
          </cell>
          <cell r="K269" t="str">
            <v>Sunday</v>
          </cell>
          <cell r="L269" t="str">
            <v>17th May</v>
          </cell>
          <cell r="M269" t="str">
            <v>Away</v>
          </cell>
          <cell r="N269" t="str">
            <v>Ploughmans CC</v>
          </cell>
          <cell r="P269">
            <v>1</v>
          </cell>
          <cell r="Q269" t="str">
            <v>A Boyd</v>
          </cell>
          <cell r="T269">
            <v>9</v>
          </cell>
          <cell r="U269" t="str">
            <v>did not bat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 t="str">
            <v>n/a</v>
          </cell>
          <cell r="AK269">
            <v>4</v>
          </cell>
          <cell r="AL269">
            <v>4</v>
          </cell>
          <cell r="AM269">
            <v>0</v>
          </cell>
          <cell r="AN269">
            <v>33</v>
          </cell>
          <cell r="AO269">
            <v>0</v>
          </cell>
        </row>
        <row r="270">
          <cell r="G270" t="str">
            <v>R Weinstienn/a</v>
          </cell>
          <cell r="H270">
            <v>0</v>
          </cell>
          <cell r="I270">
            <v>0</v>
          </cell>
          <cell r="J270" t="str">
            <v>Woking &amp; Horsell CC 2nd XI</v>
          </cell>
          <cell r="K270" t="str">
            <v>Sunday</v>
          </cell>
          <cell r="L270" t="str">
            <v>17th May</v>
          </cell>
          <cell r="M270" t="str">
            <v>Away</v>
          </cell>
          <cell r="N270" t="str">
            <v>Ploughmans CC</v>
          </cell>
          <cell r="P270">
            <v>1</v>
          </cell>
          <cell r="Q270" t="str">
            <v>R Weinstien</v>
          </cell>
          <cell r="T270">
            <v>10</v>
          </cell>
          <cell r="U270" t="str">
            <v>did not bat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 t="str">
            <v>n/a</v>
          </cell>
        </row>
        <row r="271">
          <cell r="G271" t="str">
            <v>N Stephensonn/a</v>
          </cell>
          <cell r="H271">
            <v>0</v>
          </cell>
          <cell r="I271">
            <v>0</v>
          </cell>
          <cell r="J271" t="str">
            <v>Woking &amp; Horsell CC 2nd XI</v>
          </cell>
          <cell r="K271" t="str">
            <v>Sunday</v>
          </cell>
          <cell r="L271" t="str">
            <v>17th May</v>
          </cell>
          <cell r="M271" t="str">
            <v>Away</v>
          </cell>
          <cell r="N271" t="str">
            <v>Ploughmans CC</v>
          </cell>
          <cell r="P271">
            <v>1</v>
          </cell>
          <cell r="Q271" t="str">
            <v>N Stephenson</v>
          </cell>
          <cell r="T271">
            <v>11</v>
          </cell>
          <cell r="U271" t="str">
            <v>did not bat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 t="str">
            <v>n/a</v>
          </cell>
          <cell r="AK271">
            <v>3</v>
          </cell>
          <cell r="AL271">
            <v>5</v>
          </cell>
          <cell r="AM271">
            <v>0</v>
          </cell>
          <cell r="AN271">
            <v>29</v>
          </cell>
          <cell r="AO271">
            <v>1</v>
          </cell>
        </row>
        <row r="272">
          <cell r="G272" t="str">
            <v>Extras12</v>
          </cell>
          <cell r="H272">
            <v>0</v>
          </cell>
          <cell r="I272">
            <v>0</v>
          </cell>
          <cell r="J272" t="str">
            <v>Woking &amp; Horsell CC 2nd XI</v>
          </cell>
          <cell r="K272" t="str">
            <v>Sunday</v>
          </cell>
          <cell r="L272" t="str">
            <v>17th May</v>
          </cell>
          <cell r="M272" t="str">
            <v>Away</v>
          </cell>
          <cell r="N272" t="str">
            <v>Ploughmans CC</v>
          </cell>
          <cell r="P272">
            <v>1</v>
          </cell>
          <cell r="Q272" t="str">
            <v>Extras</v>
          </cell>
          <cell r="T272" t="str">
            <v>n/a</v>
          </cell>
          <cell r="U272" t="str">
            <v>n/a</v>
          </cell>
          <cell r="V272" t="str">
            <v>n/a</v>
          </cell>
          <cell r="X272" t="str">
            <v>n/a</v>
          </cell>
          <cell r="Y272">
            <v>12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>
            <v>8</v>
          </cell>
          <cell r="AE272">
            <v>0</v>
          </cell>
          <cell r="AF272">
            <v>2</v>
          </cell>
          <cell r="AG272">
            <v>2</v>
          </cell>
        </row>
        <row r="273">
          <cell r="G273" t="str">
            <v>Maddicot14</v>
          </cell>
          <cell r="H273">
            <v>0</v>
          </cell>
          <cell r="I273">
            <v>0</v>
          </cell>
          <cell r="J273" t="str">
            <v>Ploughmans CC</v>
          </cell>
          <cell r="K273" t="str">
            <v>Saturday</v>
          </cell>
          <cell r="L273" t="str">
            <v>23rd May</v>
          </cell>
          <cell r="M273" t="str">
            <v>Home</v>
          </cell>
          <cell r="N273" t="str">
            <v>Swingers CC</v>
          </cell>
          <cell r="P273">
            <v>2</v>
          </cell>
          <cell r="Q273" t="str">
            <v>Maddicot</v>
          </cell>
          <cell r="T273">
            <v>1</v>
          </cell>
          <cell r="U273" t="str">
            <v>caught</v>
          </cell>
          <cell r="V273" t="str">
            <v>L Parks</v>
          </cell>
          <cell r="X273" t="str">
            <v>A Paul</v>
          </cell>
          <cell r="Y273">
            <v>14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 t="str">
            <v>n/a</v>
          </cell>
        </row>
        <row r="274">
          <cell r="G274" t="str">
            <v>Grant49</v>
          </cell>
          <cell r="H274">
            <v>0</v>
          </cell>
          <cell r="I274">
            <v>0</v>
          </cell>
          <cell r="J274" t="str">
            <v>Ploughmans CC</v>
          </cell>
          <cell r="K274" t="str">
            <v>Saturday</v>
          </cell>
          <cell r="L274" t="str">
            <v>23rd May</v>
          </cell>
          <cell r="M274" t="str">
            <v>Home</v>
          </cell>
          <cell r="N274" t="str">
            <v>Swingers CC</v>
          </cell>
          <cell r="P274">
            <v>2</v>
          </cell>
          <cell r="Q274" t="str">
            <v>Grant</v>
          </cell>
          <cell r="T274">
            <v>2</v>
          </cell>
          <cell r="U274" t="str">
            <v>lbw</v>
          </cell>
          <cell r="X274" t="str">
            <v>M Ridgway</v>
          </cell>
          <cell r="Y274">
            <v>49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 t="str">
            <v>n/a</v>
          </cell>
        </row>
        <row r="275">
          <cell r="G275" t="str">
            <v>Duncan55</v>
          </cell>
          <cell r="H275">
            <v>0</v>
          </cell>
          <cell r="I275">
            <v>0</v>
          </cell>
          <cell r="J275" t="str">
            <v>Ploughmans CC</v>
          </cell>
          <cell r="K275" t="str">
            <v>Saturday</v>
          </cell>
          <cell r="L275" t="str">
            <v>23rd May</v>
          </cell>
          <cell r="M275" t="str">
            <v>Home</v>
          </cell>
          <cell r="N275" t="str">
            <v>Swingers CC</v>
          </cell>
          <cell r="P275">
            <v>2</v>
          </cell>
          <cell r="Q275" t="str">
            <v>Duncan</v>
          </cell>
          <cell r="T275">
            <v>3</v>
          </cell>
          <cell r="U275" t="str">
            <v>bowled</v>
          </cell>
          <cell r="X275" t="str">
            <v>J Jackson</v>
          </cell>
          <cell r="Y275">
            <v>55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 t="str">
            <v>n/a</v>
          </cell>
          <cell r="AK275">
            <v>7</v>
          </cell>
          <cell r="AL275">
            <v>4</v>
          </cell>
          <cell r="AM275">
            <v>1</v>
          </cell>
          <cell r="AN275">
            <v>20</v>
          </cell>
          <cell r="AO275">
            <v>2</v>
          </cell>
        </row>
        <row r="276">
          <cell r="G276" t="str">
            <v>Martindale0</v>
          </cell>
          <cell r="H276" t="str">
            <v>w</v>
          </cell>
          <cell r="I276">
            <v>0</v>
          </cell>
          <cell r="J276" t="str">
            <v>Ploughmans CC</v>
          </cell>
          <cell r="K276" t="str">
            <v>Saturday</v>
          </cell>
          <cell r="L276" t="str">
            <v>23rd May</v>
          </cell>
          <cell r="M276" t="str">
            <v>Home</v>
          </cell>
          <cell r="N276" t="str">
            <v>Swingers CC</v>
          </cell>
          <cell r="P276">
            <v>2</v>
          </cell>
          <cell r="Q276" t="str">
            <v>Martindale</v>
          </cell>
          <cell r="T276">
            <v>4</v>
          </cell>
          <cell r="U276" t="str">
            <v>caught</v>
          </cell>
          <cell r="V276" t="str">
            <v>P Gledhill</v>
          </cell>
          <cell r="X276" t="str">
            <v>M Ridgway</v>
          </cell>
          <cell r="Y276">
            <v>0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 t="str">
            <v>n/a</v>
          </cell>
          <cell r="AK276">
            <v>8</v>
          </cell>
          <cell r="AL276">
            <v>2</v>
          </cell>
          <cell r="AM276">
            <v>0</v>
          </cell>
          <cell r="AN276">
            <v>15</v>
          </cell>
          <cell r="AO276">
            <v>1</v>
          </cell>
        </row>
        <row r="277">
          <cell r="G277" t="str">
            <v>Harris42</v>
          </cell>
          <cell r="H277">
            <v>0</v>
          </cell>
          <cell r="I277">
            <v>0</v>
          </cell>
          <cell r="J277" t="str">
            <v>Ploughmans CC</v>
          </cell>
          <cell r="K277" t="str">
            <v>Saturday</v>
          </cell>
          <cell r="L277" t="str">
            <v>23rd May</v>
          </cell>
          <cell r="M277" t="str">
            <v>Home</v>
          </cell>
          <cell r="N277" t="str">
            <v>Swingers CC</v>
          </cell>
          <cell r="P277">
            <v>2</v>
          </cell>
          <cell r="Q277" t="str">
            <v>Harris</v>
          </cell>
          <cell r="T277">
            <v>5</v>
          </cell>
          <cell r="U277" t="str">
            <v>not out</v>
          </cell>
          <cell r="Y277">
            <v>42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 t="str">
            <v>n/a</v>
          </cell>
          <cell r="AK277">
            <v>2</v>
          </cell>
          <cell r="AL277">
            <v>4</v>
          </cell>
          <cell r="AM277">
            <v>0</v>
          </cell>
          <cell r="AN277">
            <v>16</v>
          </cell>
          <cell r="AO277">
            <v>0</v>
          </cell>
        </row>
        <row r="278">
          <cell r="G278" t="str">
            <v>Davimel4</v>
          </cell>
          <cell r="H278">
            <v>0</v>
          </cell>
          <cell r="I278">
            <v>0</v>
          </cell>
          <cell r="J278" t="str">
            <v>Ploughmans CC</v>
          </cell>
          <cell r="K278" t="str">
            <v>Saturday</v>
          </cell>
          <cell r="L278" t="str">
            <v>23rd May</v>
          </cell>
          <cell r="M278" t="str">
            <v>Home</v>
          </cell>
          <cell r="N278" t="str">
            <v>Swingers CC</v>
          </cell>
          <cell r="P278">
            <v>2</v>
          </cell>
          <cell r="Q278" t="str">
            <v>Davimel</v>
          </cell>
          <cell r="T278">
            <v>6</v>
          </cell>
          <cell r="U278" t="str">
            <v>caught</v>
          </cell>
          <cell r="V278" t="str">
            <v>E Beasley</v>
          </cell>
          <cell r="X278" t="str">
            <v>J Jackson</v>
          </cell>
          <cell r="Y278">
            <v>4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 t="str">
            <v>n/a</v>
          </cell>
        </row>
        <row r="279">
          <cell r="G279" t="str">
            <v>Bhatia4</v>
          </cell>
          <cell r="H279">
            <v>0</v>
          </cell>
          <cell r="I279">
            <v>0</v>
          </cell>
          <cell r="J279" t="str">
            <v>Ploughmans CC</v>
          </cell>
          <cell r="K279" t="str">
            <v>Saturday</v>
          </cell>
          <cell r="L279" t="str">
            <v>23rd May</v>
          </cell>
          <cell r="M279" t="str">
            <v>Home</v>
          </cell>
          <cell r="N279" t="str">
            <v>Swingers CC</v>
          </cell>
          <cell r="P279">
            <v>2</v>
          </cell>
          <cell r="Q279" t="str">
            <v>Bhatia</v>
          </cell>
          <cell r="T279">
            <v>7</v>
          </cell>
          <cell r="U279" t="str">
            <v>not out</v>
          </cell>
          <cell r="Y279">
            <v>4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 t="str">
            <v>n/a</v>
          </cell>
          <cell r="AK279">
            <v>6</v>
          </cell>
          <cell r="AL279">
            <v>4</v>
          </cell>
          <cell r="AM279">
            <v>0</v>
          </cell>
          <cell r="AN279">
            <v>25</v>
          </cell>
          <cell r="AO279">
            <v>0</v>
          </cell>
        </row>
        <row r="280">
          <cell r="G280" t="str">
            <v>Rossn/a</v>
          </cell>
          <cell r="H280">
            <v>0</v>
          </cell>
          <cell r="I280">
            <v>0</v>
          </cell>
          <cell r="J280" t="str">
            <v>Ploughmans CC</v>
          </cell>
          <cell r="K280" t="str">
            <v>Saturday</v>
          </cell>
          <cell r="L280" t="str">
            <v>23rd May</v>
          </cell>
          <cell r="M280" t="str">
            <v>Home</v>
          </cell>
          <cell r="N280" t="str">
            <v>Swingers CC</v>
          </cell>
          <cell r="P280">
            <v>2</v>
          </cell>
          <cell r="Q280" t="str">
            <v>Ross</v>
          </cell>
          <cell r="T280">
            <v>8</v>
          </cell>
          <cell r="U280" t="str">
            <v>did not bat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 t="str">
            <v>n/a</v>
          </cell>
          <cell r="AK280">
            <v>5</v>
          </cell>
          <cell r="AL280">
            <v>3</v>
          </cell>
          <cell r="AM280">
            <v>0</v>
          </cell>
          <cell r="AN280">
            <v>24</v>
          </cell>
          <cell r="AO280">
            <v>0</v>
          </cell>
        </row>
        <row r="281">
          <cell r="G281" t="str">
            <v>Douglasn/a</v>
          </cell>
          <cell r="H281">
            <v>0</v>
          </cell>
          <cell r="I281">
            <v>0</v>
          </cell>
          <cell r="J281" t="str">
            <v>Ploughmans CC</v>
          </cell>
          <cell r="K281" t="str">
            <v>Saturday</v>
          </cell>
          <cell r="L281" t="str">
            <v>23rd May</v>
          </cell>
          <cell r="M281" t="str">
            <v>Home</v>
          </cell>
          <cell r="N281" t="str">
            <v>Swingers CC</v>
          </cell>
          <cell r="P281">
            <v>2</v>
          </cell>
          <cell r="Q281" t="str">
            <v>Douglas</v>
          </cell>
          <cell r="T281">
            <v>9</v>
          </cell>
          <cell r="U281" t="str">
            <v>did not bat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 t="str">
            <v>n/a</v>
          </cell>
          <cell r="AK281">
            <v>4</v>
          </cell>
          <cell r="AL281">
            <v>5</v>
          </cell>
          <cell r="AM281">
            <v>0</v>
          </cell>
          <cell r="AN281">
            <v>32</v>
          </cell>
          <cell r="AO281">
            <v>0</v>
          </cell>
        </row>
        <row r="282">
          <cell r="G282" t="str">
            <v>Egarn/a</v>
          </cell>
          <cell r="H282">
            <v>0</v>
          </cell>
          <cell r="I282">
            <v>0</v>
          </cell>
          <cell r="J282" t="str">
            <v>Ploughmans CC</v>
          </cell>
          <cell r="K282" t="str">
            <v>Saturday</v>
          </cell>
          <cell r="L282" t="str">
            <v>23rd May</v>
          </cell>
          <cell r="M282" t="str">
            <v>Home</v>
          </cell>
          <cell r="N282" t="str">
            <v>Swingers CC</v>
          </cell>
          <cell r="P282">
            <v>2</v>
          </cell>
          <cell r="Q282" t="str">
            <v>Egar</v>
          </cell>
          <cell r="T282">
            <v>10</v>
          </cell>
          <cell r="U282" t="str">
            <v>did not bat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 t="str">
            <v>n/a</v>
          </cell>
          <cell r="AK282">
            <v>3</v>
          </cell>
          <cell r="AL282">
            <v>6</v>
          </cell>
          <cell r="AM282">
            <v>2</v>
          </cell>
          <cell r="AN282">
            <v>23</v>
          </cell>
          <cell r="AO282">
            <v>0</v>
          </cell>
        </row>
        <row r="283">
          <cell r="G283" t="str">
            <v>Tomn/a</v>
          </cell>
          <cell r="H283">
            <v>0</v>
          </cell>
          <cell r="I283">
            <v>0</v>
          </cell>
          <cell r="J283" t="str">
            <v>Ploughmans CC</v>
          </cell>
          <cell r="K283" t="str">
            <v>Saturday</v>
          </cell>
          <cell r="L283" t="str">
            <v>23rd May</v>
          </cell>
          <cell r="M283" t="str">
            <v>Home</v>
          </cell>
          <cell r="N283" t="str">
            <v>Swingers CC</v>
          </cell>
          <cell r="P283">
            <v>2</v>
          </cell>
          <cell r="Q283" t="str">
            <v>Tom</v>
          </cell>
          <cell r="T283">
            <v>11</v>
          </cell>
          <cell r="U283" t="str">
            <v>did not bat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 t="str">
            <v>n/a</v>
          </cell>
          <cell r="AK283">
            <v>1</v>
          </cell>
          <cell r="AL283">
            <v>7</v>
          </cell>
          <cell r="AM283">
            <v>1</v>
          </cell>
          <cell r="AN283">
            <v>19</v>
          </cell>
          <cell r="AO283">
            <v>4</v>
          </cell>
        </row>
        <row r="284">
          <cell r="G284" t="str">
            <v>Extras18</v>
          </cell>
          <cell r="H284">
            <v>0</v>
          </cell>
          <cell r="I284">
            <v>0</v>
          </cell>
          <cell r="J284" t="str">
            <v>Ploughmans CC</v>
          </cell>
          <cell r="K284" t="str">
            <v>Saturday</v>
          </cell>
          <cell r="L284" t="str">
            <v>23rd May</v>
          </cell>
          <cell r="M284" t="str">
            <v>Home</v>
          </cell>
          <cell r="N284" t="str">
            <v>Swingers CC</v>
          </cell>
          <cell r="P284">
            <v>2</v>
          </cell>
          <cell r="Q284" t="str">
            <v>Extras</v>
          </cell>
          <cell r="T284" t="str">
            <v>n/a</v>
          </cell>
          <cell r="U284" t="str">
            <v>n/a</v>
          </cell>
          <cell r="V284" t="str">
            <v>n/a</v>
          </cell>
          <cell r="X284" t="str">
            <v>n/a</v>
          </cell>
          <cell r="Y284">
            <v>18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>
            <v>8</v>
          </cell>
          <cell r="AE284">
            <v>0</v>
          </cell>
          <cell r="AF284">
            <v>6</v>
          </cell>
          <cell r="AG284">
            <v>4</v>
          </cell>
        </row>
        <row r="285">
          <cell r="G285" t="str">
            <v>M Whiting18</v>
          </cell>
          <cell r="H285">
            <v>0</v>
          </cell>
          <cell r="I285">
            <v>0</v>
          </cell>
          <cell r="J285" t="str">
            <v>Swingers CC</v>
          </cell>
          <cell r="K285" t="str">
            <v>Saturday</v>
          </cell>
          <cell r="L285" t="str">
            <v>23rd May</v>
          </cell>
          <cell r="M285" t="str">
            <v>Home</v>
          </cell>
          <cell r="N285" t="str">
            <v>Ploughmans CC</v>
          </cell>
          <cell r="P285">
            <v>1</v>
          </cell>
          <cell r="Q285" t="str">
            <v>M Whiting</v>
          </cell>
          <cell r="T285">
            <v>1</v>
          </cell>
          <cell r="U285" t="str">
            <v>bowled</v>
          </cell>
          <cell r="X285" t="str">
            <v>Tom</v>
          </cell>
          <cell r="Y285">
            <v>18</v>
          </cell>
          <cell r="Z285">
            <v>26</v>
          </cell>
          <cell r="AA285">
            <v>25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 t="str">
            <v>n/a</v>
          </cell>
        </row>
        <row r="286">
          <cell r="G286" t="str">
            <v>S Britto0</v>
          </cell>
          <cell r="H286">
            <v>0</v>
          </cell>
          <cell r="I286">
            <v>0</v>
          </cell>
          <cell r="J286" t="str">
            <v>Swingers CC</v>
          </cell>
          <cell r="K286" t="str">
            <v>Saturday</v>
          </cell>
          <cell r="L286" t="str">
            <v>23rd May</v>
          </cell>
          <cell r="M286" t="str">
            <v>Home</v>
          </cell>
          <cell r="N286" t="str">
            <v>Ploughmans CC</v>
          </cell>
          <cell r="P286">
            <v>1</v>
          </cell>
          <cell r="Q286" t="str">
            <v>S Britto</v>
          </cell>
          <cell r="R286" t="str">
            <v>c</v>
          </cell>
          <cell r="T286">
            <v>2</v>
          </cell>
          <cell r="U286" t="str">
            <v>caught</v>
          </cell>
          <cell r="X286" t="str">
            <v>Tom</v>
          </cell>
          <cell r="Y286">
            <v>0</v>
          </cell>
          <cell r="Z286">
            <v>5</v>
          </cell>
          <cell r="AA286">
            <v>9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 t="str">
            <v>n/a</v>
          </cell>
        </row>
        <row r="287">
          <cell r="G287" t="str">
            <v>L Parks3</v>
          </cell>
          <cell r="H287">
            <v>0</v>
          </cell>
          <cell r="I287">
            <v>0</v>
          </cell>
          <cell r="J287" t="str">
            <v>Swingers CC</v>
          </cell>
          <cell r="K287" t="str">
            <v>Saturday</v>
          </cell>
          <cell r="L287" t="str">
            <v>23rd May</v>
          </cell>
          <cell r="M287" t="str">
            <v>Home</v>
          </cell>
          <cell r="N287" t="str">
            <v>Ploughmans CC</v>
          </cell>
          <cell r="P287">
            <v>1</v>
          </cell>
          <cell r="Q287" t="str">
            <v>L Parks</v>
          </cell>
          <cell r="T287">
            <v>3</v>
          </cell>
          <cell r="U287" t="str">
            <v>caught</v>
          </cell>
          <cell r="X287" t="str">
            <v>Tom</v>
          </cell>
          <cell r="Y287">
            <v>3</v>
          </cell>
          <cell r="Z287">
            <v>5</v>
          </cell>
          <cell r="AA287">
            <v>8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 t="str">
            <v>n/a</v>
          </cell>
        </row>
        <row r="288">
          <cell r="G288" t="str">
            <v>N Ridgway69</v>
          </cell>
          <cell r="H288">
            <v>0</v>
          </cell>
          <cell r="I288">
            <v>0</v>
          </cell>
          <cell r="J288" t="str">
            <v>Swingers CC</v>
          </cell>
          <cell r="K288" t="str">
            <v>Saturday</v>
          </cell>
          <cell r="L288" t="str">
            <v>23rd May</v>
          </cell>
          <cell r="M288" t="str">
            <v>Home</v>
          </cell>
          <cell r="N288" t="str">
            <v>Ploughmans CC</v>
          </cell>
          <cell r="P288">
            <v>1</v>
          </cell>
          <cell r="Q288" t="str">
            <v>N Ridgway</v>
          </cell>
          <cell r="T288">
            <v>4</v>
          </cell>
          <cell r="U288" t="str">
            <v>lbw</v>
          </cell>
          <cell r="X288" t="str">
            <v>Grant</v>
          </cell>
          <cell r="Y288">
            <v>69</v>
          </cell>
          <cell r="Z288">
            <v>73</v>
          </cell>
          <cell r="AA288">
            <v>84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 t="str">
            <v>n/a</v>
          </cell>
          <cell r="AK288">
            <v>5</v>
          </cell>
          <cell r="AL288">
            <v>4</v>
          </cell>
          <cell r="AM288">
            <v>0</v>
          </cell>
          <cell r="AN288">
            <v>23</v>
          </cell>
          <cell r="AO288">
            <v>0</v>
          </cell>
        </row>
        <row r="289">
          <cell r="G289" t="str">
            <v>J Bell31</v>
          </cell>
          <cell r="H289">
            <v>0</v>
          </cell>
          <cell r="I289">
            <v>0</v>
          </cell>
          <cell r="J289" t="str">
            <v>Swingers CC</v>
          </cell>
          <cell r="K289" t="str">
            <v>Saturday</v>
          </cell>
          <cell r="L289" t="str">
            <v>23rd May</v>
          </cell>
          <cell r="M289" t="str">
            <v>Home</v>
          </cell>
          <cell r="N289" t="str">
            <v>Ploughmans CC</v>
          </cell>
          <cell r="P289">
            <v>1</v>
          </cell>
          <cell r="Q289" t="str">
            <v>J Bell</v>
          </cell>
          <cell r="T289">
            <v>5</v>
          </cell>
          <cell r="U289" t="str">
            <v>not out</v>
          </cell>
          <cell r="Y289">
            <v>31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 t="str">
            <v>n/a</v>
          </cell>
        </row>
        <row r="290">
          <cell r="G290" t="str">
            <v>M Ridgway12</v>
          </cell>
          <cell r="H290">
            <v>0</v>
          </cell>
          <cell r="I290">
            <v>0</v>
          </cell>
          <cell r="J290" t="str">
            <v>Swingers CC</v>
          </cell>
          <cell r="K290" t="str">
            <v>Saturday</v>
          </cell>
          <cell r="L290" t="str">
            <v>23rd May</v>
          </cell>
          <cell r="M290" t="str">
            <v>Home</v>
          </cell>
          <cell r="N290" t="str">
            <v>Ploughmans CC</v>
          </cell>
          <cell r="P290">
            <v>1</v>
          </cell>
          <cell r="Q290" t="str">
            <v>M Ridgway</v>
          </cell>
          <cell r="T290">
            <v>6</v>
          </cell>
          <cell r="U290" t="str">
            <v>c&amp;b</v>
          </cell>
          <cell r="X290" t="str">
            <v>Grant</v>
          </cell>
          <cell r="Y290">
            <v>12</v>
          </cell>
          <cell r="Z290">
            <v>10</v>
          </cell>
          <cell r="AA290">
            <v>10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 t="str">
            <v>n/a</v>
          </cell>
          <cell r="AK290">
            <v>2</v>
          </cell>
          <cell r="AL290">
            <v>7</v>
          </cell>
          <cell r="AM290">
            <v>0</v>
          </cell>
          <cell r="AN290">
            <v>38</v>
          </cell>
          <cell r="AO290">
            <v>2</v>
          </cell>
        </row>
        <row r="291">
          <cell r="G291" t="str">
            <v>J Jackson0</v>
          </cell>
          <cell r="H291">
            <v>0</v>
          </cell>
          <cell r="I291">
            <v>0</v>
          </cell>
          <cell r="J291" t="str">
            <v>Swingers CC</v>
          </cell>
          <cell r="K291" t="str">
            <v>Saturday</v>
          </cell>
          <cell r="L291" t="str">
            <v>23rd May</v>
          </cell>
          <cell r="M291" t="str">
            <v>Home</v>
          </cell>
          <cell r="N291" t="str">
            <v>Ploughmans CC</v>
          </cell>
          <cell r="P291">
            <v>1</v>
          </cell>
          <cell r="Q291" t="str">
            <v>J Jackson</v>
          </cell>
          <cell r="T291">
            <v>7</v>
          </cell>
          <cell r="U291" t="str">
            <v>caught</v>
          </cell>
          <cell r="X291" t="str">
            <v>Tom</v>
          </cell>
          <cell r="Y291">
            <v>0</v>
          </cell>
          <cell r="Z291">
            <v>6</v>
          </cell>
          <cell r="AA291">
            <v>3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 t="str">
            <v>n/a</v>
          </cell>
          <cell r="AK291">
            <v>6</v>
          </cell>
          <cell r="AL291">
            <v>2</v>
          </cell>
          <cell r="AM291">
            <v>0</v>
          </cell>
          <cell r="AN291">
            <v>17</v>
          </cell>
          <cell r="AO291">
            <v>2</v>
          </cell>
        </row>
        <row r="292">
          <cell r="G292" t="str">
            <v>P Gledhill0</v>
          </cell>
          <cell r="H292">
            <v>0</v>
          </cell>
          <cell r="I292">
            <v>0</v>
          </cell>
          <cell r="J292" t="str">
            <v>Swingers CC</v>
          </cell>
          <cell r="K292" t="str">
            <v>Saturday</v>
          </cell>
          <cell r="L292" t="str">
            <v>23rd May</v>
          </cell>
          <cell r="M292" t="str">
            <v>Home</v>
          </cell>
          <cell r="N292" t="str">
            <v>Ploughmans CC</v>
          </cell>
          <cell r="P292">
            <v>1</v>
          </cell>
          <cell r="Q292" t="str">
            <v>P Gledhill</v>
          </cell>
          <cell r="S292" t="str">
            <v>w</v>
          </cell>
          <cell r="T292">
            <v>8</v>
          </cell>
          <cell r="U292" t="str">
            <v>caught</v>
          </cell>
          <cell r="X292" t="str">
            <v>Martindale</v>
          </cell>
          <cell r="Y292">
            <v>0</v>
          </cell>
          <cell r="Z292">
            <v>3</v>
          </cell>
          <cell r="AA292">
            <v>4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 t="str">
            <v>n/a</v>
          </cell>
        </row>
        <row r="293">
          <cell r="G293" t="str">
            <v>A Paul8</v>
          </cell>
          <cell r="H293">
            <v>0</v>
          </cell>
          <cell r="I293">
            <v>0</v>
          </cell>
          <cell r="J293" t="str">
            <v>Swingers CC</v>
          </cell>
          <cell r="K293" t="str">
            <v>Saturday</v>
          </cell>
          <cell r="L293" t="str">
            <v>23rd May</v>
          </cell>
          <cell r="M293" t="str">
            <v>Home</v>
          </cell>
          <cell r="N293" t="str">
            <v>Ploughmans CC</v>
          </cell>
          <cell r="P293">
            <v>1</v>
          </cell>
          <cell r="Q293" t="str">
            <v>A Paul</v>
          </cell>
          <cell r="T293">
            <v>9</v>
          </cell>
          <cell r="U293" t="str">
            <v>run out</v>
          </cell>
          <cell r="Y293">
            <v>8</v>
          </cell>
          <cell r="Z293">
            <v>8</v>
          </cell>
          <cell r="AA293">
            <v>9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 t="str">
            <v>n/a</v>
          </cell>
          <cell r="AK293">
            <v>1</v>
          </cell>
          <cell r="AL293">
            <v>7</v>
          </cell>
          <cell r="AM293">
            <v>2</v>
          </cell>
          <cell r="AN293">
            <v>18</v>
          </cell>
          <cell r="AO293">
            <v>1</v>
          </cell>
        </row>
        <row r="294">
          <cell r="G294" t="str">
            <v>E Beasley3</v>
          </cell>
          <cell r="H294">
            <v>0</v>
          </cell>
          <cell r="I294">
            <v>0</v>
          </cell>
          <cell r="J294" t="str">
            <v>Swingers CC</v>
          </cell>
          <cell r="K294" t="str">
            <v>Saturday</v>
          </cell>
          <cell r="L294" t="str">
            <v>23rd May</v>
          </cell>
          <cell r="M294" t="str">
            <v>Home</v>
          </cell>
          <cell r="N294" t="str">
            <v>Ploughmans CC</v>
          </cell>
          <cell r="P294">
            <v>1</v>
          </cell>
          <cell r="Q294" t="str">
            <v>E Beasley</v>
          </cell>
          <cell r="T294">
            <v>10</v>
          </cell>
          <cell r="U294" t="str">
            <v>not out</v>
          </cell>
          <cell r="Y294">
            <v>3</v>
          </cell>
          <cell r="Z294">
            <v>3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 t="str">
            <v>n/a</v>
          </cell>
          <cell r="AK294">
            <v>4</v>
          </cell>
          <cell r="AL294">
            <v>7</v>
          </cell>
          <cell r="AM294">
            <v>1</v>
          </cell>
          <cell r="AN294">
            <v>49</v>
          </cell>
          <cell r="AO294">
            <v>0</v>
          </cell>
        </row>
        <row r="295">
          <cell r="G295" t="str">
            <v>A Boydn/a</v>
          </cell>
          <cell r="H295">
            <v>0</v>
          </cell>
          <cell r="I295">
            <v>0</v>
          </cell>
          <cell r="J295" t="str">
            <v>Swingers CC</v>
          </cell>
          <cell r="K295" t="str">
            <v>Saturday</v>
          </cell>
          <cell r="L295" t="str">
            <v>23rd May</v>
          </cell>
          <cell r="M295" t="str">
            <v>Home</v>
          </cell>
          <cell r="N295" t="str">
            <v>Ploughmans CC</v>
          </cell>
          <cell r="P295">
            <v>1</v>
          </cell>
          <cell r="Q295" t="str">
            <v>A Boyd</v>
          </cell>
          <cell r="T295">
            <v>11</v>
          </cell>
          <cell r="U295" t="str">
            <v>did not bat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 t="str">
            <v>n/a</v>
          </cell>
          <cell r="AK295">
            <v>3</v>
          </cell>
          <cell r="AL295">
            <v>4.0999999999999996</v>
          </cell>
          <cell r="AM295">
            <v>0</v>
          </cell>
          <cell r="AN295">
            <v>28</v>
          </cell>
          <cell r="AO295">
            <v>0</v>
          </cell>
        </row>
        <row r="296">
          <cell r="G296" t="str">
            <v>Extras41</v>
          </cell>
          <cell r="H296">
            <v>0</v>
          </cell>
          <cell r="I296">
            <v>0</v>
          </cell>
          <cell r="J296" t="str">
            <v>Swingers CC</v>
          </cell>
          <cell r="K296" t="str">
            <v>Saturday</v>
          </cell>
          <cell r="L296" t="str">
            <v>23rd May</v>
          </cell>
          <cell r="M296" t="str">
            <v>Home</v>
          </cell>
          <cell r="N296" t="str">
            <v>Ploughmans CC</v>
          </cell>
          <cell r="P296">
            <v>1</v>
          </cell>
          <cell r="Q296" t="str">
            <v>Extras</v>
          </cell>
          <cell r="T296" t="str">
            <v>n/a</v>
          </cell>
          <cell r="U296" t="str">
            <v>n/a</v>
          </cell>
          <cell r="V296" t="str">
            <v>n/a</v>
          </cell>
          <cell r="X296" t="str">
            <v>n/a</v>
          </cell>
          <cell r="Y296">
            <v>41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>
            <v>20</v>
          </cell>
          <cell r="AE296">
            <v>8</v>
          </cell>
          <cell r="AF296">
            <v>9</v>
          </cell>
          <cell r="AG296">
            <v>4</v>
          </cell>
        </row>
        <row r="297">
          <cell r="G297" t="str">
            <v>Lee4</v>
          </cell>
          <cell r="H297">
            <v>0</v>
          </cell>
          <cell r="I297">
            <v>0</v>
          </cell>
          <cell r="J297" t="str">
            <v>Ploughmans CC</v>
          </cell>
          <cell r="K297" t="str">
            <v>Sunday</v>
          </cell>
          <cell r="L297" t="str">
            <v>24th May</v>
          </cell>
          <cell r="M297" t="str">
            <v>Away</v>
          </cell>
          <cell r="N297" t="str">
            <v>Croxley Guild CC</v>
          </cell>
          <cell r="P297">
            <v>2</v>
          </cell>
          <cell r="Q297" t="str">
            <v>Lee</v>
          </cell>
          <cell r="T297">
            <v>1</v>
          </cell>
          <cell r="U297" t="str">
            <v>bowled</v>
          </cell>
          <cell r="X297" t="str">
            <v>T Lonnen</v>
          </cell>
          <cell r="Y297">
            <v>4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 t="str">
            <v>n/a</v>
          </cell>
          <cell r="AK297">
            <v>1</v>
          </cell>
          <cell r="AL297">
            <v>6</v>
          </cell>
          <cell r="AM297">
            <v>0</v>
          </cell>
          <cell r="AN297">
            <v>39</v>
          </cell>
          <cell r="AO297">
            <v>1</v>
          </cell>
        </row>
        <row r="298">
          <cell r="G298" t="str">
            <v>Aadhar0</v>
          </cell>
          <cell r="H298">
            <v>0</v>
          </cell>
          <cell r="I298">
            <v>0</v>
          </cell>
          <cell r="J298" t="str">
            <v>Ploughmans CC</v>
          </cell>
          <cell r="K298" t="str">
            <v>Sunday</v>
          </cell>
          <cell r="L298" t="str">
            <v>24th May</v>
          </cell>
          <cell r="M298" t="str">
            <v>Away</v>
          </cell>
          <cell r="N298" t="str">
            <v>Croxley Guild CC</v>
          </cell>
          <cell r="P298">
            <v>2</v>
          </cell>
          <cell r="Q298" t="str">
            <v>Aadhar</v>
          </cell>
          <cell r="T298">
            <v>2</v>
          </cell>
          <cell r="U298" t="str">
            <v>bowled</v>
          </cell>
          <cell r="X298" t="str">
            <v>S Carson</v>
          </cell>
          <cell r="Y298">
            <v>0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 t="str">
            <v>n/a</v>
          </cell>
        </row>
        <row r="299">
          <cell r="G299" t="str">
            <v>Danny0</v>
          </cell>
          <cell r="H299">
            <v>0</v>
          </cell>
          <cell r="I299">
            <v>0</v>
          </cell>
          <cell r="J299" t="str">
            <v>Ploughmans CC</v>
          </cell>
          <cell r="K299" t="str">
            <v>Sunday</v>
          </cell>
          <cell r="L299" t="str">
            <v>24th May</v>
          </cell>
          <cell r="M299" t="str">
            <v>Away</v>
          </cell>
          <cell r="N299" t="str">
            <v>Croxley Guild CC</v>
          </cell>
          <cell r="P299">
            <v>2</v>
          </cell>
          <cell r="Q299" t="str">
            <v>Danny</v>
          </cell>
          <cell r="T299">
            <v>3</v>
          </cell>
          <cell r="U299" t="str">
            <v>bowled</v>
          </cell>
          <cell r="X299" t="str">
            <v>S Carson</v>
          </cell>
          <cell r="Y299">
            <v>0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 t="str">
            <v>n/a</v>
          </cell>
        </row>
        <row r="300">
          <cell r="G300" t="str">
            <v>Richard8</v>
          </cell>
          <cell r="H300">
            <v>0</v>
          </cell>
          <cell r="I300">
            <v>0</v>
          </cell>
          <cell r="J300" t="str">
            <v>Ploughmans CC</v>
          </cell>
          <cell r="K300" t="str">
            <v>Sunday</v>
          </cell>
          <cell r="L300" t="str">
            <v>24th May</v>
          </cell>
          <cell r="M300" t="str">
            <v>Away</v>
          </cell>
          <cell r="N300" t="str">
            <v>Croxley Guild CC</v>
          </cell>
          <cell r="P300">
            <v>2</v>
          </cell>
          <cell r="Q300" t="str">
            <v>Richard</v>
          </cell>
          <cell r="T300">
            <v>4</v>
          </cell>
          <cell r="U300" t="str">
            <v>bowled</v>
          </cell>
          <cell r="V300">
            <v>0</v>
          </cell>
          <cell r="X300" t="str">
            <v>D Pretorius</v>
          </cell>
          <cell r="Y300">
            <v>8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 t="str">
            <v>n/a</v>
          </cell>
          <cell r="AK300">
            <v>5</v>
          </cell>
          <cell r="AL300">
            <v>6</v>
          </cell>
          <cell r="AM300">
            <v>0</v>
          </cell>
          <cell r="AN300">
            <v>62</v>
          </cell>
          <cell r="AO300">
            <v>0</v>
          </cell>
        </row>
        <row r="301">
          <cell r="G301" t="str">
            <v>Dave1</v>
          </cell>
          <cell r="H301" t="str">
            <v>w</v>
          </cell>
          <cell r="I301">
            <v>0</v>
          </cell>
          <cell r="J301" t="str">
            <v>Ploughmans CC</v>
          </cell>
          <cell r="K301" t="str">
            <v>Sunday</v>
          </cell>
          <cell r="L301" t="str">
            <v>24th May</v>
          </cell>
          <cell r="M301" t="str">
            <v>Away</v>
          </cell>
          <cell r="N301" t="str">
            <v>Croxley Guild CC</v>
          </cell>
          <cell r="P301">
            <v>2</v>
          </cell>
          <cell r="Q301" t="str">
            <v>Dave</v>
          </cell>
          <cell r="T301">
            <v>5</v>
          </cell>
          <cell r="U301" t="str">
            <v>caught</v>
          </cell>
          <cell r="V301" t="str">
            <v>L Parks</v>
          </cell>
          <cell r="X301" t="str">
            <v>N Steohenson</v>
          </cell>
          <cell r="Y301">
            <v>1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 t="str">
            <v>n/a</v>
          </cell>
          <cell r="AK301">
            <v>4</v>
          </cell>
          <cell r="AL301">
            <v>3</v>
          </cell>
          <cell r="AM301">
            <v>0</v>
          </cell>
          <cell r="AN301">
            <v>34</v>
          </cell>
          <cell r="AO301">
            <v>1</v>
          </cell>
        </row>
        <row r="302">
          <cell r="G302" t="str">
            <v>Steve19</v>
          </cell>
          <cell r="H302">
            <v>0</v>
          </cell>
          <cell r="I302">
            <v>0</v>
          </cell>
          <cell r="J302" t="str">
            <v>Ploughmans CC</v>
          </cell>
          <cell r="K302" t="str">
            <v>Sunday</v>
          </cell>
          <cell r="L302" t="str">
            <v>24th May</v>
          </cell>
          <cell r="M302" t="str">
            <v>Away</v>
          </cell>
          <cell r="N302" t="str">
            <v>Croxley Guild CC</v>
          </cell>
          <cell r="P302">
            <v>2</v>
          </cell>
          <cell r="Q302" t="str">
            <v>Steve</v>
          </cell>
          <cell r="T302">
            <v>6</v>
          </cell>
          <cell r="U302" t="str">
            <v>caught</v>
          </cell>
          <cell r="V302" t="str">
            <v>R Byrne</v>
          </cell>
          <cell r="X302" t="str">
            <v>N Steohenson</v>
          </cell>
          <cell r="Y302">
            <v>19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 t="str">
            <v>n/a</v>
          </cell>
          <cell r="AK302">
            <v>2</v>
          </cell>
          <cell r="AL302">
            <v>6</v>
          </cell>
          <cell r="AM302">
            <v>0</v>
          </cell>
          <cell r="AN302">
            <v>19</v>
          </cell>
          <cell r="AO302">
            <v>0</v>
          </cell>
        </row>
        <row r="303">
          <cell r="G303" t="str">
            <v>Naim1</v>
          </cell>
          <cell r="H303">
            <v>0</v>
          </cell>
          <cell r="I303">
            <v>0</v>
          </cell>
          <cell r="J303" t="str">
            <v>Ploughmans CC</v>
          </cell>
          <cell r="K303" t="str">
            <v>Sunday</v>
          </cell>
          <cell r="L303" t="str">
            <v>24th May</v>
          </cell>
          <cell r="M303" t="str">
            <v>Away</v>
          </cell>
          <cell r="N303" t="str">
            <v>Croxley Guild CC</v>
          </cell>
          <cell r="P303">
            <v>2</v>
          </cell>
          <cell r="Q303" t="str">
            <v>Naim</v>
          </cell>
          <cell r="T303">
            <v>7</v>
          </cell>
          <cell r="U303" t="str">
            <v>bowled</v>
          </cell>
          <cell r="X303" t="str">
            <v>R Byrne</v>
          </cell>
          <cell r="Y303">
            <v>1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 t="str">
            <v>n/a</v>
          </cell>
          <cell r="AK303">
            <v>3</v>
          </cell>
          <cell r="AL303">
            <v>2</v>
          </cell>
          <cell r="AM303">
            <v>0</v>
          </cell>
          <cell r="AN303">
            <v>16</v>
          </cell>
          <cell r="AO303">
            <v>1</v>
          </cell>
        </row>
        <row r="304">
          <cell r="G304" t="str">
            <v>Raj16</v>
          </cell>
          <cell r="H304">
            <v>0</v>
          </cell>
          <cell r="I304">
            <v>0</v>
          </cell>
          <cell r="J304" t="str">
            <v>Ploughmans CC</v>
          </cell>
          <cell r="K304" t="str">
            <v>Sunday</v>
          </cell>
          <cell r="L304" t="str">
            <v>24th May</v>
          </cell>
          <cell r="M304" t="str">
            <v>Away</v>
          </cell>
          <cell r="N304" t="str">
            <v>Croxley Guild CC</v>
          </cell>
          <cell r="P304">
            <v>2</v>
          </cell>
          <cell r="Q304" t="str">
            <v>Raj</v>
          </cell>
          <cell r="T304">
            <v>8</v>
          </cell>
          <cell r="U304" t="str">
            <v>caught</v>
          </cell>
          <cell r="V304" t="str">
            <v>J Jackson</v>
          </cell>
          <cell r="X304" t="str">
            <v>D Pretorius</v>
          </cell>
          <cell r="Y304">
            <v>16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 t="str">
            <v>n/a</v>
          </cell>
          <cell r="AK304">
            <v>8</v>
          </cell>
          <cell r="AL304">
            <v>4</v>
          </cell>
          <cell r="AM304">
            <v>0</v>
          </cell>
          <cell r="AN304">
            <v>23</v>
          </cell>
          <cell r="AO304">
            <v>1</v>
          </cell>
        </row>
        <row r="305">
          <cell r="G305" t="str">
            <v>Neeyan2</v>
          </cell>
          <cell r="H305">
            <v>0</v>
          </cell>
          <cell r="I305">
            <v>0</v>
          </cell>
          <cell r="J305" t="str">
            <v>Ploughmans CC</v>
          </cell>
          <cell r="K305" t="str">
            <v>Sunday</v>
          </cell>
          <cell r="L305" t="str">
            <v>24th May</v>
          </cell>
          <cell r="M305" t="str">
            <v>Away</v>
          </cell>
          <cell r="N305" t="str">
            <v>Croxley Guild CC</v>
          </cell>
          <cell r="P305">
            <v>2</v>
          </cell>
          <cell r="Q305" t="str">
            <v>Neeyan</v>
          </cell>
          <cell r="T305">
            <v>9</v>
          </cell>
          <cell r="U305" t="str">
            <v>caught</v>
          </cell>
          <cell r="V305" t="str">
            <v>G Wolledge</v>
          </cell>
          <cell r="X305" t="str">
            <v>J Jackson</v>
          </cell>
          <cell r="Y305">
            <v>2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 t="str">
            <v>n/a</v>
          </cell>
          <cell r="AK305">
            <v>6</v>
          </cell>
          <cell r="AL305">
            <v>2</v>
          </cell>
          <cell r="AM305">
            <v>0</v>
          </cell>
          <cell r="AN305">
            <v>21</v>
          </cell>
          <cell r="AO305">
            <v>0</v>
          </cell>
        </row>
        <row r="306">
          <cell r="G306" t="str">
            <v>Gordon4</v>
          </cell>
          <cell r="H306">
            <v>0</v>
          </cell>
          <cell r="I306">
            <v>0</v>
          </cell>
          <cell r="J306" t="str">
            <v>Ploughmans CC</v>
          </cell>
          <cell r="K306" t="str">
            <v>Sunday</v>
          </cell>
          <cell r="L306" t="str">
            <v>24th May</v>
          </cell>
          <cell r="M306" t="str">
            <v>Away</v>
          </cell>
          <cell r="N306" t="str">
            <v>Croxley Guild CC</v>
          </cell>
          <cell r="P306">
            <v>2</v>
          </cell>
          <cell r="Q306" t="str">
            <v>Gordon</v>
          </cell>
          <cell r="T306">
            <v>10</v>
          </cell>
          <cell r="U306" t="str">
            <v>bowled</v>
          </cell>
          <cell r="X306" t="str">
            <v>G Wolledge</v>
          </cell>
          <cell r="Y306">
            <v>4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 t="str">
            <v>n/a</v>
          </cell>
          <cell r="AK306">
            <v>7</v>
          </cell>
          <cell r="AL306">
            <v>1</v>
          </cell>
          <cell r="AM306">
            <v>0</v>
          </cell>
          <cell r="AN306">
            <v>16</v>
          </cell>
          <cell r="AO306">
            <v>0</v>
          </cell>
        </row>
        <row r="307">
          <cell r="G307" t="str">
            <v>Ken3</v>
          </cell>
          <cell r="H307">
            <v>0</v>
          </cell>
          <cell r="I307">
            <v>0</v>
          </cell>
          <cell r="J307" t="str">
            <v>Ploughmans CC</v>
          </cell>
          <cell r="K307" t="str">
            <v>Sunday</v>
          </cell>
          <cell r="L307" t="str">
            <v>24th May</v>
          </cell>
          <cell r="M307" t="str">
            <v>Away</v>
          </cell>
          <cell r="N307" t="str">
            <v>Croxley Guild CC</v>
          </cell>
          <cell r="P307">
            <v>2</v>
          </cell>
          <cell r="Q307" t="str">
            <v>Ken</v>
          </cell>
          <cell r="T307">
            <v>11</v>
          </cell>
          <cell r="U307" t="str">
            <v>not out</v>
          </cell>
          <cell r="Y307">
            <v>3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 t="str">
            <v>n/a</v>
          </cell>
        </row>
        <row r="308">
          <cell r="G308" t="str">
            <v>Extras22</v>
          </cell>
          <cell r="H308">
            <v>0</v>
          </cell>
          <cell r="I308">
            <v>0</v>
          </cell>
          <cell r="J308" t="str">
            <v>Ploughmans CC</v>
          </cell>
          <cell r="K308" t="str">
            <v>Sunday</v>
          </cell>
          <cell r="L308" t="str">
            <v>24th May</v>
          </cell>
          <cell r="M308" t="str">
            <v>Away</v>
          </cell>
          <cell r="N308" t="str">
            <v>Croxley Guild CC</v>
          </cell>
          <cell r="P308">
            <v>2</v>
          </cell>
          <cell r="Q308" t="str">
            <v>Extras</v>
          </cell>
          <cell r="T308" t="str">
            <v>n/a</v>
          </cell>
          <cell r="U308" t="str">
            <v>n/a</v>
          </cell>
          <cell r="V308" t="str">
            <v>n/a</v>
          </cell>
          <cell r="X308" t="str">
            <v>n/a</v>
          </cell>
          <cell r="Y308">
            <v>22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>
            <v>17</v>
          </cell>
          <cell r="AE308">
            <v>1</v>
          </cell>
          <cell r="AF308">
            <v>4</v>
          </cell>
          <cell r="AG308">
            <v>0</v>
          </cell>
        </row>
        <row r="309">
          <cell r="G309" t="str">
            <v>P Hynes5</v>
          </cell>
          <cell r="H309">
            <v>0</v>
          </cell>
          <cell r="I309">
            <v>0</v>
          </cell>
          <cell r="J309" t="str">
            <v>Croxley Guild CC</v>
          </cell>
          <cell r="K309" t="str">
            <v>Sunday</v>
          </cell>
          <cell r="L309" t="str">
            <v>24th May</v>
          </cell>
          <cell r="M309" t="str">
            <v>Away</v>
          </cell>
          <cell r="N309" t="str">
            <v>Ploughmans CC</v>
          </cell>
          <cell r="P309">
            <v>1</v>
          </cell>
          <cell r="Q309" t="str">
            <v>P Hynes</v>
          </cell>
          <cell r="T309">
            <v>1</v>
          </cell>
          <cell r="U309" t="str">
            <v>bowled</v>
          </cell>
          <cell r="X309" t="str">
            <v>Lee</v>
          </cell>
          <cell r="Y309">
            <v>5</v>
          </cell>
          <cell r="AB309">
            <v>14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 t="str">
            <v>n/a</v>
          </cell>
        </row>
        <row r="310">
          <cell r="G310" t="str">
            <v>L Parks100</v>
          </cell>
          <cell r="H310">
            <v>0</v>
          </cell>
          <cell r="I310">
            <v>0</v>
          </cell>
          <cell r="J310" t="str">
            <v>Croxley Guild CC</v>
          </cell>
          <cell r="K310" t="str">
            <v>Sunday</v>
          </cell>
          <cell r="L310" t="str">
            <v>24th May</v>
          </cell>
          <cell r="M310" t="str">
            <v>Away</v>
          </cell>
          <cell r="N310" t="str">
            <v>Ploughmans CC</v>
          </cell>
          <cell r="P310">
            <v>1</v>
          </cell>
          <cell r="Q310" t="str">
            <v>L Parks</v>
          </cell>
          <cell r="S310" t="str">
            <v>w</v>
          </cell>
          <cell r="T310">
            <v>2</v>
          </cell>
          <cell r="U310" t="str">
            <v>retired hurt</v>
          </cell>
          <cell r="Y310">
            <v>100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 t="str">
            <v>n/a</v>
          </cell>
        </row>
        <row r="311">
          <cell r="G311" t="str">
            <v>G Wolledge9</v>
          </cell>
          <cell r="H311">
            <v>0</v>
          </cell>
          <cell r="I311">
            <v>0</v>
          </cell>
          <cell r="J311" t="str">
            <v>Croxley Guild CC</v>
          </cell>
          <cell r="K311" t="str">
            <v>Sunday</v>
          </cell>
          <cell r="L311" t="str">
            <v>24th May</v>
          </cell>
          <cell r="M311" t="str">
            <v>Away</v>
          </cell>
          <cell r="N311" t="str">
            <v>Ploughmans CC</v>
          </cell>
          <cell r="P311">
            <v>1</v>
          </cell>
          <cell r="Q311" t="str">
            <v>G Wolledge</v>
          </cell>
          <cell r="T311">
            <v>3</v>
          </cell>
          <cell r="U311" t="str">
            <v>caught</v>
          </cell>
          <cell r="V311" t="str">
            <v>Lee</v>
          </cell>
          <cell r="X311" t="str">
            <v>Naim</v>
          </cell>
          <cell r="Y311">
            <v>9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 t="str">
            <v>n/a</v>
          </cell>
          <cell r="AK311">
            <v>8</v>
          </cell>
          <cell r="AL311">
            <v>3.2</v>
          </cell>
          <cell r="AM311">
            <v>1</v>
          </cell>
          <cell r="AN311">
            <v>6</v>
          </cell>
          <cell r="AO311">
            <v>1</v>
          </cell>
        </row>
        <row r="312">
          <cell r="G312" t="str">
            <v>J Jackson0</v>
          </cell>
          <cell r="H312">
            <v>0</v>
          </cell>
          <cell r="I312">
            <v>0</v>
          </cell>
          <cell r="J312" t="str">
            <v>Croxley Guild CC</v>
          </cell>
          <cell r="K312" t="str">
            <v>Sunday</v>
          </cell>
          <cell r="L312" t="str">
            <v>24th May</v>
          </cell>
          <cell r="M312" t="str">
            <v>Away</v>
          </cell>
          <cell r="N312" t="str">
            <v>Ploughmans CC</v>
          </cell>
          <cell r="P312">
            <v>1</v>
          </cell>
          <cell r="Q312" t="str">
            <v>J Jackson</v>
          </cell>
          <cell r="T312">
            <v>4</v>
          </cell>
          <cell r="U312" t="str">
            <v>bowled</v>
          </cell>
          <cell r="X312" t="str">
            <v>Dave</v>
          </cell>
          <cell r="Y312">
            <v>0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 t="str">
            <v>n/a</v>
          </cell>
          <cell r="AK312">
            <v>7</v>
          </cell>
          <cell r="AL312">
            <v>3</v>
          </cell>
          <cell r="AM312">
            <v>0</v>
          </cell>
          <cell r="AN312">
            <v>3</v>
          </cell>
          <cell r="AO312">
            <v>1</v>
          </cell>
        </row>
        <row r="313">
          <cell r="G313" t="str">
            <v>B McGhee63</v>
          </cell>
          <cell r="H313">
            <v>0</v>
          </cell>
          <cell r="I313">
            <v>0</v>
          </cell>
          <cell r="J313" t="str">
            <v>Croxley Guild CC</v>
          </cell>
          <cell r="K313" t="str">
            <v>Sunday</v>
          </cell>
          <cell r="L313" t="str">
            <v>24th May</v>
          </cell>
          <cell r="M313" t="str">
            <v>Away</v>
          </cell>
          <cell r="N313" t="str">
            <v>Ploughmans CC</v>
          </cell>
          <cell r="P313">
            <v>1</v>
          </cell>
          <cell r="Q313" t="str">
            <v>B McGhee</v>
          </cell>
          <cell r="T313">
            <v>5</v>
          </cell>
          <cell r="U313" t="str">
            <v>caught</v>
          </cell>
          <cell r="V313" t="str">
            <v>Lee</v>
          </cell>
          <cell r="X313" t="str">
            <v>Raj</v>
          </cell>
          <cell r="Y313">
            <v>63</v>
          </cell>
          <cell r="AB313">
            <v>9</v>
          </cell>
          <cell r="AC313">
            <v>2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 t="str">
            <v>n/a</v>
          </cell>
        </row>
        <row r="314">
          <cell r="G314" t="str">
            <v>T Lonnen35</v>
          </cell>
          <cell r="H314">
            <v>0</v>
          </cell>
          <cell r="I314">
            <v>0</v>
          </cell>
          <cell r="J314" t="str">
            <v>Croxley Guild CC</v>
          </cell>
          <cell r="K314" t="str">
            <v>Sunday</v>
          </cell>
          <cell r="L314" t="str">
            <v>24th May</v>
          </cell>
          <cell r="M314" t="str">
            <v>Away</v>
          </cell>
          <cell r="N314" t="str">
            <v>Ploughmans CC</v>
          </cell>
          <cell r="P314">
            <v>1</v>
          </cell>
          <cell r="Q314" t="str">
            <v>T Lonnen</v>
          </cell>
          <cell r="T314">
            <v>6</v>
          </cell>
          <cell r="U314" t="str">
            <v>not out</v>
          </cell>
          <cell r="Y314">
            <v>35</v>
          </cell>
          <cell r="AB314">
            <v>4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 t="str">
            <v>n/a</v>
          </cell>
          <cell r="AK314">
            <v>1</v>
          </cell>
          <cell r="AL314">
            <v>2</v>
          </cell>
          <cell r="AM314">
            <v>0</v>
          </cell>
          <cell r="AN314">
            <v>5</v>
          </cell>
          <cell r="AO314">
            <v>1</v>
          </cell>
        </row>
        <row r="315">
          <cell r="G315" t="str">
            <v>K Chau6</v>
          </cell>
          <cell r="H315">
            <v>0</v>
          </cell>
          <cell r="I315">
            <v>0</v>
          </cell>
          <cell r="J315" t="str">
            <v>Croxley Guild CC</v>
          </cell>
          <cell r="K315" t="str">
            <v>Sunday</v>
          </cell>
          <cell r="L315" t="str">
            <v>24th May</v>
          </cell>
          <cell r="M315" t="str">
            <v>Away</v>
          </cell>
          <cell r="N315" t="str">
            <v>Ploughmans CC</v>
          </cell>
          <cell r="P315">
            <v>1</v>
          </cell>
          <cell r="Q315" t="str">
            <v>K Chau</v>
          </cell>
          <cell r="T315">
            <v>7</v>
          </cell>
          <cell r="U315" t="str">
            <v>not out</v>
          </cell>
          <cell r="Y315">
            <v>6</v>
          </cell>
          <cell r="AB315">
            <v>1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 t="str">
            <v>n/a</v>
          </cell>
          <cell r="AK315">
            <v>6</v>
          </cell>
          <cell r="AL315">
            <v>3</v>
          </cell>
          <cell r="AM315">
            <v>0</v>
          </cell>
          <cell r="AN315">
            <v>21</v>
          </cell>
          <cell r="AO315">
            <v>0</v>
          </cell>
        </row>
        <row r="316">
          <cell r="G316" t="str">
            <v>R Byrnen/a</v>
          </cell>
          <cell r="H316">
            <v>0</v>
          </cell>
          <cell r="I316">
            <v>0</v>
          </cell>
          <cell r="J316" t="str">
            <v>Croxley Guild CC</v>
          </cell>
          <cell r="K316" t="str">
            <v>Sunday</v>
          </cell>
          <cell r="L316" t="str">
            <v>24th May</v>
          </cell>
          <cell r="M316" t="str">
            <v>Away</v>
          </cell>
          <cell r="N316" t="str">
            <v>Ploughmans CC</v>
          </cell>
          <cell r="P316">
            <v>1</v>
          </cell>
          <cell r="Q316" t="str">
            <v>R Byrne</v>
          </cell>
          <cell r="T316">
            <v>8</v>
          </cell>
          <cell r="U316" t="str">
            <v>did not bat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 t="str">
            <v>n/a</v>
          </cell>
          <cell r="AK316">
            <v>5</v>
          </cell>
          <cell r="AL316">
            <v>3</v>
          </cell>
          <cell r="AM316">
            <v>0</v>
          </cell>
          <cell r="AN316">
            <v>16</v>
          </cell>
          <cell r="AO316">
            <v>1</v>
          </cell>
        </row>
        <row r="317">
          <cell r="G317" t="str">
            <v>S Carsonn/a</v>
          </cell>
          <cell r="H317">
            <v>0</v>
          </cell>
          <cell r="I317">
            <v>0</v>
          </cell>
          <cell r="J317" t="str">
            <v>Croxley Guild CC</v>
          </cell>
          <cell r="K317" t="str">
            <v>Sunday</v>
          </cell>
          <cell r="L317" t="str">
            <v>24th May</v>
          </cell>
          <cell r="M317" t="str">
            <v>Away</v>
          </cell>
          <cell r="N317" t="str">
            <v>Ploughmans CC</v>
          </cell>
          <cell r="P317">
            <v>1</v>
          </cell>
          <cell r="Q317" t="str">
            <v>S Carson</v>
          </cell>
          <cell r="R317" t="str">
            <v>c</v>
          </cell>
          <cell r="T317">
            <v>9</v>
          </cell>
          <cell r="U317" t="str">
            <v>did not bat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 t="str">
            <v>n/a</v>
          </cell>
          <cell r="AK317">
            <v>2</v>
          </cell>
          <cell r="AL317">
            <v>2</v>
          </cell>
          <cell r="AM317">
            <v>2</v>
          </cell>
          <cell r="AN317">
            <v>0</v>
          </cell>
          <cell r="AO317">
            <v>2</v>
          </cell>
        </row>
        <row r="318">
          <cell r="G318" t="str">
            <v>D Pretoriusn/a</v>
          </cell>
          <cell r="H318">
            <v>0</v>
          </cell>
          <cell r="I318">
            <v>0</v>
          </cell>
          <cell r="J318" t="str">
            <v>Croxley Guild CC</v>
          </cell>
          <cell r="K318" t="str">
            <v>Sunday</v>
          </cell>
          <cell r="L318" t="str">
            <v>24th May</v>
          </cell>
          <cell r="M318" t="str">
            <v>Away</v>
          </cell>
          <cell r="N318" t="str">
            <v>Ploughmans CC</v>
          </cell>
          <cell r="P318">
            <v>1</v>
          </cell>
          <cell r="Q318" t="str">
            <v>D Pretorius</v>
          </cell>
          <cell r="T318">
            <v>10</v>
          </cell>
          <cell r="U318" t="str">
            <v>did not bat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 t="str">
            <v>n/a</v>
          </cell>
          <cell r="AK318">
            <v>4</v>
          </cell>
          <cell r="AL318">
            <v>6</v>
          </cell>
          <cell r="AM318">
            <v>2</v>
          </cell>
          <cell r="AN318">
            <v>8</v>
          </cell>
          <cell r="AO318">
            <v>2</v>
          </cell>
        </row>
        <row r="319">
          <cell r="G319" t="str">
            <v>N Stephensonn/a</v>
          </cell>
          <cell r="H319">
            <v>0</v>
          </cell>
          <cell r="I319">
            <v>0</v>
          </cell>
          <cell r="J319" t="str">
            <v>Croxley Guild CC</v>
          </cell>
          <cell r="K319" t="str">
            <v>Sunday</v>
          </cell>
          <cell r="L319" t="str">
            <v>24th May</v>
          </cell>
          <cell r="M319" t="str">
            <v>Away</v>
          </cell>
          <cell r="N319" t="str">
            <v>Ploughmans CC</v>
          </cell>
          <cell r="P319">
            <v>1</v>
          </cell>
          <cell r="Q319" t="str">
            <v>N Stephenson</v>
          </cell>
          <cell r="T319">
            <v>11</v>
          </cell>
          <cell r="U319" t="str">
            <v>did not bat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 t="str">
            <v>n/a</v>
          </cell>
          <cell r="AK319">
            <v>3</v>
          </cell>
          <cell r="AL319">
            <v>6</v>
          </cell>
          <cell r="AM319">
            <v>2</v>
          </cell>
          <cell r="AN319">
            <v>8</v>
          </cell>
          <cell r="AO319">
            <v>2</v>
          </cell>
        </row>
        <row r="320">
          <cell r="G320" t="str">
            <v>Extras23</v>
          </cell>
          <cell r="H320">
            <v>0</v>
          </cell>
          <cell r="I320">
            <v>0</v>
          </cell>
          <cell r="J320" t="str">
            <v>Croxley Guild CC</v>
          </cell>
          <cell r="K320" t="str">
            <v>Sunday</v>
          </cell>
          <cell r="L320" t="str">
            <v>24th May</v>
          </cell>
          <cell r="M320" t="str">
            <v>Away</v>
          </cell>
          <cell r="N320" t="str">
            <v>Ploughmans CC</v>
          </cell>
          <cell r="P320">
            <v>1</v>
          </cell>
          <cell r="Q320" t="str">
            <v>Extras</v>
          </cell>
          <cell r="T320" t="str">
            <v>n/a</v>
          </cell>
          <cell r="U320" t="str">
            <v>n/a</v>
          </cell>
          <cell r="V320" t="str">
            <v>n/a</v>
          </cell>
          <cell r="X320" t="str">
            <v>n/a</v>
          </cell>
          <cell r="Y320">
            <v>23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>
            <v>16</v>
          </cell>
          <cell r="AE320">
            <v>1</v>
          </cell>
          <cell r="AF320">
            <v>3</v>
          </cell>
          <cell r="AG320">
            <v>3</v>
          </cell>
        </row>
        <row r="321">
          <cell r="G321" t="str">
            <v>B Clifford4</v>
          </cell>
          <cell r="H321">
            <v>0</v>
          </cell>
          <cell r="I321">
            <v>0</v>
          </cell>
          <cell r="J321" t="str">
            <v>Ploughmans CC</v>
          </cell>
          <cell r="K321" t="str">
            <v>Saturday</v>
          </cell>
          <cell r="L321" t="str">
            <v>30th May</v>
          </cell>
          <cell r="M321" t="str">
            <v>Away</v>
          </cell>
          <cell r="N321" t="str">
            <v>Wimbledon Corinthians CC</v>
          </cell>
          <cell r="P321">
            <v>2</v>
          </cell>
          <cell r="Q321" t="str">
            <v>B Clifford</v>
          </cell>
          <cell r="T321">
            <v>1</v>
          </cell>
          <cell r="U321" t="str">
            <v>caught</v>
          </cell>
          <cell r="V321" t="str">
            <v>G Wolledge</v>
          </cell>
          <cell r="X321" t="str">
            <v>S Hoskin</v>
          </cell>
          <cell r="Y321">
            <v>4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 t="str">
            <v>n/a</v>
          </cell>
        </row>
        <row r="322">
          <cell r="G322" t="str">
            <v>M Haidar37</v>
          </cell>
          <cell r="H322">
            <v>0</v>
          </cell>
          <cell r="I322">
            <v>0</v>
          </cell>
          <cell r="J322" t="str">
            <v>Ploughmans CC</v>
          </cell>
          <cell r="K322" t="str">
            <v>Saturday</v>
          </cell>
          <cell r="L322" t="str">
            <v>30th May</v>
          </cell>
          <cell r="M322" t="str">
            <v>Away</v>
          </cell>
          <cell r="N322" t="str">
            <v>Wimbledon Corinthians CC</v>
          </cell>
          <cell r="P322">
            <v>2</v>
          </cell>
          <cell r="Q322" t="str">
            <v>M Haidar</v>
          </cell>
          <cell r="T322">
            <v>2</v>
          </cell>
          <cell r="U322" t="str">
            <v>c&amp;b</v>
          </cell>
          <cell r="X322" t="str">
            <v>N Ridgway</v>
          </cell>
          <cell r="Y322">
            <v>37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 t="str">
            <v>n/a</v>
          </cell>
          <cell r="AK322">
            <v>4</v>
          </cell>
          <cell r="AL322">
            <v>6</v>
          </cell>
          <cell r="AM322">
            <v>0</v>
          </cell>
          <cell r="AN322">
            <v>28</v>
          </cell>
          <cell r="AO322">
            <v>0</v>
          </cell>
        </row>
        <row r="323">
          <cell r="G323" t="str">
            <v>R Mayne7</v>
          </cell>
          <cell r="H323">
            <v>0</v>
          </cell>
          <cell r="I323">
            <v>0</v>
          </cell>
          <cell r="J323" t="str">
            <v>Ploughmans CC</v>
          </cell>
          <cell r="K323" t="str">
            <v>Saturday</v>
          </cell>
          <cell r="L323" t="str">
            <v>30th May</v>
          </cell>
          <cell r="M323" t="str">
            <v>Away</v>
          </cell>
          <cell r="N323" t="str">
            <v>Wimbledon Corinthians CC</v>
          </cell>
          <cell r="P323">
            <v>2</v>
          </cell>
          <cell r="Q323" t="str">
            <v>R Mayne</v>
          </cell>
          <cell r="T323">
            <v>3</v>
          </cell>
          <cell r="U323" t="str">
            <v>caught</v>
          </cell>
          <cell r="V323" t="str">
            <v>R Buckley</v>
          </cell>
          <cell r="X323" t="str">
            <v>G Wolledge</v>
          </cell>
          <cell r="Y323">
            <v>7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 t="str">
            <v>n/a</v>
          </cell>
        </row>
        <row r="324">
          <cell r="G324" t="str">
            <v>G Furbert9</v>
          </cell>
          <cell r="H324">
            <v>0</v>
          </cell>
          <cell r="I324">
            <v>0</v>
          </cell>
          <cell r="J324" t="str">
            <v>Ploughmans CC</v>
          </cell>
          <cell r="K324" t="str">
            <v>Saturday</v>
          </cell>
          <cell r="L324" t="str">
            <v>30th May</v>
          </cell>
          <cell r="M324" t="str">
            <v>Away</v>
          </cell>
          <cell r="N324" t="str">
            <v>Wimbledon Corinthians CC</v>
          </cell>
          <cell r="P324">
            <v>2</v>
          </cell>
          <cell r="Q324" t="str">
            <v>G Furbert</v>
          </cell>
          <cell r="T324">
            <v>4</v>
          </cell>
          <cell r="U324" t="str">
            <v>caught</v>
          </cell>
          <cell r="V324" t="str">
            <v>N Ridgway</v>
          </cell>
          <cell r="X324" t="str">
            <v>G Wolledge</v>
          </cell>
          <cell r="Y324">
            <v>9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 t="str">
            <v>n/a</v>
          </cell>
        </row>
        <row r="325">
          <cell r="G325" t="str">
            <v>S Heranjai11</v>
          </cell>
          <cell r="H325">
            <v>0</v>
          </cell>
          <cell r="I325">
            <v>0</v>
          </cell>
          <cell r="J325" t="str">
            <v>Ploughmans CC</v>
          </cell>
          <cell r="K325" t="str">
            <v>Saturday</v>
          </cell>
          <cell r="L325" t="str">
            <v>30th May</v>
          </cell>
          <cell r="M325" t="str">
            <v>Away</v>
          </cell>
          <cell r="N325" t="str">
            <v>Wimbledon Corinthians CC</v>
          </cell>
          <cell r="P325">
            <v>2</v>
          </cell>
          <cell r="Q325" t="str">
            <v>S Heranjai</v>
          </cell>
          <cell r="T325">
            <v>5</v>
          </cell>
          <cell r="U325" t="str">
            <v>not out</v>
          </cell>
          <cell r="Y325">
            <v>11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 t="str">
            <v>n/a</v>
          </cell>
        </row>
        <row r="326">
          <cell r="G326" t="str">
            <v>T Parkinson8</v>
          </cell>
          <cell r="H326">
            <v>0</v>
          </cell>
          <cell r="I326">
            <v>0</v>
          </cell>
          <cell r="J326" t="str">
            <v>Ploughmans CC</v>
          </cell>
          <cell r="K326" t="str">
            <v>Saturday</v>
          </cell>
          <cell r="L326" t="str">
            <v>30th May</v>
          </cell>
          <cell r="M326" t="str">
            <v>Away</v>
          </cell>
          <cell r="N326" t="str">
            <v>Wimbledon Corinthians CC</v>
          </cell>
          <cell r="P326">
            <v>2</v>
          </cell>
          <cell r="Q326" t="str">
            <v>T Parkinson</v>
          </cell>
          <cell r="T326">
            <v>6</v>
          </cell>
          <cell r="U326" t="str">
            <v>not out</v>
          </cell>
          <cell r="Y326">
            <v>8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 t="str">
            <v>n/a</v>
          </cell>
        </row>
        <row r="327">
          <cell r="G327" t="str">
            <v>S Lalln/a</v>
          </cell>
          <cell r="H327">
            <v>0</v>
          </cell>
          <cell r="I327">
            <v>0</v>
          </cell>
          <cell r="J327" t="str">
            <v>Ploughmans CC</v>
          </cell>
          <cell r="K327" t="str">
            <v>Saturday</v>
          </cell>
          <cell r="L327" t="str">
            <v>30th May</v>
          </cell>
          <cell r="M327" t="str">
            <v>Away</v>
          </cell>
          <cell r="N327" t="str">
            <v>Wimbledon Corinthians CC</v>
          </cell>
          <cell r="P327">
            <v>2</v>
          </cell>
          <cell r="Q327" t="str">
            <v>S Lall</v>
          </cell>
          <cell r="T327">
            <v>7</v>
          </cell>
          <cell r="U327" t="str">
            <v>did not bat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 t="str">
            <v>n/a</v>
          </cell>
          <cell r="AK327">
            <v>3</v>
          </cell>
          <cell r="AL327">
            <v>10</v>
          </cell>
          <cell r="AM327">
            <v>2</v>
          </cell>
          <cell r="AN327">
            <v>20</v>
          </cell>
          <cell r="AO327">
            <v>4</v>
          </cell>
        </row>
        <row r="328">
          <cell r="G328" t="str">
            <v>R Regon/a</v>
          </cell>
          <cell r="H328">
            <v>0</v>
          </cell>
          <cell r="I328">
            <v>0</v>
          </cell>
          <cell r="J328" t="str">
            <v>Ploughmans CC</v>
          </cell>
          <cell r="K328" t="str">
            <v>Saturday</v>
          </cell>
          <cell r="L328" t="str">
            <v>30th May</v>
          </cell>
          <cell r="M328" t="str">
            <v>Away</v>
          </cell>
          <cell r="N328" t="str">
            <v>Wimbledon Corinthians CC</v>
          </cell>
          <cell r="P328">
            <v>2</v>
          </cell>
          <cell r="Q328" t="str">
            <v>R Rego</v>
          </cell>
          <cell r="T328">
            <v>8</v>
          </cell>
          <cell r="U328" t="str">
            <v>did not bat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 t="str">
            <v>n/a</v>
          </cell>
          <cell r="AK328">
            <v>6</v>
          </cell>
          <cell r="AL328">
            <v>2</v>
          </cell>
          <cell r="AM328">
            <v>1</v>
          </cell>
          <cell r="AN328">
            <v>1</v>
          </cell>
          <cell r="AO328">
            <v>1</v>
          </cell>
        </row>
        <row r="329">
          <cell r="G329" t="str">
            <v>A Chandran/a</v>
          </cell>
          <cell r="H329">
            <v>0</v>
          </cell>
          <cell r="I329">
            <v>0</v>
          </cell>
          <cell r="J329" t="str">
            <v>Ploughmans CC</v>
          </cell>
          <cell r="K329" t="str">
            <v>Saturday</v>
          </cell>
          <cell r="L329" t="str">
            <v>30th May</v>
          </cell>
          <cell r="M329" t="str">
            <v>Away</v>
          </cell>
          <cell r="N329" t="str">
            <v>Wimbledon Corinthians CC</v>
          </cell>
          <cell r="P329">
            <v>2</v>
          </cell>
          <cell r="Q329" t="str">
            <v>A Chandra</v>
          </cell>
          <cell r="T329">
            <v>9</v>
          </cell>
          <cell r="U329" t="str">
            <v>did not bat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 t="str">
            <v>n/a</v>
          </cell>
          <cell r="AK329">
            <v>5</v>
          </cell>
          <cell r="AL329">
            <v>5</v>
          </cell>
          <cell r="AM329">
            <v>0</v>
          </cell>
          <cell r="AN329">
            <v>21</v>
          </cell>
          <cell r="AO329">
            <v>2</v>
          </cell>
        </row>
        <row r="330">
          <cell r="G330" t="str">
            <v>S Khogyanin/a</v>
          </cell>
          <cell r="H330">
            <v>0</v>
          </cell>
          <cell r="I330">
            <v>0</v>
          </cell>
          <cell r="J330" t="str">
            <v>Ploughmans CC</v>
          </cell>
          <cell r="K330" t="str">
            <v>Saturday</v>
          </cell>
          <cell r="L330" t="str">
            <v>30th May</v>
          </cell>
          <cell r="M330" t="str">
            <v>Away</v>
          </cell>
          <cell r="N330" t="str">
            <v>Wimbledon Corinthians CC</v>
          </cell>
          <cell r="P330">
            <v>2</v>
          </cell>
          <cell r="Q330" t="str">
            <v>S Khogyani</v>
          </cell>
          <cell r="T330">
            <v>10</v>
          </cell>
          <cell r="U330" t="str">
            <v>did not bat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 t="str">
            <v>n/a</v>
          </cell>
          <cell r="AK330">
            <v>1</v>
          </cell>
          <cell r="AL330">
            <v>10</v>
          </cell>
          <cell r="AM330">
            <v>1</v>
          </cell>
          <cell r="AN330">
            <v>24</v>
          </cell>
          <cell r="AO330">
            <v>3</v>
          </cell>
        </row>
        <row r="331">
          <cell r="G331" t="str">
            <v>B Khann/a</v>
          </cell>
          <cell r="H331">
            <v>0</v>
          </cell>
          <cell r="I331">
            <v>0</v>
          </cell>
          <cell r="J331" t="str">
            <v>Ploughmans CC</v>
          </cell>
          <cell r="K331" t="str">
            <v>Saturday</v>
          </cell>
          <cell r="L331" t="str">
            <v>30th May</v>
          </cell>
          <cell r="M331" t="str">
            <v>Away</v>
          </cell>
          <cell r="N331" t="str">
            <v>Wimbledon Corinthians CC</v>
          </cell>
          <cell r="P331">
            <v>2</v>
          </cell>
          <cell r="Q331" t="str">
            <v>B Khan</v>
          </cell>
          <cell r="T331">
            <v>11</v>
          </cell>
          <cell r="U331" t="str">
            <v>did not bat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 t="str">
            <v>n/a</v>
          </cell>
          <cell r="AK331">
            <v>2</v>
          </cell>
          <cell r="AL331">
            <v>5</v>
          </cell>
          <cell r="AM331">
            <v>0</v>
          </cell>
          <cell r="AN331">
            <v>13</v>
          </cell>
          <cell r="AO331">
            <v>0</v>
          </cell>
        </row>
        <row r="332">
          <cell r="G332" t="str">
            <v>Extras33</v>
          </cell>
          <cell r="H332">
            <v>0</v>
          </cell>
          <cell r="I332">
            <v>0</v>
          </cell>
          <cell r="J332" t="str">
            <v>Ploughmans CC</v>
          </cell>
          <cell r="K332" t="str">
            <v>Saturday</v>
          </cell>
          <cell r="L332" t="str">
            <v>30th May</v>
          </cell>
          <cell r="M332" t="str">
            <v>Away</v>
          </cell>
          <cell r="N332" t="str">
            <v>Wimbledon Corinthians CC</v>
          </cell>
          <cell r="P332">
            <v>2</v>
          </cell>
          <cell r="Q332" t="str">
            <v>Extras</v>
          </cell>
          <cell r="T332" t="str">
            <v>n/a</v>
          </cell>
          <cell r="U332" t="str">
            <v>n/a</v>
          </cell>
          <cell r="V332" t="str">
            <v>n/a</v>
          </cell>
          <cell r="X332" t="str">
            <v>n/a</v>
          </cell>
          <cell r="Y332">
            <v>33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>
            <v>22</v>
          </cell>
          <cell r="AE332">
            <v>0</v>
          </cell>
          <cell r="AF332">
            <v>9</v>
          </cell>
          <cell r="AG332">
            <v>2</v>
          </cell>
        </row>
        <row r="333">
          <cell r="G333" t="str">
            <v>M Whiting8</v>
          </cell>
          <cell r="H333">
            <v>0</v>
          </cell>
          <cell r="I333">
            <v>0</v>
          </cell>
          <cell r="J333" t="str">
            <v>Wimbledon Corinthians CC</v>
          </cell>
          <cell r="K333" t="str">
            <v>Saturday</v>
          </cell>
          <cell r="L333" t="str">
            <v>30th May</v>
          </cell>
          <cell r="M333" t="str">
            <v>Away</v>
          </cell>
          <cell r="N333" t="str">
            <v>Ploughmans CC</v>
          </cell>
          <cell r="P333">
            <v>1</v>
          </cell>
          <cell r="Q333" t="str">
            <v>M Whiting</v>
          </cell>
          <cell r="T333">
            <v>1</v>
          </cell>
          <cell r="U333" t="str">
            <v>caught</v>
          </cell>
          <cell r="X333" t="str">
            <v>S Khogyani</v>
          </cell>
          <cell r="Y333">
            <v>8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 t="str">
            <v>n/a</v>
          </cell>
        </row>
        <row r="334">
          <cell r="G334" t="str">
            <v>L Parks8</v>
          </cell>
          <cell r="H334">
            <v>0</v>
          </cell>
          <cell r="I334">
            <v>0</v>
          </cell>
          <cell r="J334" t="str">
            <v>Wimbledon Corinthians CC</v>
          </cell>
          <cell r="K334" t="str">
            <v>Saturday</v>
          </cell>
          <cell r="L334" t="str">
            <v>30th May</v>
          </cell>
          <cell r="M334" t="str">
            <v>Away</v>
          </cell>
          <cell r="N334" t="str">
            <v>Ploughmans CC</v>
          </cell>
          <cell r="P334">
            <v>1</v>
          </cell>
          <cell r="Q334" t="str">
            <v>L Parks</v>
          </cell>
          <cell r="S334" t="str">
            <v>w</v>
          </cell>
          <cell r="T334">
            <v>2</v>
          </cell>
          <cell r="U334" t="str">
            <v>caught</v>
          </cell>
          <cell r="X334" t="str">
            <v>S Khogyani</v>
          </cell>
          <cell r="Y334">
            <v>8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 t="str">
            <v>n/a</v>
          </cell>
        </row>
        <row r="335">
          <cell r="G335" t="str">
            <v>R Turner49</v>
          </cell>
          <cell r="H335">
            <v>0</v>
          </cell>
          <cell r="I335">
            <v>0</v>
          </cell>
          <cell r="J335" t="str">
            <v>Wimbledon Corinthians CC</v>
          </cell>
          <cell r="K335" t="str">
            <v>Saturday</v>
          </cell>
          <cell r="L335" t="str">
            <v>30th May</v>
          </cell>
          <cell r="M335" t="str">
            <v>Away</v>
          </cell>
          <cell r="N335" t="str">
            <v>Ploughmans CC</v>
          </cell>
          <cell r="P335">
            <v>1</v>
          </cell>
          <cell r="Q335" t="str">
            <v>R Turner</v>
          </cell>
          <cell r="T335">
            <v>3</v>
          </cell>
          <cell r="U335" t="str">
            <v>bowled</v>
          </cell>
          <cell r="X335" t="str">
            <v>S Khogyani</v>
          </cell>
          <cell r="Y335">
            <v>49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 t="str">
            <v>n/a</v>
          </cell>
        </row>
        <row r="336">
          <cell r="G336" t="str">
            <v>T James2</v>
          </cell>
          <cell r="H336">
            <v>0</v>
          </cell>
          <cell r="I336">
            <v>0</v>
          </cell>
          <cell r="J336" t="str">
            <v>Wimbledon Corinthians CC</v>
          </cell>
          <cell r="K336" t="str">
            <v>Saturday</v>
          </cell>
          <cell r="L336" t="str">
            <v>30th May</v>
          </cell>
          <cell r="M336" t="str">
            <v>Away</v>
          </cell>
          <cell r="N336" t="str">
            <v>Ploughmans CC</v>
          </cell>
          <cell r="P336">
            <v>1</v>
          </cell>
          <cell r="Q336" t="str">
            <v>T James</v>
          </cell>
          <cell r="T336">
            <v>4</v>
          </cell>
          <cell r="U336" t="str">
            <v>caught</v>
          </cell>
          <cell r="X336" t="str">
            <v>S Lall</v>
          </cell>
          <cell r="Y336">
            <v>2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 t="str">
            <v>n/a</v>
          </cell>
          <cell r="AK336">
            <v>4</v>
          </cell>
          <cell r="AL336">
            <v>3</v>
          </cell>
          <cell r="AM336">
            <v>0</v>
          </cell>
          <cell r="AN336">
            <v>18</v>
          </cell>
          <cell r="AO336">
            <v>0</v>
          </cell>
        </row>
        <row r="337">
          <cell r="G337" t="str">
            <v>D Conway5</v>
          </cell>
          <cell r="H337">
            <v>0</v>
          </cell>
          <cell r="I337">
            <v>0</v>
          </cell>
          <cell r="J337" t="str">
            <v>Wimbledon Corinthians CC</v>
          </cell>
          <cell r="K337" t="str">
            <v>Saturday</v>
          </cell>
          <cell r="L337" t="str">
            <v>30th May</v>
          </cell>
          <cell r="M337" t="str">
            <v>Away</v>
          </cell>
          <cell r="N337" t="str">
            <v>Ploughmans CC</v>
          </cell>
          <cell r="P337">
            <v>1</v>
          </cell>
          <cell r="Q337" t="str">
            <v>D Conway</v>
          </cell>
          <cell r="T337">
            <v>5</v>
          </cell>
          <cell r="U337" t="str">
            <v>lbw</v>
          </cell>
          <cell r="X337" t="str">
            <v>S Lall</v>
          </cell>
          <cell r="Y337">
            <v>5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 t="str">
            <v>n/a</v>
          </cell>
          <cell r="AK337">
            <v>2</v>
          </cell>
          <cell r="AL337">
            <v>4</v>
          </cell>
          <cell r="AM337">
            <v>0</v>
          </cell>
          <cell r="AN337">
            <v>20</v>
          </cell>
          <cell r="AO337">
            <v>0</v>
          </cell>
        </row>
        <row r="338">
          <cell r="G338" t="str">
            <v>R Buckley2</v>
          </cell>
          <cell r="H338">
            <v>0</v>
          </cell>
          <cell r="I338">
            <v>0</v>
          </cell>
          <cell r="J338" t="str">
            <v>Wimbledon Corinthians CC</v>
          </cell>
          <cell r="K338" t="str">
            <v>Saturday</v>
          </cell>
          <cell r="L338" t="str">
            <v>30th May</v>
          </cell>
          <cell r="M338" t="str">
            <v>Away</v>
          </cell>
          <cell r="N338" t="str">
            <v>Ploughmans CC</v>
          </cell>
          <cell r="P338">
            <v>1</v>
          </cell>
          <cell r="Q338" t="str">
            <v>R Buckley</v>
          </cell>
          <cell r="T338">
            <v>6</v>
          </cell>
          <cell r="U338" t="str">
            <v>bowled</v>
          </cell>
          <cell r="X338" t="str">
            <v>S Lall</v>
          </cell>
          <cell r="Y338">
            <v>2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 t="str">
            <v>n/a</v>
          </cell>
          <cell r="AK338">
            <v>7</v>
          </cell>
          <cell r="AL338">
            <v>0.3</v>
          </cell>
          <cell r="AM338">
            <v>0</v>
          </cell>
          <cell r="AN338">
            <v>3</v>
          </cell>
          <cell r="AO338">
            <v>0</v>
          </cell>
        </row>
        <row r="339">
          <cell r="G339" t="str">
            <v>N Ridgway5</v>
          </cell>
          <cell r="H339">
            <v>0</v>
          </cell>
          <cell r="I339">
            <v>0</v>
          </cell>
          <cell r="J339" t="str">
            <v>Wimbledon Corinthians CC</v>
          </cell>
          <cell r="K339" t="str">
            <v>Saturday</v>
          </cell>
          <cell r="L339" t="str">
            <v>30th May</v>
          </cell>
          <cell r="M339" t="str">
            <v>Away</v>
          </cell>
          <cell r="N339" t="str">
            <v>Ploughmans CC</v>
          </cell>
          <cell r="P339">
            <v>1</v>
          </cell>
          <cell r="Q339" t="str">
            <v>N Ridgway</v>
          </cell>
          <cell r="R339" t="str">
            <v>c</v>
          </cell>
          <cell r="T339">
            <v>7</v>
          </cell>
          <cell r="U339" t="str">
            <v>caught</v>
          </cell>
          <cell r="X339" t="str">
            <v>S Lall</v>
          </cell>
          <cell r="Y339">
            <v>5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 t="str">
            <v>n/a</v>
          </cell>
          <cell r="AK339">
            <v>5</v>
          </cell>
          <cell r="AL339">
            <v>3</v>
          </cell>
          <cell r="AM339">
            <v>0</v>
          </cell>
          <cell r="AN339">
            <v>6</v>
          </cell>
          <cell r="AO339">
            <v>1</v>
          </cell>
        </row>
        <row r="340">
          <cell r="G340" t="str">
            <v>G Wolledge3</v>
          </cell>
          <cell r="H340">
            <v>0</v>
          </cell>
          <cell r="I340">
            <v>0</v>
          </cell>
          <cell r="J340" t="str">
            <v>Wimbledon Corinthians CC</v>
          </cell>
          <cell r="K340" t="str">
            <v>Saturday</v>
          </cell>
          <cell r="L340" t="str">
            <v>30th May</v>
          </cell>
          <cell r="M340" t="str">
            <v>Away</v>
          </cell>
          <cell r="N340" t="str">
            <v>Ploughmans CC</v>
          </cell>
          <cell r="P340">
            <v>1</v>
          </cell>
          <cell r="Q340" t="str">
            <v>G Wolledge</v>
          </cell>
          <cell r="T340">
            <v>8</v>
          </cell>
          <cell r="U340" t="str">
            <v>stumped</v>
          </cell>
          <cell r="X340" t="str">
            <v>A Chandra</v>
          </cell>
          <cell r="Y340">
            <v>3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 t="str">
            <v>n/a</v>
          </cell>
          <cell r="AK340">
            <v>3</v>
          </cell>
          <cell r="AL340">
            <v>5</v>
          </cell>
          <cell r="AM340">
            <v>0</v>
          </cell>
          <cell r="AN340">
            <v>29</v>
          </cell>
          <cell r="AO340">
            <v>2</v>
          </cell>
        </row>
        <row r="341">
          <cell r="G341" t="str">
            <v>J Jackson10</v>
          </cell>
          <cell r="H341">
            <v>0</v>
          </cell>
          <cell r="I341">
            <v>0</v>
          </cell>
          <cell r="J341" t="str">
            <v>Wimbledon Corinthians CC</v>
          </cell>
          <cell r="K341" t="str">
            <v>Saturday</v>
          </cell>
          <cell r="L341" t="str">
            <v>30th May</v>
          </cell>
          <cell r="M341" t="str">
            <v>Away</v>
          </cell>
          <cell r="N341" t="str">
            <v>Ploughmans CC</v>
          </cell>
          <cell r="P341">
            <v>1</v>
          </cell>
          <cell r="Q341" t="str">
            <v>J Jackson</v>
          </cell>
          <cell r="T341">
            <v>9</v>
          </cell>
          <cell r="U341" t="str">
            <v>bowled</v>
          </cell>
          <cell r="X341" t="str">
            <v>A Chandra</v>
          </cell>
          <cell r="Y341">
            <v>10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 t="str">
            <v>n/a</v>
          </cell>
          <cell r="AK341">
            <v>6</v>
          </cell>
          <cell r="AL341">
            <v>2</v>
          </cell>
          <cell r="AM341">
            <v>0</v>
          </cell>
          <cell r="AN341">
            <v>9</v>
          </cell>
          <cell r="AO341">
            <v>0</v>
          </cell>
        </row>
        <row r="342">
          <cell r="G342" t="str">
            <v>S Hoskin3</v>
          </cell>
          <cell r="H342">
            <v>0</v>
          </cell>
          <cell r="I342">
            <v>0</v>
          </cell>
          <cell r="J342" t="str">
            <v>Wimbledon Corinthians CC</v>
          </cell>
          <cell r="K342" t="str">
            <v>Saturday</v>
          </cell>
          <cell r="L342" t="str">
            <v>30th May</v>
          </cell>
          <cell r="M342" t="str">
            <v>Away</v>
          </cell>
          <cell r="N342" t="str">
            <v>Ploughmans CC</v>
          </cell>
          <cell r="P342">
            <v>1</v>
          </cell>
          <cell r="Q342" t="str">
            <v>S Hoskin</v>
          </cell>
          <cell r="T342">
            <v>10</v>
          </cell>
          <cell r="U342" t="str">
            <v>caught</v>
          </cell>
          <cell r="X342" t="str">
            <v>R Rego</v>
          </cell>
          <cell r="Y342">
            <v>3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 t="str">
            <v>n/a</v>
          </cell>
          <cell r="AK342">
            <v>1</v>
          </cell>
          <cell r="AL342">
            <v>5</v>
          </cell>
          <cell r="AM342">
            <v>0</v>
          </cell>
          <cell r="AN342">
            <v>23</v>
          </cell>
          <cell r="AO342">
            <v>1</v>
          </cell>
        </row>
        <row r="343">
          <cell r="G343" t="str">
            <v>10</v>
          </cell>
          <cell r="H343">
            <v>0</v>
          </cell>
          <cell r="I343">
            <v>0</v>
          </cell>
          <cell r="J343" t="str">
            <v>Wimbledon Corinthians CC</v>
          </cell>
          <cell r="K343" t="str">
            <v>Saturday</v>
          </cell>
          <cell r="L343" t="str">
            <v>30th May</v>
          </cell>
          <cell r="M343" t="str">
            <v>Away</v>
          </cell>
          <cell r="N343" t="str">
            <v>Ploughmans CC</v>
          </cell>
          <cell r="P343">
            <v>1</v>
          </cell>
          <cell r="Q343">
            <v>1</v>
          </cell>
          <cell r="T343">
            <v>11</v>
          </cell>
          <cell r="X343" t="str">
            <v>not out</v>
          </cell>
          <cell r="Y343">
            <v>0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 t="str">
            <v>n/a</v>
          </cell>
        </row>
        <row r="344">
          <cell r="G344" t="str">
            <v>Extras13</v>
          </cell>
          <cell r="H344">
            <v>0</v>
          </cell>
          <cell r="I344">
            <v>0</v>
          </cell>
          <cell r="J344" t="str">
            <v>Wimbledon Corinthians CC</v>
          </cell>
          <cell r="K344" t="str">
            <v>Saturday</v>
          </cell>
          <cell r="L344" t="str">
            <v>30th May</v>
          </cell>
          <cell r="M344" t="str">
            <v>Away</v>
          </cell>
          <cell r="N344" t="str">
            <v>Ploughmans CC</v>
          </cell>
          <cell r="P344">
            <v>1</v>
          </cell>
          <cell r="Q344" t="str">
            <v>Extras</v>
          </cell>
          <cell r="T344" t="str">
            <v>n/a</v>
          </cell>
          <cell r="U344" t="str">
            <v>n/a</v>
          </cell>
          <cell r="V344" t="str">
            <v>n/a</v>
          </cell>
          <cell r="X344" t="str">
            <v>n/a</v>
          </cell>
          <cell r="Y344">
            <v>13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>
            <v>12</v>
          </cell>
          <cell r="AE344">
            <v>0</v>
          </cell>
          <cell r="AF344">
            <v>1</v>
          </cell>
          <cell r="AG344">
            <v>0</v>
          </cell>
        </row>
        <row r="345">
          <cell r="G345" t="str">
            <v>Oppo did not turn up</v>
          </cell>
          <cell r="H345">
            <v>0</v>
          </cell>
          <cell r="I345">
            <v>0</v>
          </cell>
          <cell r="J345" t="str">
            <v>Ploughmans CC</v>
          </cell>
          <cell r="K345" t="str">
            <v>Sunday</v>
          </cell>
          <cell r="L345" t="str">
            <v>31st May</v>
          </cell>
          <cell r="M345" t="str">
            <v>Away</v>
          </cell>
          <cell r="N345" t="str">
            <v>Northfields CC</v>
          </cell>
          <cell r="Q345" t="str">
            <v>Oppo did not turn up</v>
          </cell>
          <cell r="T345">
            <v>1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 t="str">
            <v>n/a</v>
          </cell>
        </row>
        <row r="346">
          <cell r="G346" t="str">
            <v>Oppo did not turn up</v>
          </cell>
          <cell r="H346">
            <v>0</v>
          </cell>
          <cell r="I346">
            <v>0</v>
          </cell>
          <cell r="J346" t="str">
            <v>Ploughmans CC</v>
          </cell>
          <cell r="K346" t="str">
            <v>Sunday</v>
          </cell>
          <cell r="L346" t="str">
            <v>31st May</v>
          </cell>
          <cell r="M346" t="str">
            <v>Away</v>
          </cell>
          <cell r="N346" t="str">
            <v>Northfields CC</v>
          </cell>
          <cell r="Q346" t="str">
            <v>Oppo did not turn up</v>
          </cell>
          <cell r="T346">
            <v>2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 t="str">
            <v>n/a</v>
          </cell>
        </row>
        <row r="347">
          <cell r="G347" t="str">
            <v>Oppo did not turn up</v>
          </cell>
          <cell r="H347">
            <v>0</v>
          </cell>
          <cell r="I347">
            <v>0</v>
          </cell>
          <cell r="J347" t="str">
            <v>Ploughmans CC</v>
          </cell>
          <cell r="K347" t="str">
            <v>Sunday</v>
          </cell>
          <cell r="L347" t="str">
            <v>31st May</v>
          </cell>
          <cell r="M347" t="str">
            <v>Away</v>
          </cell>
          <cell r="N347" t="str">
            <v>Northfields CC</v>
          </cell>
          <cell r="Q347" t="str">
            <v>Oppo did not turn up</v>
          </cell>
          <cell r="T347">
            <v>3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 t="str">
            <v>n/a</v>
          </cell>
        </row>
        <row r="348">
          <cell r="G348" t="str">
            <v>Oppo did not turn up</v>
          </cell>
          <cell r="H348">
            <v>0</v>
          </cell>
          <cell r="I348">
            <v>0</v>
          </cell>
          <cell r="J348" t="str">
            <v>Ploughmans CC</v>
          </cell>
          <cell r="K348" t="str">
            <v>Sunday</v>
          </cell>
          <cell r="L348" t="str">
            <v>31st May</v>
          </cell>
          <cell r="M348" t="str">
            <v>Away</v>
          </cell>
          <cell r="N348" t="str">
            <v>Northfields CC</v>
          </cell>
          <cell r="Q348" t="str">
            <v>Oppo did not turn up</v>
          </cell>
          <cell r="T348">
            <v>4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 t="str">
            <v>n/a</v>
          </cell>
        </row>
        <row r="349">
          <cell r="G349" t="str">
            <v>Oppo did not turn up</v>
          </cell>
          <cell r="H349">
            <v>0</v>
          </cell>
          <cell r="I349">
            <v>0</v>
          </cell>
          <cell r="J349" t="str">
            <v>Ploughmans CC</v>
          </cell>
          <cell r="K349" t="str">
            <v>Sunday</v>
          </cell>
          <cell r="L349" t="str">
            <v>31st May</v>
          </cell>
          <cell r="M349" t="str">
            <v>Away</v>
          </cell>
          <cell r="N349" t="str">
            <v>Northfields CC</v>
          </cell>
          <cell r="Q349" t="str">
            <v>Oppo did not turn up</v>
          </cell>
          <cell r="T349">
            <v>5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 t="str">
            <v>n/a</v>
          </cell>
        </row>
        <row r="350">
          <cell r="G350" t="str">
            <v>Oppo did not turn up</v>
          </cell>
          <cell r="H350">
            <v>0</v>
          </cell>
          <cell r="I350">
            <v>0</v>
          </cell>
          <cell r="J350" t="str">
            <v>Ploughmans CC</v>
          </cell>
          <cell r="K350" t="str">
            <v>Sunday</v>
          </cell>
          <cell r="L350" t="str">
            <v>31st May</v>
          </cell>
          <cell r="M350" t="str">
            <v>Away</v>
          </cell>
          <cell r="N350" t="str">
            <v>Northfields CC</v>
          </cell>
          <cell r="Q350" t="str">
            <v>Oppo did not turn up</v>
          </cell>
          <cell r="T350">
            <v>6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 t="str">
            <v>n/a</v>
          </cell>
        </row>
        <row r="351">
          <cell r="G351" t="str">
            <v>Oppo did not turn up</v>
          </cell>
          <cell r="H351">
            <v>0</v>
          </cell>
          <cell r="I351">
            <v>0</v>
          </cell>
          <cell r="J351" t="str">
            <v>Ploughmans CC</v>
          </cell>
          <cell r="K351" t="str">
            <v>Sunday</v>
          </cell>
          <cell r="L351" t="str">
            <v>31st May</v>
          </cell>
          <cell r="M351" t="str">
            <v>Away</v>
          </cell>
          <cell r="N351" t="str">
            <v>Northfields CC</v>
          </cell>
          <cell r="Q351" t="str">
            <v>Oppo did not turn up</v>
          </cell>
          <cell r="T351">
            <v>7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 t="str">
            <v>n/a</v>
          </cell>
        </row>
        <row r="352">
          <cell r="G352" t="str">
            <v>Oppo did not turn up</v>
          </cell>
          <cell r="H352">
            <v>0</v>
          </cell>
          <cell r="I352">
            <v>0</v>
          </cell>
          <cell r="J352" t="str">
            <v>Ploughmans CC</v>
          </cell>
          <cell r="K352" t="str">
            <v>Sunday</v>
          </cell>
          <cell r="L352" t="str">
            <v>31st May</v>
          </cell>
          <cell r="M352" t="str">
            <v>Away</v>
          </cell>
          <cell r="N352" t="str">
            <v>Northfields CC</v>
          </cell>
          <cell r="Q352" t="str">
            <v>Oppo did not turn up</v>
          </cell>
          <cell r="T352">
            <v>8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 t="str">
            <v>n/a</v>
          </cell>
        </row>
        <row r="353">
          <cell r="G353" t="str">
            <v>Oppo did not turn up</v>
          </cell>
          <cell r="H353">
            <v>0</v>
          </cell>
          <cell r="I353">
            <v>0</v>
          </cell>
          <cell r="J353" t="str">
            <v>Ploughmans CC</v>
          </cell>
          <cell r="K353" t="str">
            <v>Sunday</v>
          </cell>
          <cell r="L353" t="str">
            <v>31st May</v>
          </cell>
          <cell r="M353" t="str">
            <v>Away</v>
          </cell>
          <cell r="N353" t="str">
            <v>Northfields CC</v>
          </cell>
          <cell r="Q353" t="str">
            <v>Oppo did not turn up</v>
          </cell>
          <cell r="T353">
            <v>9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 t="str">
            <v>n/a</v>
          </cell>
        </row>
        <row r="354">
          <cell r="G354" t="str">
            <v>Oppo did not turn up</v>
          </cell>
          <cell r="H354">
            <v>0</v>
          </cell>
          <cell r="I354">
            <v>0</v>
          </cell>
          <cell r="J354" t="str">
            <v>Ploughmans CC</v>
          </cell>
          <cell r="K354" t="str">
            <v>Sunday</v>
          </cell>
          <cell r="L354" t="str">
            <v>31st May</v>
          </cell>
          <cell r="M354" t="str">
            <v>Away</v>
          </cell>
          <cell r="N354" t="str">
            <v>Northfields CC</v>
          </cell>
          <cell r="Q354" t="str">
            <v>Oppo did not turn up</v>
          </cell>
          <cell r="T354">
            <v>10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 t="str">
            <v>n/a</v>
          </cell>
        </row>
        <row r="355">
          <cell r="G355" t="str">
            <v>Oppo did not turn up</v>
          </cell>
          <cell r="H355">
            <v>0</v>
          </cell>
          <cell r="I355">
            <v>0</v>
          </cell>
          <cell r="J355" t="str">
            <v>Ploughmans CC</v>
          </cell>
          <cell r="K355" t="str">
            <v>Sunday</v>
          </cell>
          <cell r="L355" t="str">
            <v>31st May</v>
          </cell>
          <cell r="M355" t="str">
            <v>Away</v>
          </cell>
          <cell r="N355" t="str">
            <v>Northfields CC</v>
          </cell>
          <cell r="Q355" t="str">
            <v>Oppo did not turn up</v>
          </cell>
          <cell r="T355">
            <v>11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 t="str">
            <v>n/a</v>
          </cell>
        </row>
        <row r="356">
          <cell r="G356" t="str">
            <v>Extras0</v>
          </cell>
          <cell r="H356">
            <v>0</v>
          </cell>
          <cell r="I356">
            <v>0</v>
          </cell>
          <cell r="J356" t="str">
            <v>Ploughmans CC</v>
          </cell>
          <cell r="K356" t="str">
            <v>Sunday</v>
          </cell>
          <cell r="L356" t="str">
            <v>31st May</v>
          </cell>
          <cell r="M356" t="str">
            <v>Away</v>
          </cell>
          <cell r="N356" t="str">
            <v>Northfields CC</v>
          </cell>
          <cell r="Q356" t="str">
            <v>Extras</v>
          </cell>
          <cell r="T356" t="str">
            <v>n/a</v>
          </cell>
          <cell r="U356" t="str">
            <v>n/a</v>
          </cell>
          <cell r="V356" t="str">
            <v>n/a</v>
          </cell>
          <cell r="X356" t="str">
            <v>n/a</v>
          </cell>
          <cell r="Y356">
            <v>0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</row>
        <row r="357">
          <cell r="G357" t="str">
            <v>S Carsonn/a</v>
          </cell>
          <cell r="H357">
            <v>0</v>
          </cell>
          <cell r="I357">
            <v>0</v>
          </cell>
          <cell r="J357" t="str">
            <v>Northfields CC</v>
          </cell>
          <cell r="K357" t="str">
            <v>Sunday</v>
          </cell>
          <cell r="L357" t="str">
            <v>31st May</v>
          </cell>
          <cell r="M357" t="str">
            <v>Away</v>
          </cell>
          <cell r="N357" t="str">
            <v>Ploughmans CC</v>
          </cell>
          <cell r="Q357" t="str">
            <v>S Carson</v>
          </cell>
          <cell r="T357">
            <v>1</v>
          </cell>
          <cell r="U357" t="str">
            <v>did not bat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 t="str">
            <v>n/a</v>
          </cell>
        </row>
        <row r="358">
          <cell r="G358" t="str">
            <v>K Chaun/a</v>
          </cell>
          <cell r="H358">
            <v>0</v>
          </cell>
          <cell r="I358">
            <v>0</v>
          </cell>
          <cell r="J358" t="str">
            <v>Northfields CC</v>
          </cell>
          <cell r="K358" t="str">
            <v>Sunday</v>
          </cell>
          <cell r="L358" t="str">
            <v>31st May</v>
          </cell>
          <cell r="M358" t="str">
            <v>Away</v>
          </cell>
          <cell r="N358" t="str">
            <v>Ploughmans CC</v>
          </cell>
          <cell r="Q358" t="str">
            <v>K Chau</v>
          </cell>
          <cell r="T358">
            <v>2</v>
          </cell>
          <cell r="U358" t="str">
            <v>did not bat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 t="str">
            <v>n/a</v>
          </cell>
        </row>
        <row r="359">
          <cell r="G359" t="str">
            <v>P Hynesn/a</v>
          </cell>
          <cell r="H359">
            <v>0</v>
          </cell>
          <cell r="I359">
            <v>0</v>
          </cell>
          <cell r="J359" t="str">
            <v>Northfields CC</v>
          </cell>
          <cell r="K359" t="str">
            <v>Sunday</v>
          </cell>
          <cell r="L359" t="str">
            <v>31st May</v>
          </cell>
          <cell r="M359" t="str">
            <v>Away</v>
          </cell>
          <cell r="N359" t="str">
            <v>Ploughmans CC</v>
          </cell>
          <cell r="Q359" t="str">
            <v>P Hynes</v>
          </cell>
          <cell r="T359">
            <v>3</v>
          </cell>
          <cell r="U359" t="str">
            <v>did not bat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 t="str">
            <v>n/a</v>
          </cell>
        </row>
        <row r="360">
          <cell r="G360" t="str">
            <v>R Byrnen/a</v>
          </cell>
          <cell r="H360">
            <v>0</v>
          </cell>
          <cell r="I360">
            <v>0</v>
          </cell>
          <cell r="J360" t="str">
            <v>Northfields CC</v>
          </cell>
          <cell r="K360" t="str">
            <v>Sunday</v>
          </cell>
          <cell r="L360" t="str">
            <v>31st May</v>
          </cell>
          <cell r="M360" t="str">
            <v>Away</v>
          </cell>
          <cell r="N360" t="str">
            <v>Ploughmans CC</v>
          </cell>
          <cell r="Q360" t="str">
            <v>R Byrne</v>
          </cell>
          <cell r="T360">
            <v>4</v>
          </cell>
          <cell r="U360" t="str">
            <v>did not bat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 t="str">
            <v>n/a</v>
          </cell>
        </row>
        <row r="361">
          <cell r="G361" t="str">
            <v>D Kingstonn/a</v>
          </cell>
          <cell r="H361">
            <v>0</v>
          </cell>
          <cell r="I361">
            <v>0</v>
          </cell>
          <cell r="J361" t="str">
            <v>Northfields CC</v>
          </cell>
          <cell r="K361" t="str">
            <v>Sunday</v>
          </cell>
          <cell r="L361" t="str">
            <v>31st May</v>
          </cell>
          <cell r="M361" t="str">
            <v>Away</v>
          </cell>
          <cell r="N361" t="str">
            <v>Ploughmans CC</v>
          </cell>
          <cell r="Q361" t="str">
            <v>D Kingston</v>
          </cell>
          <cell r="T361">
            <v>5</v>
          </cell>
          <cell r="U361" t="str">
            <v>did not bat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 t="str">
            <v>n/a</v>
          </cell>
        </row>
        <row r="362">
          <cell r="G362" t="str">
            <v>T Lockhartn/a</v>
          </cell>
          <cell r="H362">
            <v>0</v>
          </cell>
          <cell r="I362">
            <v>0</v>
          </cell>
          <cell r="J362" t="str">
            <v>Northfields CC</v>
          </cell>
          <cell r="K362" t="str">
            <v>Sunday</v>
          </cell>
          <cell r="L362" t="str">
            <v>31st May</v>
          </cell>
          <cell r="M362" t="str">
            <v>Away</v>
          </cell>
          <cell r="N362" t="str">
            <v>Ploughmans CC</v>
          </cell>
          <cell r="Q362" t="str">
            <v>T Lockhart</v>
          </cell>
          <cell r="T362">
            <v>6</v>
          </cell>
          <cell r="U362" t="str">
            <v>did not bat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 t="str">
            <v>n/a</v>
          </cell>
        </row>
        <row r="363">
          <cell r="G363" t="str">
            <v>M Ridgwayn/a</v>
          </cell>
          <cell r="H363">
            <v>0</v>
          </cell>
          <cell r="I363">
            <v>0</v>
          </cell>
          <cell r="J363" t="str">
            <v>Northfields CC</v>
          </cell>
          <cell r="K363" t="str">
            <v>Sunday</v>
          </cell>
          <cell r="L363" t="str">
            <v>31st May</v>
          </cell>
          <cell r="M363" t="str">
            <v>Away</v>
          </cell>
          <cell r="N363" t="str">
            <v>Ploughmans CC</v>
          </cell>
          <cell r="Q363" t="str">
            <v>M Ridgway</v>
          </cell>
          <cell r="T363">
            <v>7</v>
          </cell>
          <cell r="U363" t="str">
            <v>did not bat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 t="str">
            <v>n/a</v>
          </cell>
        </row>
        <row r="364">
          <cell r="G364" t="str">
            <v>N Stephensonn/a</v>
          </cell>
          <cell r="H364">
            <v>0</v>
          </cell>
          <cell r="I364">
            <v>0</v>
          </cell>
          <cell r="J364" t="str">
            <v>Northfields CC</v>
          </cell>
          <cell r="K364" t="str">
            <v>Sunday</v>
          </cell>
          <cell r="L364" t="str">
            <v>31st May</v>
          </cell>
          <cell r="M364" t="str">
            <v>Away</v>
          </cell>
          <cell r="N364" t="str">
            <v>Ploughmans CC</v>
          </cell>
          <cell r="Q364" t="str">
            <v>N Stephenson</v>
          </cell>
          <cell r="T364">
            <v>8</v>
          </cell>
          <cell r="U364" t="str">
            <v>did not bat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 t="str">
            <v>n/a</v>
          </cell>
        </row>
        <row r="365">
          <cell r="G365" t="str">
            <v>A Boydn/a</v>
          </cell>
          <cell r="H365">
            <v>0</v>
          </cell>
          <cell r="I365">
            <v>0</v>
          </cell>
          <cell r="J365" t="str">
            <v>Northfields CC</v>
          </cell>
          <cell r="K365" t="str">
            <v>Sunday</v>
          </cell>
          <cell r="L365" t="str">
            <v>31st May</v>
          </cell>
          <cell r="M365" t="str">
            <v>Away</v>
          </cell>
          <cell r="N365" t="str">
            <v>Ploughmans CC</v>
          </cell>
          <cell r="Q365" t="str">
            <v>A Boyd</v>
          </cell>
          <cell r="T365">
            <v>9</v>
          </cell>
          <cell r="U365" t="str">
            <v>did not bat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 t="str">
            <v>n/a</v>
          </cell>
        </row>
        <row r="366">
          <cell r="G366" t="str">
            <v>C Heyn/a</v>
          </cell>
          <cell r="H366">
            <v>0</v>
          </cell>
          <cell r="I366">
            <v>0</v>
          </cell>
          <cell r="J366" t="str">
            <v>Northfields CC</v>
          </cell>
          <cell r="K366" t="str">
            <v>Sunday</v>
          </cell>
          <cell r="L366" t="str">
            <v>31st May</v>
          </cell>
          <cell r="M366" t="str">
            <v>Away</v>
          </cell>
          <cell r="N366" t="str">
            <v>Ploughmans CC</v>
          </cell>
          <cell r="Q366" t="str">
            <v>C Hey</v>
          </cell>
          <cell r="T366">
            <v>10</v>
          </cell>
          <cell r="U366" t="str">
            <v>did not bat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 t="str">
            <v>n/a</v>
          </cell>
        </row>
        <row r="367">
          <cell r="G367" t="str">
            <v>D Pretoriusn/a</v>
          </cell>
          <cell r="H367">
            <v>0</v>
          </cell>
          <cell r="I367">
            <v>0</v>
          </cell>
          <cell r="J367" t="str">
            <v>Northfields CC</v>
          </cell>
          <cell r="K367" t="str">
            <v>Sunday</v>
          </cell>
          <cell r="L367" t="str">
            <v>31st May</v>
          </cell>
          <cell r="M367" t="str">
            <v>Away</v>
          </cell>
          <cell r="N367" t="str">
            <v>Ploughmans CC</v>
          </cell>
          <cell r="Q367" t="str">
            <v>D Pretorius</v>
          </cell>
          <cell r="T367">
            <v>11</v>
          </cell>
          <cell r="U367" t="str">
            <v>did not bat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 t="str">
            <v>n/a</v>
          </cell>
        </row>
        <row r="368">
          <cell r="G368" t="str">
            <v>Extras0</v>
          </cell>
          <cell r="H368">
            <v>0</v>
          </cell>
          <cell r="I368">
            <v>0</v>
          </cell>
          <cell r="J368" t="str">
            <v>Northfields CC</v>
          </cell>
          <cell r="K368" t="str">
            <v>Sunday</v>
          </cell>
          <cell r="L368" t="str">
            <v>31st May</v>
          </cell>
          <cell r="M368" t="str">
            <v>Away</v>
          </cell>
          <cell r="N368" t="str">
            <v>Ploughmans CC</v>
          </cell>
          <cell r="Q368" t="str">
            <v>Extras</v>
          </cell>
          <cell r="T368" t="str">
            <v>n/a</v>
          </cell>
          <cell r="U368" t="str">
            <v>n/a</v>
          </cell>
          <cell r="V368" t="str">
            <v>n/a</v>
          </cell>
          <cell r="X368" t="str">
            <v>n/a</v>
          </cell>
          <cell r="Y368">
            <v>0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</row>
        <row r="369">
          <cell r="G369" t="str">
            <v>S Roberts13</v>
          </cell>
          <cell r="H369">
            <v>0</v>
          </cell>
          <cell r="I369">
            <v>0</v>
          </cell>
          <cell r="J369" t="str">
            <v>Ploughmans CC</v>
          </cell>
          <cell r="K369" t="str">
            <v>Saturday</v>
          </cell>
          <cell r="L369" t="str">
            <v>6th June</v>
          </cell>
          <cell r="M369" t="str">
            <v>Home</v>
          </cell>
          <cell r="N369" t="str">
            <v>Raynes Park CC</v>
          </cell>
          <cell r="P369">
            <v>1</v>
          </cell>
          <cell r="Q369" t="str">
            <v>S Roberts</v>
          </cell>
          <cell r="T369">
            <v>1</v>
          </cell>
          <cell r="U369" t="str">
            <v>caught</v>
          </cell>
          <cell r="V369">
            <v>0</v>
          </cell>
          <cell r="X369" t="str">
            <v>M Ridgway</v>
          </cell>
          <cell r="Y369">
            <v>13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 t="str">
            <v>n/a</v>
          </cell>
        </row>
        <row r="370">
          <cell r="G370" t="str">
            <v>D Sharma8</v>
          </cell>
          <cell r="H370">
            <v>0</v>
          </cell>
          <cell r="I370">
            <v>0</v>
          </cell>
          <cell r="J370" t="str">
            <v>Ploughmans CC</v>
          </cell>
          <cell r="K370" t="str">
            <v>Saturday</v>
          </cell>
          <cell r="L370" t="str">
            <v>6th June</v>
          </cell>
          <cell r="M370" t="str">
            <v>Home</v>
          </cell>
          <cell r="N370" t="str">
            <v>Raynes Park CC</v>
          </cell>
          <cell r="P370">
            <v>1</v>
          </cell>
          <cell r="Q370" t="str">
            <v>D Sharma</v>
          </cell>
          <cell r="T370">
            <v>2</v>
          </cell>
          <cell r="U370" t="str">
            <v>bowled</v>
          </cell>
          <cell r="X370" t="str">
            <v>A Paul</v>
          </cell>
          <cell r="Y370">
            <v>8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 t="str">
            <v>n/a</v>
          </cell>
          <cell r="AK370">
            <v>7</v>
          </cell>
          <cell r="AL370">
            <v>2</v>
          </cell>
          <cell r="AM370">
            <v>0</v>
          </cell>
          <cell r="AN370">
            <v>8</v>
          </cell>
          <cell r="AO370">
            <v>0</v>
          </cell>
        </row>
        <row r="371">
          <cell r="G371" t="str">
            <v>A Saleem88</v>
          </cell>
          <cell r="H371">
            <v>0</v>
          </cell>
          <cell r="I371">
            <v>0</v>
          </cell>
          <cell r="J371" t="str">
            <v>Ploughmans CC</v>
          </cell>
          <cell r="K371" t="str">
            <v>Saturday</v>
          </cell>
          <cell r="L371" t="str">
            <v>6th June</v>
          </cell>
          <cell r="M371" t="str">
            <v>Home</v>
          </cell>
          <cell r="N371" t="str">
            <v>Raynes Park CC</v>
          </cell>
          <cell r="P371">
            <v>1</v>
          </cell>
          <cell r="Q371" t="str">
            <v>A Saleem</v>
          </cell>
          <cell r="T371">
            <v>3</v>
          </cell>
          <cell r="U371" t="str">
            <v>lbw</v>
          </cell>
          <cell r="X371" t="str">
            <v>M Ridgway</v>
          </cell>
          <cell r="Y371">
            <v>88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 t="str">
            <v>n/a</v>
          </cell>
        </row>
        <row r="372">
          <cell r="G372" t="str">
            <v>T Ul-Amin40</v>
          </cell>
          <cell r="H372">
            <v>0</v>
          </cell>
          <cell r="I372">
            <v>0</v>
          </cell>
          <cell r="J372" t="str">
            <v>Ploughmans CC</v>
          </cell>
          <cell r="K372" t="str">
            <v>Saturday</v>
          </cell>
          <cell r="L372" t="str">
            <v>6th June</v>
          </cell>
          <cell r="M372" t="str">
            <v>Home</v>
          </cell>
          <cell r="N372" t="str">
            <v>Raynes Park CC</v>
          </cell>
          <cell r="P372">
            <v>1</v>
          </cell>
          <cell r="Q372" t="str">
            <v>T Ul-Amin</v>
          </cell>
          <cell r="T372">
            <v>4</v>
          </cell>
          <cell r="U372" t="str">
            <v>bowled</v>
          </cell>
          <cell r="X372" t="str">
            <v>T Lonnen</v>
          </cell>
          <cell r="Y372">
            <v>40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 t="str">
            <v>n/a</v>
          </cell>
          <cell r="AK372">
            <v>4</v>
          </cell>
          <cell r="AL372">
            <v>6</v>
          </cell>
          <cell r="AM372">
            <v>5</v>
          </cell>
          <cell r="AN372">
            <v>9</v>
          </cell>
          <cell r="AO372">
            <v>1</v>
          </cell>
        </row>
        <row r="373">
          <cell r="G373" t="str">
            <v>R Ahmed6</v>
          </cell>
          <cell r="H373">
            <v>0</v>
          </cell>
          <cell r="I373">
            <v>0</v>
          </cell>
          <cell r="J373" t="str">
            <v>Ploughmans CC</v>
          </cell>
          <cell r="K373" t="str">
            <v>Saturday</v>
          </cell>
          <cell r="L373" t="str">
            <v>6th June</v>
          </cell>
          <cell r="M373" t="str">
            <v>Home</v>
          </cell>
          <cell r="N373" t="str">
            <v>Raynes Park CC</v>
          </cell>
          <cell r="P373">
            <v>1</v>
          </cell>
          <cell r="Q373" t="str">
            <v>R Ahmed</v>
          </cell>
          <cell r="T373">
            <v>5</v>
          </cell>
          <cell r="U373" t="str">
            <v>run out</v>
          </cell>
          <cell r="V373">
            <v>0</v>
          </cell>
          <cell r="Y373">
            <v>6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 t="str">
            <v>n/a</v>
          </cell>
          <cell r="AK373">
            <v>1</v>
          </cell>
          <cell r="AL373">
            <v>10</v>
          </cell>
          <cell r="AM373">
            <v>1</v>
          </cell>
          <cell r="AN373">
            <v>41</v>
          </cell>
          <cell r="AO373">
            <v>3</v>
          </cell>
        </row>
        <row r="374">
          <cell r="G374" t="str">
            <v>A Bashyam23</v>
          </cell>
          <cell r="H374">
            <v>0</v>
          </cell>
          <cell r="I374">
            <v>0</v>
          </cell>
          <cell r="J374" t="str">
            <v>Ploughmans CC</v>
          </cell>
          <cell r="K374" t="str">
            <v>Saturday</v>
          </cell>
          <cell r="L374" t="str">
            <v>6th June</v>
          </cell>
          <cell r="M374" t="str">
            <v>Home</v>
          </cell>
          <cell r="N374" t="str">
            <v>Raynes Park CC</v>
          </cell>
          <cell r="P374">
            <v>1</v>
          </cell>
          <cell r="Q374" t="str">
            <v>A Bashyam</v>
          </cell>
          <cell r="T374">
            <v>6</v>
          </cell>
          <cell r="U374" t="str">
            <v>not out</v>
          </cell>
          <cell r="Y374">
            <v>23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 t="str">
            <v>n/a</v>
          </cell>
          <cell r="AK374">
            <v>2</v>
          </cell>
          <cell r="AL374">
            <v>10</v>
          </cell>
          <cell r="AM374">
            <v>2</v>
          </cell>
          <cell r="AN374">
            <v>26</v>
          </cell>
          <cell r="AO374">
            <v>2</v>
          </cell>
        </row>
        <row r="375">
          <cell r="G375" t="str">
            <v>N Smithn/a</v>
          </cell>
          <cell r="H375">
            <v>0</v>
          </cell>
          <cell r="I375">
            <v>0</v>
          </cell>
          <cell r="J375" t="str">
            <v>Ploughmans CC</v>
          </cell>
          <cell r="K375" t="str">
            <v>Saturday</v>
          </cell>
          <cell r="L375" t="str">
            <v>6th June</v>
          </cell>
          <cell r="M375" t="str">
            <v>Home</v>
          </cell>
          <cell r="N375" t="str">
            <v>Raynes Park CC</v>
          </cell>
          <cell r="P375">
            <v>1</v>
          </cell>
          <cell r="Q375" t="str">
            <v>N Smith</v>
          </cell>
          <cell r="T375">
            <v>7</v>
          </cell>
          <cell r="U375" t="str">
            <v>did not bat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 t="str">
            <v>n/a</v>
          </cell>
        </row>
        <row r="376">
          <cell r="G376" t="str">
            <v>A Khayer25</v>
          </cell>
          <cell r="H376">
            <v>0</v>
          </cell>
          <cell r="I376">
            <v>0</v>
          </cell>
          <cell r="J376" t="str">
            <v>Ploughmans CC</v>
          </cell>
          <cell r="K376" t="str">
            <v>Saturday</v>
          </cell>
          <cell r="L376" t="str">
            <v>6th June</v>
          </cell>
          <cell r="M376" t="str">
            <v>Home</v>
          </cell>
          <cell r="N376" t="str">
            <v>Raynes Park CC</v>
          </cell>
          <cell r="P376">
            <v>1</v>
          </cell>
          <cell r="Q376" t="str">
            <v>A Khayer</v>
          </cell>
          <cell r="T376">
            <v>8</v>
          </cell>
          <cell r="U376" t="str">
            <v>not out</v>
          </cell>
          <cell r="Y376">
            <v>25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 t="str">
            <v>n/a</v>
          </cell>
          <cell r="AK376">
            <v>3</v>
          </cell>
          <cell r="AL376">
            <v>10</v>
          </cell>
          <cell r="AM376">
            <v>1</v>
          </cell>
          <cell r="AN376">
            <v>39</v>
          </cell>
          <cell r="AO376">
            <v>2</v>
          </cell>
        </row>
        <row r="377">
          <cell r="G377" t="str">
            <v>HM Khann/a</v>
          </cell>
          <cell r="H377">
            <v>0</v>
          </cell>
          <cell r="I377">
            <v>0</v>
          </cell>
          <cell r="J377" t="str">
            <v>Ploughmans CC</v>
          </cell>
          <cell r="K377" t="str">
            <v>Saturday</v>
          </cell>
          <cell r="L377" t="str">
            <v>6th June</v>
          </cell>
          <cell r="M377" t="str">
            <v>Home</v>
          </cell>
          <cell r="N377" t="str">
            <v>Raynes Park CC</v>
          </cell>
          <cell r="P377">
            <v>1</v>
          </cell>
          <cell r="Q377" t="str">
            <v>HM Khan</v>
          </cell>
          <cell r="T377">
            <v>9</v>
          </cell>
          <cell r="U377" t="str">
            <v>did not bat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 t="str">
            <v>n/a</v>
          </cell>
          <cell r="AK377">
            <v>5</v>
          </cell>
          <cell r="AL377">
            <v>3</v>
          </cell>
          <cell r="AM377">
            <v>0</v>
          </cell>
          <cell r="AN377">
            <v>30</v>
          </cell>
          <cell r="AO377">
            <v>0</v>
          </cell>
        </row>
        <row r="378">
          <cell r="G378" t="str">
            <v>T Biddiscomben/a</v>
          </cell>
          <cell r="H378">
            <v>0</v>
          </cell>
          <cell r="I378">
            <v>0</v>
          </cell>
          <cell r="J378" t="str">
            <v>Ploughmans CC</v>
          </cell>
          <cell r="K378" t="str">
            <v>Saturday</v>
          </cell>
          <cell r="L378" t="str">
            <v>6th June</v>
          </cell>
          <cell r="M378" t="str">
            <v>Home</v>
          </cell>
          <cell r="N378" t="str">
            <v>Raynes Park CC</v>
          </cell>
          <cell r="P378">
            <v>1</v>
          </cell>
          <cell r="Q378" t="str">
            <v>T Biddiscombe</v>
          </cell>
          <cell r="T378">
            <v>10</v>
          </cell>
          <cell r="U378" t="str">
            <v>did not bat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 t="str">
            <v>n/a</v>
          </cell>
        </row>
        <row r="379">
          <cell r="G379" t="str">
            <v>M McGeen/a</v>
          </cell>
          <cell r="H379">
            <v>0</v>
          </cell>
          <cell r="I379">
            <v>0</v>
          </cell>
          <cell r="J379" t="str">
            <v>Ploughmans CC</v>
          </cell>
          <cell r="K379" t="str">
            <v>Saturday</v>
          </cell>
          <cell r="L379" t="str">
            <v>6th June</v>
          </cell>
          <cell r="M379" t="str">
            <v>Home</v>
          </cell>
          <cell r="N379" t="str">
            <v>Raynes Park CC</v>
          </cell>
          <cell r="P379">
            <v>1</v>
          </cell>
          <cell r="Q379" t="str">
            <v>M McGee</v>
          </cell>
          <cell r="T379">
            <v>11</v>
          </cell>
          <cell r="U379" t="str">
            <v>did not bat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 t="str">
            <v>n/a</v>
          </cell>
          <cell r="AK379">
            <v>6</v>
          </cell>
          <cell r="AL379">
            <v>2</v>
          </cell>
          <cell r="AM379">
            <v>0</v>
          </cell>
          <cell r="AN379">
            <v>11</v>
          </cell>
          <cell r="AO379">
            <v>0</v>
          </cell>
        </row>
        <row r="380">
          <cell r="G380" t="str">
            <v>Extras41</v>
          </cell>
          <cell r="H380">
            <v>0</v>
          </cell>
          <cell r="I380">
            <v>0</v>
          </cell>
          <cell r="J380" t="str">
            <v>Ploughmans CC</v>
          </cell>
          <cell r="K380" t="str">
            <v>Saturday</v>
          </cell>
          <cell r="L380" t="str">
            <v>6th June</v>
          </cell>
          <cell r="M380" t="str">
            <v>Home</v>
          </cell>
          <cell r="N380" t="str">
            <v>Raynes Park CC</v>
          </cell>
          <cell r="P380">
            <v>1</v>
          </cell>
          <cell r="Q380" t="str">
            <v>Extras</v>
          </cell>
          <cell r="T380" t="str">
            <v>n/a</v>
          </cell>
          <cell r="U380" t="str">
            <v>n/a</v>
          </cell>
          <cell r="V380" t="str">
            <v>n/a</v>
          </cell>
          <cell r="X380" t="str">
            <v>n/a</v>
          </cell>
          <cell r="Y380">
            <v>41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>
            <v>31</v>
          </cell>
          <cell r="AE380">
            <v>0</v>
          </cell>
          <cell r="AF380">
            <v>5</v>
          </cell>
          <cell r="AG380">
            <v>5</v>
          </cell>
        </row>
        <row r="381">
          <cell r="G381" t="str">
            <v>R Buckley9</v>
          </cell>
          <cell r="H381">
            <v>0</v>
          </cell>
          <cell r="I381">
            <v>0</v>
          </cell>
          <cell r="J381" t="str">
            <v>Raynes Park CC</v>
          </cell>
          <cell r="K381" t="str">
            <v>Saturday</v>
          </cell>
          <cell r="L381" t="str">
            <v>6th June</v>
          </cell>
          <cell r="M381" t="str">
            <v>Home</v>
          </cell>
          <cell r="N381" t="str">
            <v>Ploughmans CC</v>
          </cell>
          <cell r="P381">
            <v>2</v>
          </cell>
          <cell r="Q381" t="str">
            <v>R Buckley</v>
          </cell>
          <cell r="S381" t="str">
            <v>w</v>
          </cell>
          <cell r="T381">
            <v>1</v>
          </cell>
          <cell r="U381" t="str">
            <v>bowled</v>
          </cell>
          <cell r="X381" t="str">
            <v>R Ahmed</v>
          </cell>
          <cell r="Y381">
            <v>9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 t="str">
            <v>n/a</v>
          </cell>
        </row>
        <row r="382">
          <cell r="G382" t="str">
            <v>S Britto11</v>
          </cell>
          <cell r="H382">
            <v>0</v>
          </cell>
          <cell r="I382">
            <v>0</v>
          </cell>
          <cell r="J382" t="str">
            <v>Raynes Park CC</v>
          </cell>
          <cell r="K382" t="str">
            <v>Saturday</v>
          </cell>
          <cell r="L382" t="str">
            <v>6th June</v>
          </cell>
          <cell r="M382" t="str">
            <v>Home</v>
          </cell>
          <cell r="N382" t="str">
            <v>Ploughmans CC</v>
          </cell>
          <cell r="P382">
            <v>2</v>
          </cell>
          <cell r="Q382" t="str">
            <v>S Britto</v>
          </cell>
          <cell r="R382" t="str">
            <v>c</v>
          </cell>
          <cell r="T382">
            <v>2</v>
          </cell>
          <cell r="U382" t="str">
            <v>lbw</v>
          </cell>
          <cell r="X382" t="str">
            <v>R Ahmed</v>
          </cell>
          <cell r="Y382">
            <v>11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 t="str">
            <v>n/a</v>
          </cell>
        </row>
        <row r="383">
          <cell r="G383" t="str">
            <v>M Ridgway3</v>
          </cell>
          <cell r="H383">
            <v>0</v>
          </cell>
          <cell r="I383">
            <v>0</v>
          </cell>
          <cell r="J383" t="str">
            <v>Raynes Park CC</v>
          </cell>
          <cell r="K383" t="str">
            <v>Saturday</v>
          </cell>
          <cell r="L383" t="str">
            <v>6th June</v>
          </cell>
          <cell r="M383" t="str">
            <v>Home</v>
          </cell>
          <cell r="N383" t="str">
            <v>Ploughmans CC</v>
          </cell>
          <cell r="P383">
            <v>2</v>
          </cell>
          <cell r="Q383" t="str">
            <v>M Ridgway</v>
          </cell>
          <cell r="T383">
            <v>3</v>
          </cell>
          <cell r="U383" t="str">
            <v>bowled</v>
          </cell>
          <cell r="X383" t="str">
            <v>A Bashyam</v>
          </cell>
          <cell r="Y383">
            <v>3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 t="str">
            <v>n/a</v>
          </cell>
          <cell r="AK383">
            <v>2</v>
          </cell>
          <cell r="AL383">
            <v>10</v>
          </cell>
          <cell r="AM383">
            <v>0</v>
          </cell>
          <cell r="AN383">
            <v>76</v>
          </cell>
          <cell r="AO383">
            <v>2</v>
          </cell>
        </row>
        <row r="384">
          <cell r="G384" t="str">
            <v>D Conway11</v>
          </cell>
          <cell r="H384">
            <v>0</v>
          </cell>
          <cell r="I384">
            <v>0</v>
          </cell>
          <cell r="J384" t="str">
            <v>Raynes Park CC</v>
          </cell>
          <cell r="K384" t="str">
            <v>Saturday</v>
          </cell>
          <cell r="L384" t="str">
            <v>6th June</v>
          </cell>
          <cell r="M384" t="str">
            <v>Home</v>
          </cell>
          <cell r="N384" t="str">
            <v>Ploughmans CC</v>
          </cell>
          <cell r="P384">
            <v>2</v>
          </cell>
          <cell r="Q384" t="str">
            <v>D Conway</v>
          </cell>
          <cell r="T384">
            <v>4</v>
          </cell>
          <cell r="U384" t="str">
            <v>lbw</v>
          </cell>
          <cell r="X384" t="str">
            <v>A Khayer</v>
          </cell>
          <cell r="Y384">
            <v>11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 t="str">
            <v>n/a</v>
          </cell>
        </row>
        <row r="385">
          <cell r="G385" t="str">
            <v>N Ridgway3</v>
          </cell>
          <cell r="H385">
            <v>0</v>
          </cell>
          <cell r="I385">
            <v>0</v>
          </cell>
          <cell r="J385" t="str">
            <v>Raynes Park CC</v>
          </cell>
          <cell r="K385" t="str">
            <v>Saturday</v>
          </cell>
          <cell r="L385" t="str">
            <v>6th June</v>
          </cell>
          <cell r="M385" t="str">
            <v>Home</v>
          </cell>
          <cell r="N385" t="str">
            <v>Ploughmans CC</v>
          </cell>
          <cell r="P385">
            <v>2</v>
          </cell>
          <cell r="Q385" t="str">
            <v>N Ridgway</v>
          </cell>
          <cell r="T385">
            <v>5</v>
          </cell>
          <cell r="U385" t="str">
            <v>c&amp;b</v>
          </cell>
          <cell r="X385" t="str">
            <v>A Bashyam</v>
          </cell>
          <cell r="Y385">
            <v>3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 t="str">
            <v>n/a</v>
          </cell>
        </row>
        <row r="386">
          <cell r="G386" t="str">
            <v>F Mills2</v>
          </cell>
          <cell r="H386">
            <v>0</v>
          </cell>
          <cell r="I386">
            <v>0</v>
          </cell>
          <cell r="J386" t="str">
            <v>Raynes Park CC</v>
          </cell>
          <cell r="K386" t="str">
            <v>Saturday</v>
          </cell>
          <cell r="L386" t="str">
            <v>6th June</v>
          </cell>
          <cell r="M386" t="str">
            <v>Home</v>
          </cell>
          <cell r="N386" t="str">
            <v>Ploughmans CC</v>
          </cell>
          <cell r="P386">
            <v>2</v>
          </cell>
          <cell r="Q386" t="str">
            <v>F Mills</v>
          </cell>
          <cell r="T386">
            <v>6</v>
          </cell>
          <cell r="U386" t="str">
            <v>lbw</v>
          </cell>
          <cell r="X386" t="str">
            <v>T Ul-Amin</v>
          </cell>
          <cell r="Y386">
            <v>2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 t="str">
            <v>n/a</v>
          </cell>
        </row>
        <row r="387">
          <cell r="G387" t="str">
            <v>G Wolledge38</v>
          </cell>
          <cell r="H387">
            <v>0</v>
          </cell>
          <cell r="I387">
            <v>0</v>
          </cell>
          <cell r="J387" t="str">
            <v>Raynes Park CC</v>
          </cell>
          <cell r="K387" t="str">
            <v>Saturday</v>
          </cell>
          <cell r="L387" t="str">
            <v>6th June</v>
          </cell>
          <cell r="M387" t="str">
            <v>Home</v>
          </cell>
          <cell r="N387" t="str">
            <v>Ploughmans CC</v>
          </cell>
          <cell r="P387">
            <v>2</v>
          </cell>
          <cell r="Q387" t="str">
            <v>G Wolledge</v>
          </cell>
          <cell r="T387">
            <v>7</v>
          </cell>
          <cell r="U387" t="str">
            <v>bowled</v>
          </cell>
          <cell r="X387" t="str">
            <v>R Ahmed</v>
          </cell>
          <cell r="Y387">
            <v>38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 t="str">
            <v>n/a</v>
          </cell>
        </row>
        <row r="388">
          <cell r="G388" t="str">
            <v>T Lonnen0</v>
          </cell>
          <cell r="H388">
            <v>0</v>
          </cell>
          <cell r="I388">
            <v>0</v>
          </cell>
          <cell r="J388" t="str">
            <v>Raynes Park CC</v>
          </cell>
          <cell r="K388" t="str">
            <v>Saturday</v>
          </cell>
          <cell r="L388" t="str">
            <v>6th June</v>
          </cell>
          <cell r="M388" t="str">
            <v>Home</v>
          </cell>
          <cell r="N388" t="str">
            <v>Ploughmans CC</v>
          </cell>
          <cell r="P388">
            <v>2</v>
          </cell>
          <cell r="Q388" t="str">
            <v>T Lonnen</v>
          </cell>
          <cell r="T388">
            <v>8</v>
          </cell>
          <cell r="U388" t="str">
            <v>caught</v>
          </cell>
          <cell r="V388" t="str">
            <v>HM Khan</v>
          </cell>
          <cell r="X388" t="str">
            <v>A Khayer</v>
          </cell>
          <cell r="Y388">
            <v>0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K388">
            <v>3</v>
          </cell>
          <cell r="AL388">
            <v>10</v>
          </cell>
          <cell r="AM388">
            <v>1</v>
          </cell>
          <cell r="AN388">
            <v>57</v>
          </cell>
          <cell r="AO388">
            <v>1</v>
          </cell>
        </row>
        <row r="389">
          <cell r="G389" t="str">
            <v>A Paul46</v>
          </cell>
          <cell r="H389">
            <v>0</v>
          </cell>
          <cell r="I389">
            <v>0</v>
          </cell>
          <cell r="J389" t="str">
            <v>Raynes Park CC</v>
          </cell>
          <cell r="K389" t="str">
            <v>Saturday</v>
          </cell>
          <cell r="L389" t="str">
            <v>6th June</v>
          </cell>
          <cell r="M389" t="str">
            <v>Home</v>
          </cell>
          <cell r="N389" t="str">
            <v>Ploughmans CC</v>
          </cell>
          <cell r="P389">
            <v>2</v>
          </cell>
          <cell r="Q389" t="str">
            <v>A Paul</v>
          </cell>
          <cell r="T389">
            <v>9</v>
          </cell>
          <cell r="U389" t="str">
            <v>not out</v>
          </cell>
          <cell r="Y389">
            <v>46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K389">
            <v>1</v>
          </cell>
          <cell r="AL389">
            <v>6</v>
          </cell>
          <cell r="AM389">
            <v>1</v>
          </cell>
          <cell r="AN389">
            <v>25</v>
          </cell>
          <cell r="AO389">
            <v>1</v>
          </cell>
        </row>
        <row r="390">
          <cell r="G390" t="str">
            <v>E Beasley10</v>
          </cell>
          <cell r="H390">
            <v>0</v>
          </cell>
          <cell r="I390">
            <v>0</v>
          </cell>
          <cell r="J390" t="str">
            <v>Raynes Park CC</v>
          </cell>
          <cell r="K390" t="str">
            <v>Saturday</v>
          </cell>
          <cell r="L390" t="str">
            <v>6th June</v>
          </cell>
          <cell r="M390" t="str">
            <v>Home</v>
          </cell>
          <cell r="N390" t="str">
            <v>Ploughmans CC</v>
          </cell>
          <cell r="P390">
            <v>2</v>
          </cell>
          <cell r="Q390" t="str">
            <v>E Beasley</v>
          </cell>
          <cell r="T390">
            <v>10</v>
          </cell>
          <cell r="U390" t="str">
            <v>not out</v>
          </cell>
          <cell r="Y390">
            <v>10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 t="str">
            <v>n/a</v>
          </cell>
          <cell r="AK390">
            <v>4</v>
          </cell>
          <cell r="AL390">
            <v>10</v>
          </cell>
          <cell r="AM390">
            <v>1</v>
          </cell>
          <cell r="AN390">
            <v>34</v>
          </cell>
          <cell r="AO390">
            <v>0</v>
          </cell>
        </row>
        <row r="391">
          <cell r="G391" t="str">
            <v>A Barracloughn/a</v>
          </cell>
          <cell r="H391">
            <v>0</v>
          </cell>
          <cell r="I391">
            <v>0</v>
          </cell>
          <cell r="J391" t="str">
            <v>Raynes Park CC</v>
          </cell>
          <cell r="K391" t="str">
            <v>Saturday</v>
          </cell>
          <cell r="L391" t="str">
            <v>6th June</v>
          </cell>
          <cell r="M391" t="str">
            <v>Home</v>
          </cell>
          <cell r="N391" t="str">
            <v>Ploughmans CC</v>
          </cell>
          <cell r="P391">
            <v>2</v>
          </cell>
          <cell r="Q391" t="str">
            <v>A Barraclough</v>
          </cell>
          <cell r="T391">
            <v>11</v>
          </cell>
          <cell r="U391" t="str">
            <v>did not bat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 t="str">
            <v>n/a</v>
          </cell>
          <cell r="AK391">
            <v>5</v>
          </cell>
          <cell r="AL391">
            <v>7</v>
          </cell>
          <cell r="AM391">
            <v>0</v>
          </cell>
          <cell r="AN391">
            <v>42</v>
          </cell>
          <cell r="AO391">
            <v>0</v>
          </cell>
        </row>
        <row r="392">
          <cell r="G392" t="str">
            <v>Extras34</v>
          </cell>
          <cell r="H392">
            <v>0</v>
          </cell>
          <cell r="I392">
            <v>0</v>
          </cell>
          <cell r="J392" t="str">
            <v>Raynes Park CC</v>
          </cell>
          <cell r="K392" t="str">
            <v>Saturday</v>
          </cell>
          <cell r="L392" t="str">
            <v>6th June</v>
          </cell>
          <cell r="M392" t="str">
            <v>Home</v>
          </cell>
          <cell r="N392" t="str">
            <v>Ploughmans CC</v>
          </cell>
          <cell r="P392">
            <v>2</v>
          </cell>
          <cell r="Q392" t="str">
            <v>Extras</v>
          </cell>
          <cell r="T392" t="str">
            <v>n/a</v>
          </cell>
          <cell r="U392" t="str">
            <v>n/a</v>
          </cell>
          <cell r="V392" t="str">
            <v>n/a</v>
          </cell>
          <cell r="X392" t="str">
            <v>n/a</v>
          </cell>
          <cell r="Y392">
            <v>34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>
            <v>30</v>
          </cell>
          <cell r="AE392">
            <v>1</v>
          </cell>
          <cell r="AF392">
            <v>1</v>
          </cell>
          <cell r="AG392">
            <v>2</v>
          </cell>
        </row>
        <row r="393">
          <cell r="G393" t="str">
            <v>S Hussain62</v>
          </cell>
          <cell r="H393">
            <v>0</v>
          </cell>
          <cell r="I393">
            <v>0</v>
          </cell>
          <cell r="J393" t="str">
            <v>Ploughmans CC</v>
          </cell>
          <cell r="K393" t="str">
            <v>Sunday</v>
          </cell>
          <cell r="L393" t="str">
            <v>7th June</v>
          </cell>
          <cell r="M393" t="str">
            <v>Home</v>
          </cell>
          <cell r="N393" t="str">
            <v>Norwood CC</v>
          </cell>
          <cell r="P393">
            <v>2</v>
          </cell>
          <cell r="Q393" t="str">
            <v>S Hussain</v>
          </cell>
          <cell r="T393">
            <v>1</v>
          </cell>
          <cell r="U393" t="str">
            <v>lbw</v>
          </cell>
          <cell r="X393" t="str">
            <v>N Stephenson</v>
          </cell>
          <cell r="Y393">
            <v>62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 t="str">
            <v>n/a</v>
          </cell>
        </row>
        <row r="394">
          <cell r="G394" t="str">
            <v>J Nabibi42</v>
          </cell>
          <cell r="H394">
            <v>0</v>
          </cell>
          <cell r="I394">
            <v>0</v>
          </cell>
          <cell r="J394" t="str">
            <v>Ploughmans CC</v>
          </cell>
          <cell r="K394" t="str">
            <v>Sunday</v>
          </cell>
          <cell r="L394" t="str">
            <v>7th June</v>
          </cell>
          <cell r="M394" t="str">
            <v>Home</v>
          </cell>
          <cell r="N394" t="str">
            <v>Norwood CC</v>
          </cell>
          <cell r="P394">
            <v>2</v>
          </cell>
          <cell r="Q394" t="str">
            <v>J Nabibi</v>
          </cell>
          <cell r="T394">
            <v>2</v>
          </cell>
          <cell r="U394" t="str">
            <v>bowled</v>
          </cell>
          <cell r="X394" t="str">
            <v>B McGhee</v>
          </cell>
          <cell r="Y394">
            <v>42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 t="str">
            <v>n/a</v>
          </cell>
        </row>
        <row r="395">
          <cell r="G395" t="str">
            <v>I Niazi46</v>
          </cell>
          <cell r="H395">
            <v>0</v>
          </cell>
          <cell r="I395">
            <v>0</v>
          </cell>
          <cell r="J395" t="str">
            <v>Ploughmans CC</v>
          </cell>
          <cell r="K395" t="str">
            <v>Sunday</v>
          </cell>
          <cell r="L395" t="str">
            <v>7th June</v>
          </cell>
          <cell r="M395" t="str">
            <v>Home</v>
          </cell>
          <cell r="N395" t="str">
            <v>Norwood CC</v>
          </cell>
          <cell r="P395">
            <v>2</v>
          </cell>
          <cell r="Q395" t="str">
            <v>I Niazi</v>
          </cell>
          <cell r="T395">
            <v>3</v>
          </cell>
          <cell r="U395" t="str">
            <v>not out</v>
          </cell>
          <cell r="Y395">
            <v>46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 t="str">
            <v>n/a</v>
          </cell>
          <cell r="AK395">
            <v>2</v>
          </cell>
          <cell r="AL395">
            <v>8</v>
          </cell>
          <cell r="AM395">
            <v>1</v>
          </cell>
          <cell r="AN395">
            <v>35</v>
          </cell>
          <cell r="AO395">
            <v>1</v>
          </cell>
        </row>
        <row r="396">
          <cell r="G396" t="str">
            <v>Mujahid0</v>
          </cell>
          <cell r="H396">
            <v>0</v>
          </cell>
          <cell r="I396">
            <v>0</v>
          </cell>
          <cell r="J396" t="str">
            <v>Ploughmans CC</v>
          </cell>
          <cell r="K396" t="str">
            <v>Sunday</v>
          </cell>
          <cell r="L396" t="str">
            <v>7th June</v>
          </cell>
          <cell r="M396" t="str">
            <v>Home</v>
          </cell>
          <cell r="N396" t="str">
            <v>Norwood CC</v>
          </cell>
          <cell r="P396">
            <v>2</v>
          </cell>
          <cell r="Q396" t="str">
            <v>Mujahid</v>
          </cell>
          <cell r="T396">
            <v>4</v>
          </cell>
          <cell r="U396" t="str">
            <v>not out</v>
          </cell>
          <cell r="Y396">
            <v>0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 t="str">
            <v>n/a</v>
          </cell>
        </row>
        <row r="397">
          <cell r="G397" t="str">
            <v>S Ahmedn/a</v>
          </cell>
          <cell r="H397">
            <v>0</v>
          </cell>
          <cell r="I397">
            <v>0</v>
          </cell>
          <cell r="J397" t="str">
            <v>Ploughmans CC</v>
          </cell>
          <cell r="K397" t="str">
            <v>Sunday</v>
          </cell>
          <cell r="L397" t="str">
            <v>7th June</v>
          </cell>
          <cell r="M397" t="str">
            <v>Home</v>
          </cell>
          <cell r="N397" t="str">
            <v>Norwood CC</v>
          </cell>
          <cell r="P397">
            <v>2</v>
          </cell>
          <cell r="Q397" t="str">
            <v>S Ahmed</v>
          </cell>
          <cell r="T397">
            <v>5</v>
          </cell>
          <cell r="U397" t="str">
            <v>did not bat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 t="str">
            <v>n/a</v>
          </cell>
        </row>
        <row r="398">
          <cell r="G398" t="str">
            <v>Avunn/a</v>
          </cell>
          <cell r="H398">
            <v>0</v>
          </cell>
          <cell r="I398">
            <v>0</v>
          </cell>
          <cell r="J398" t="str">
            <v>Ploughmans CC</v>
          </cell>
          <cell r="K398" t="str">
            <v>Sunday</v>
          </cell>
          <cell r="L398" t="str">
            <v>7th June</v>
          </cell>
          <cell r="M398" t="str">
            <v>Home</v>
          </cell>
          <cell r="N398" t="str">
            <v>Norwood CC</v>
          </cell>
          <cell r="P398">
            <v>2</v>
          </cell>
          <cell r="Q398" t="str">
            <v>Avun</v>
          </cell>
          <cell r="T398">
            <v>6</v>
          </cell>
          <cell r="U398" t="str">
            <v>did not bat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 t="str">
            <v>n/a</v>
          </cell>
        </row>
        <row r="399">
          <cell r="G399" t="str">
            <v>B Frasern/a</v>
          </cell>
          <cell r="H399">
            <v>0</v>
          </cell>
          <cell r="I399">
            <v>0</v>
          </cell>
          <cell r="J399" t="str">
            <v>Ploughmans CC</v>
          </cell>
          <cell r="K399" t="str">
            <v>Sunday</v>
          </cell>
          <cell r="L399" t="str">
            <v>7th June</v>
          </cell>
          <cell r="M399" t="str">
            <v>Home</v>
          </cell>
          <cell r="N399" t="str">
            <v>Norwood CC</v>
          </cell>
          <cell r="P399">
            <v>2</v>
          </cell>
          <cell r="Q399" t="str">
            <v>B Fraser</v>
          </cell>
          <cell r="T399">
            <v>7</v>
          </cell>
          <cell r="U399" t="str">
            <v>did not bat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 t="str">
            <v>n/a</v>
          </cell>
          <cell r="AK399">
            <v>5</v>
          </cell>
          <cell r="AL399">
            <v>6</v>
          </cell>
          <cell r="AM399">
            <v>1</v>
          </cell>
          <cell r="AN399">
            <v>27</v>
          </cell>
          <cell r="AO399">
            <v>1</v>
          </cell>
        </row>
        <row r="400">
          <cell r="G400" t="str">
            <v>B Khann/a</v>
          </cell>
          <cell r="H400">
            <v>0</v>
          </cell>
          <cell r="I400">
            <v>0</v>
          </cell>
          <cell r="J400" t="str">
            <v>Ploughmans CC</v>
          </cell>
          <cell r="K400" t="str">
            <v>Sunday</v>
          </cell>
          <cell r="L400" t="str">
            <v>7th June</v>
          </cell>
          <cell r="M400" t="str">
            <v>Home</v>
          </cell>
          <cell r="N400" t="str">
            <v>Norwood CC</v>
          </cell>
          <cell r="P400">
            <v>2</v>
          </cell>
          <cell r="Q400" t="str">
            <v>B Khan</v>
          </cell>
          <cell r="T400">
            <v>8</v>
          </cell>
          <cell r="U400" t="str">
            <v>did not bat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 t="str">
            <v>n/a</v>
          </cell>
          <cell r="AK400">
            <v>4</v>
          </cell>
          <cell r="AL400">
            <v>7</v>
          </cell>
          <cell r="AM400">
            <v>1</v>
          </cell>
          <cell r="AN400">
            <v>23</v>
          </cell>
          <cell r="AO400">
            <v>2</v>
          </cell>
        </row>
        <row r="401">
          <cell r="G401" t="str">
            <v>Shabirn/a</v>
          </cell>
          <cell r="H401">
            <v>0</v>
          </cell>
          <cell r="I401">
            <v>0</v>
          </cell>
          <cell r="J401" t="str">
            <v>Ploughmans CC</v>
          </cell>
          <cell r="K401" t="str">
            <v>Sunday</v>
          </cell>
          <cell r="L401" t="str">
            <v>7th June</v>
          </cell>
          <cell r="M401" t="str">
            <v>Home</v>
          </cell>
          <cell r="N401" t="str">
            <v>Norwood CC</v>
          </cell>
          <cell r="P401">
            <v>2</v>
          </cell>
          <cell r="Q401" t="str">
            <v>Shabir</v>
          </cell>
          <cell r="T401">
            <v>9</v>
          </cell>
          <cell r="U401" t="str">
            <v>did not bat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 t="str">
            <v>n/a</v>
          </cell>
          <cell r="AK401">
            <v>6</v>
          </cell>
          <cell r="AL401">
            <v>3</v>
          </cell>
          <cell r="AM401">
            <v>0</v>
          </cell>
          <cell r="AN401">
            <v>8</v>
          </cell>
          <cell r="AO401">
            <v>1</v>
          </cell>
        </row>
        <row r="402">
          <cell r="G402" t="str">
            <v>F Khann/a</v>
          </cell>
          <cell r="H402">
            <v>0</v>
          </cell>
          <cell r="I402">
            <v>0</v>
          </cell>
          <cell r="J402" t="str">
            <v>Ploughmans CC</v>
          </cell>
          <cell r="K402" t="str">
            <v>Sunday</v>
          </cell>
          <cell r="L402" t="str">
            <v>7th June</v>
          </cell>
          <cell r="M402" t="str">
            <v>Home</v>
          </cell>
          <cell r="N402" t="str">
            <v>Norwood CC</v>
          </cell>
          <cell r="P402">
            <v>2</v>
          </cell>
          <cell r="Q402" t="str">
            <v>F Khan</v>
          </cell>
          <cell r="T402">
            <v>10</v>
          </cell>
          <cell r="U402" t="str">
            <v>did not bat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 t="str">
            <v>n/a</v>
          </cell>
          <cell r="AK402">
            <v>3</v>
          </cell>
          <cell r="AL402">
            <v>8</v>
          </cell>
          <cell r="AM402">
            <v>1</v>
          </cell>
          <cell r="AN402">
            <v>39</v>
          </cell>
          <cell r="AO402">
            <v>1</v>
          </cell>
        </row>
        <row r="403">
          <cell r="G403" t="str">
            <v>Abdullahn/a</v>
          </cell>
          <cell r="H403">
            <v>0</v>
          </cell>
          <cell r="I403">
            <v>0</v>
          </cell>
          <cell r="J403" t="str">
            <v>Ploughmans CC</v>
          </cell>
          <cell r="K403" t="str">
            <v>Sunday</v>
          </cell>
          <cell r="L403" t="str">
            <v>7th June</v>
          </cell>
          <cell r="M403" t="str">
            <v>Home</v>
          </cell>
          <cell r="N403" t="str">
            <v>Norwood CC</v>
          </cell>
          <cell r="P403">
            <v>2</v>
          </cell>
          <cell r="Q403" t="str">
            <v>Abdullah</v>
          </cell>
          <cell r="T403">
            <v>11</v>
          </cell>
          <cell r="U403" t="str">
            <v>did not bat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 t="str">
            <v>n/a</v>
          </cell>
          <cell r="AK403">
            <v>1</v>
          </cell>
          <cell r="AL403">
            <v>8</v>
          </cell>
          <cell r="AM403">
            <v>2</v>
          </cell>
          <cell r="AN403">
            <v>16</v>
          </cell>
          <cell r="AO403">
            <v>3</v>
          </cell>
        </row>
        <row r="404">
          <cell r="G404" t="str">
            <v>Extras19</v>
          </cell>
          <cell r="H404">
            <v>0</v>
          </cell>
          <cell r="I404">
            <v>0</v>
          </cell>
          <cell r="J404" t="str">
            <v>Ploughmans CC</v>
          </cell>
          <cell r="K404" t="str">
            <v>Sunday</v>
          </cell>
          <cell r="L404" t="str">
            <v>7th June</v>
          </cell>
          <cell r="M404" t="str">
            <v>Home</v>
          </cell>
          <cell r="N404" t="str">
            <v>Norwood CC</v>
          </cell>
          <cell r="P404">
            <v>2</v>
          </cell>
          <cell r="Q404" t="str">
            <v>Extras</v>
          </cell>
          <cell r="T404" t="str">
            <v>n/a</v>
          </cell>
          <cell r="U404" t="str">
            <v>n/a</v>
          </cell>
          <cell r="V404" t="str">
            <v>n/a</v>
          </cell>
          <cell r="X404" t="str">
            <v>n/a</v>
          </cell>
          <cell r="Y404">
            <v>19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F404">
            <v>19</v>
          </cell>
        </row>
        <row r="405">
          <cell r="G405" t="str">
            <v>L Parks38</v>
          </cell>
          <cell r="H405">
            <v>0</v>
          </cell>
          <cell r="I405">
            <v>0</v>
          </cell>
          <cell r="J405" t="str">
            <v>Norwood CC</v>
          </cell>
          <cell r="K405" t="str">
            <v>Sunday</v>
          </cell>
          <cell r="L405" t="str">
            <v>7th June</v>
          </cell>
          <cell r="M405" t="str">
            <v>Home</v>
          </cell>
          <cell r="N405" t="str">
            <v>Ploughmans CC</v>
          </cell>
          <cell r="P405">
            <v>1</v>
          </cell>
          <cell r="Q405" t="str">
            <v>L Parks</v>
          </cell>
          <cell r="T405">
            <v>1</v>
          </cell>
          <cell r="U405" t="str">
            <v>bowled</v>
          </cell>
          <cell r="X405" t="str">
            <v>Abdullah</v>
          </cell>
          <cell r="Y405">
            <v>38</v>
          </cell>
          <cell r="AB405">
            <v>8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 t="str">
            <v>n/a</v>
          </cell>
        </row>
        <row r="406">
          <cell r="G406" t="str">
            <v>J Bell21</v>
          </cell>
          <cell r="H406">
            <v>0</v>
          </cell>
          <cell r="I406">
            <v>0</v>
          </cell>
          <cell r="J406" t="str">
            <v>Norwood CC</v>
          </cell>
          <cell r="K406" t="str">
            <v>Sunday</v>
          </cell>
          <cell r="L406" t="str">
            <v>7th June</v>
          </cell>
          <cell r="M406" t="str">
            <v>Home</v>
          </cell>
          <cell r="N406" t="str">
            <v>Ploughmans CC</v>
          </cell>
          <cell r="P406">
            <v>1</v>
          </cell>
          <cell r="Q406" t="str">
            <v>J Bell</v>
          </cell>
          <cell r="T406">
            <v>2</v>
          </cell>
          <cell r="U406" t="str">
            <v>caught</v>
          </cell>
          <cell r="X406" t="str">
            <v>F Khan</v>
          </cell>
          <cell r="Y406">
            <v>21</v>
          </cell>
          <cell r="AB406">
            <v>4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 t="str">
            <v>n/a</v>
          </cell>
        </row>
        <row r="407">
          <cell r="G407" t="str">
            <v>P Gledhill14</v>
          </cell>
          <cell r="H407">
            <v>0</v>
          </cell>
          <cell r="I407">
            <v>0</v>
          </cell>
          <cell r="J407" t="str">
            <v>Norwood CC</v>
          </cell>
          <cell r="K407" t="str">
            <v>Sunday</v>
          </cell>
          <cell r="L407" t="str">
            <v>7th June</v>
          </cell>
          <cell r="M407" t="str">
            <v>Home</v>
          </cell>
          <cell r="N407" t="str">
            <v>Ploughmans CC</v>
          </cell>
          <cell r="P407">
            <v>1</v>
          </cell>
          <cell r="Q407" t="str">
            <v>P Gledhill</v>
          </cell>
          <cell r="T407">
            <v>3</v>
          </cell>
          <cell r="U407" t="str">
            <v>bowled</v>
          </cell>
          <cell r="X407" t="str">
            <v>Abdullah</v>
          </cell>
          <cell r="Y407">
            <v>14</v>
          </cell>
          <cell r="AB407">
            <v>1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 t="str">
            <v>n/a</v>
          </cell>
        </row>
        <row r="408">
          <cell r="G408" t="str">
            <v>B McGhee0</v>
          </cell>
          <cell r="H408">
            <v>0</v>
          </cell>
          <cell r="I408">
            <v>0</v>
          </cell>
          <cell r="J408" t="str">
            <v>Norwood CC</v>
          </cell>
          <cell r="K408" t="str">
            <v>Sunday</v>
          </cell>
          <cell r="L408" t="str">
            <v>7th June</v>
          </cell>
          <cell r="M408" t="str">
            <v>Home</v>
          </cell>
          <cell r="N408" t="str">
            <v>Ploughmans CC</v>
          </cell>
          <cell r="P408">
            <v>1</v>
          </cell>
          <cell r="Q408" t="str">
            <v>B McGhee</v>
          </cell>
          <cell r="T408">
            <v>4</v>
          </cell>
          <cell r="U408" t="str">
            <v>caught</v>
          </cell>
          <cell r="X408" t="str">
            <v>Shabir</v>
          </cell>
          <cell r="Y408">
            <v>0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 t="str">
            <v>n/a</v>
          </cell>
          <cell r="AK408">
            <v>3</v>
          </cell>
          <cell r="AL408">
            <v>4</v>
          </cell>
          <cell r="AM408">
            <v>0</v>
          </cell>
          <cell r="AN408">
            <v>39</v>
          </cell>
          <cell r="AO408">
            <v>1</v>
          </cell>
        </row>
        <row r="409">
          <cell r="G409" t="str">
            <v>T Lockhart4</v>
          </cell>
          <cell r="H409">
            <v>0</v>
          </cell>
          <cell r="I409">
            <v>0</v>
          </cell>
          <cell r="J409" t="str">
            <v>Norwood CC</v>
          </cell>
          <cell r="K409" t="str">
            <v>Sunday</v>
          </cell>
          <cell r="L409" t="str">
            <v>7th June</v>
          </cell>
          <cell r="M409" t="str">
            <v>Home</v>
          </cell>
          <cell r="N409" t="str">
            <v>Ploughmans CC</v>
          </cell>
          <cell r="P409">
            <v>1</v>
          </cell>
          <cell r="Q409" t="str">
            <v>T Lockhart</v>
          </cell>
          <cell r="S409" t="str">
            <v>w</v>
          </cell>
          <cell r="T409">
            <v>5</v>
          </cell>
          <cell r="U409" t="str">
            <v>bowled</v>
          </cell>
          <cell r="X409" t="str">
            <v>Abdullah</v>
          </cell>
          <cell r="Y409">
            <v>4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 t="str">
            <v>n/a</v>
          </cell>
        </row>
        <row r="410">
          <cell r="G410" t="str">
            <v>R Byrne5</v>
          </cell>
          <cell r="H410">
            <v>0</v>
          </cell>
          <cell r="I410">
            <v>0</v>
          </cell>
          <cell r="J410" t="str">
            <v>Norwood CC</v>
          </cell>
          <cell r="K410" t="str">
            <v>Sunday</v>
          </cell>
          <cell r="L410" t="str">
            <v>7th June</v>
          </cell>
          <cell r="M410" t="str">
            <v>Home</v>
          </cell>
          <cell r="N410" t="str">
            <v>Ploughmans CC</v>
          </cell>
          <cell r="P410">
            <v>1</v>
          </cell>
          <cell r="Q410" t="str">
            <v>R Byrne</v>
          </cell>
          <cell r="T410">
            <v>6</v>
          </cell>
          <cell r="U410" t="str">
            <v>caught</v>
          </cell>
          <cell r="X410" t="str">
            <v>I Niazi</v>
          </cell>
          <cell r="Y410">
            <v>5</v>
          </cell>
          <cell r="AB410">
            <v>1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 t="str">
            <v>n/a</v>
          </cell>
        </row>
        <row r="411">
          <cell r="G411" t="str">
            <v>S Hoskin18</v>
          </cell>
          <cell r="H411">
            <v>0</v>
          </cell>
          <cell r="I411">
            <v>0</v>
          </cell>
          <cell r="J411" t="str">
            <v>Norwood CC</v>
          </cell>
          <cell r="K411" t="str">
            <v>Sunday</v>
          </cell>
          <cell r="L411" t="str">
            <v>7th June</v>
          </cell>
          <cell r="M411" t="str">
            <v>Home</v>
          </cell>
          <cell r="N411" t="str">
            <v>Ploughmans CC</v>
          </cell>
          <cell r="P411">
            <v>1</v>
          </cell>
          <cell r="Q411" t="str">
            <v>S Hoskin</v>
          </cell>
          <cell r="T411">
            <v>7</v>
          </cell>
          <cell r="U411" t="str">
            <v>bowled</v>
          </cell>
          <cell r="X411" t="str">
            <v>B Fraser</v>
          </cell>
          <cell r="Y411">
            <v>18</v>
          </cell>
          <cell r="AB411">
            <v>4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 t="str">
            <v>n/a</v>
          </cell>
          <cell r="AK411">
            <v>1</v>
          </cell>
          <cell r="AL411">
            <v>4</v>
          </cell>
          <cell r="AM411">
            <v>0</v>
          </cell>
          <cell r="AN411">
            <v>21</v>
          </cell>
          <cell r="AO411">
            <v>0</v>
          </cell>
        </row>
        <row r="412">
          <cell r="G412" t="str">
            <v>S Carson7</v>
          </cell>
          <cell r="H412">
            <v>0</v>
          </cell>
          <cell r="I412">
            <v>0</v>
          </cell>
          <cell r="J412" t="str">
            <v>Norwood CC</v>
          </cell>
          <cell r="K412" t="str">
            <v>Sunday</v>
          </cell>
          <cell r="L412" t="str">
            <v>7th June</v>
          </cell>
          <cell r="M412" t="str">
            <v>Home</v>
          </cell>
          <cell r="N412" t="str">
            <v>Ploughmans CC</v>
          </cell>
          <cell r="P412">
            <v>1</v>
          </cell>
          <cell r="Q412" t="str">
            <v>S Carson</v>
          </cell>
          <cell r="R412" t="str">
            <v>c</v>
          </cell>
          <cell r="T412">
            <v>8</v>
          </cell>
          <cell r="U412" t="str">
            <v>caught</v>
          </cell>
          <cell r="X412" t="str">
            <v>B Khan</v>
          </cell>
          <cell r="Y412">
            <v>7</v>
          </cell>
          <cell r="AB412">
            <v>1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 t="str">
            <v>n/a</v>
          </cell>
          <cell r="AK412">
            <v>5</v>
          </cell>
          <cell r="AL412">
            <v>1</v>
          </cell>
          <cell r="AM412">
            <v>0</v>
          </cell>
          <cell r="AN412">
            <v>14</v>
          </cell>
          <cell r="AO412">
            <v>0</v>
          </cell>
        </row>
        <row r="413">
          <cell r="G413" t="str">
            <v>J Jackson7</v>
          </cell>
          <cell r="H413">
            <v>0</v>
          </cell>
          <cell r="I413">
            <v>0</v>
          </cell>
          <cell r="J413" t="str">
            <v>Norwood CC</v>
          </cell>
          <cell r="K413" t="str">
            <v>Sunday</v>
          </cell>
          <cell r="L413" t="str">
            <v>7th June</v>
          </cell>
          <cell r="M413" t="str">
            <v>Home</v>
          </cell>
          <cell r="N413" t="str">
            <v>Ploughmans CC</v>
          </cell>
          <cell r="P413">
            <v>1</v>
          </cell>
          <cell r="Q413" t="str">
            <v>J Jackson</v>
          </cell>
          <cell r="T413">
            <v>9</v>
          </cell>
          <cell r="U413" t="str">
            <v>not out</v>
          </cell>
          <cell r="Y413">
            <v>7</v>
          </cell>
          <cell r="AB413">
            <v>1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 t="str">
            <v>n/a</v>
          </cell>
          <cell r="AK413">
            <v>4</v>
          </cell>
          <cell r="AL413">
            <v>4</v>
          </cell>
          <cell r="AM413">
            <v>0</v>
          </cell>
          <cell r="AN413">
            <v>32</v>
          </cell>
          <cell r="AO413">
            <v>0</v>
          </cell>
        </row>
        <row r="414">
          <cell r="G414" t="str">
            <v>D Kingston0</v>
          </cell>
          <cell r="H414">
            <v>0</v>
          </cell>
          <cell r="I414">
            <v>0</v>
          </cell>
          <cell r="J414" t="str">
            <v>Norwood CC</v>
          </cell>
          <cell r="K414" t="str">
            <v>Sunday</v>
          </cell>
          <cell r="L414" t="str">
            <v>7th June</v>
          </cell>
          <cell r="M414" t="str">
            <v>Home</v>
          </cell>
          <cell r="N414" t="str">
            <v>Ploughmans CC</v>
          </cell>
          <cell r="P414">
            <v>1</v>
          </cell>
          <cell r="Q414" t="str">
            <v>D Kingston</v>
          </cell>
          <cell r="T414">
            <v>10</v>
          </cell>
          <cell r="U414" t="str">
            <v>bowled</v>
          </cell>
          <cell r="X414" t="str">
            <v>B Khan</v>
          </cell>
          <cell r="Y414">
            <v>0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 t="str">
            <v>n/a</v>
          </cell>
          <cell r="AK414">
            <v>2</v>
          </cell>
          <cell r="AL414">
            <v>7</v>
          </cell>
          <cell r="AM414">
            <v>0</v>
          </cell>
          <cell r="AN414">
            <v>45</v>
          </cell>
          <cell r="AO414">
            <v>0</v>
          </cell>
        </row>
        <row r="415">
          <cell r="G415" t="str">
            <v>N Stephenson2</v>
          </cell>
          <cell r="H415">
            <v>0</v>
          </cell>
          <cell r="I415">
            <v>0</v>
          </cell>
          <cell r="J415" t="str">
            <v>Norwood CC</v>
          </cell>
          <cell r="K415" t="str">
            <v>Sunday</v>
          </cell>
          <cell r="L415" t="str">
            <v>7th June</v>
          </cell>
          <cell r="M415" t="str">
            <v>Home</v>
          </cell>
          <cell r="N415" t="str">
            <v>Ploughmans CC</v>
          </cell>
          <cell r="P415">
            <v>1</v>
          </cell>
          <cell r="Q415" t="str">
            <v>N Stephenson</v>
          </cell>
          <cell r="T415">
            <v>11</v>
          </cell>
          <cell r="U415" t="str">
            <v>not out</v>
          </cell>
          <cell r="Y415">
            <v>2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 t="str">
            <v>n/a</v>
          </cell>
          <cell r="AK415">
            <v>6</v>
          </cell>
          <cell r="AL415">
            <v>3</v>
          </cell>
          <cell r="AM415">
            <v>0</v>
          </cell>
          <cell r="AN415">
            <v>11</v>
          </cell>
          <cell r="AO415">
            <v>1</v>
          </cell>
        </row>
        <row r="416">
          <cell r="G416" t="str">
            <v>Extras46</v>
          </cell>
          <cell r="H416">
            <v>0</v>
          </cell>
          <cell r="I416">
            <v>0</v>
          </cell>
          <cell r="J416" t="str">
            <v>Norwood CC</v>
          </cell>
          <cell r="K416" t="str">
            <v>Sunday</v>
          </cell>
          <cell r="L416" t="str">
            <v>7th June</v>
          </cell>
          <cell r="M416" t="str">
            <v>Home</v>
          </cell>
          <cell r="N416" t="str">
            <v>Ploughmans CC</v>
          </cell>
          <cell r="P416">
            <v>1</v>
          </cell>
          <cell r="Q416" t="str">
            <v>Extras</v>
          </cell>
          <cell r="T416" t="str">
            <v>n/a</v>
          </cell>
          <cell r="U416" t="str">
            <v>n/a</v>
          </cell>
          <cell r="V416" t="str">
            <v>n/a</v>
          </cell>
          <cell r="X416" t="str">
            <v>n/a</v>
          </cell>
          <cell r="Y416">
            <v>46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>
            <v>27</v>
          </cell>
          <cell r="AE416">
            <v>3</v>
          </cell>
          <cell r="AF416">
            <v>11</v>
          </cell>
          <cell r="AG416">
            <v>5</v>
          </cell>
        </row>
        <row r="417">
          <cell r="G417" t="str">
            <v>A Rahim75</v>
          </cell>
          <cell r="H417">
            <v>0</v>
          </cell>
          <cell r="I417">
            <v>0</v>
          </cell>
          <cell r="J417" t="str">
            <v>Ploughmans CC</v>
          </cell>
          <cell r="K417" t="str">
            <v>Saturday</v>
          </cell>
          <cell r="L417" t="str">
            <v>13th June</v>
          </cell>
          <cell r="M417" t="str">
            <v>Away</v>
          </cell>
          <cell r="N417" t="str">
            <v>London Welsh CC</v>
          </cell>
          <cell r="P417">
            <v>1</v>
          </cell>
          <cell r="Q417" t="str">
            <v>A Rahim</v>
          </cell>
          <cell r="T417">
            <v>1</v>
          </cell>
          <cell r="U417" t="str">
            <v>caught</v>
          </cell>
          <cell r="V417" t="str">
            <v>M Ridgway</v>
          </cell>
          <cell r="X417" t="str">
            <v>A Paul</v>
          </cell>
          <cell r="Y417">
            <v>75</v>
          </cell>
          <cell r="Z417">
            <v>107</v>
          </cell>
          <cell r="AB417">
            <v>7</v>
          </cell>
          <cell r="AC417">
            <v>1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</row>
        <row r="418">
          <cell r="G418" t="str">
            <v>D Grant3</v>
          </cell>
          <cell r="H418">
            <v>0</v>
          </cell>
          <cell r="I418">
            <v>0</v>
          </cell>
          <cell r="J418" t="str">
            <v>Ploughmans CC</v>
          </cell>
          <cell r="K418" t="str">
            <v>Saturday</v>
          </cell>
          <cell r="L418" t="str">
            <v>13th June</v>
          </cell>
          <cell r="M418" t="str">
            <v>Away</v>
          </cell>
          <cell r="N418" t="str">
            <v>London Welsh CC</v>
          </cell>
          <cell r="P418">
            <v>1</v>
          </cell>
          <cell r="Q418" t="str">
            <v>D Grant</v>
          </cell>
          <cell r="T418">
            <v>2</v>
          </cell>
          <cell r="U418" t="str">
            <v>caught</v>
          </cell>
          <cell r="V418" t="str">
            <v>H Davies</v>
          </cell>
          <cell r="X418" t="str">
            <v>T Lonnen</v>
          </cell>
          <cell r="Y418">
            <v>3</v>
          </cell>
          <cell r="Z418">
            <v>18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 t="str">
            <v>n/a</v>
          </cell>
        </row>
        <row r="419">
          <cell r="G419" t="str">
            <v>Q Malik0</v>
          </cell>
          <cell r="H419">
            <v>0</v>
          </cell>
          <cell r="I419">
            <v>0</v>
          </cell>
          <cell r="J419" t="str">
            <v>Ploughmans CC</v>
          </cell>
          <cell r="K419" t="str">
            <v>Saturday</v>
          </cell>
          <cell r="L419" t="str">
            <v>13th June</v>
          </cell>
          <cell r="M419" t="str">
            <v>Away</v>
          </cell>
          <cell r="N419" t="str">
            <v>London Welsh CC</v>
          </cell>
          <cell r="P419">
            <v>1</v>
          </cell>
          <cell r="Q419" t="str">
            <v>Q Malik</v>
          </cell>
          <cell r="T419">
            <v>3</v>
          </cell>
          <cell r="U419" t="str">
            <v>bowled</v>
          </cell>
          <cell r="X419" t="str">
            <v>M Ridgway</v>
          </cell>
          <cell r="Y419">
            <v>0</v>
          </cell>
          <cell r="Z419">
            <v>17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 t="str">
            <v>n/a</v>
          </cell>
          <cell r="AK419">
            <v>5</v>
          </cell>
          <cell r="AL419">
            <v>10</v>
          </cell>
          <cell r="AM419">
            <v>1</v>
          </cell>
          <cell r="AN419">
            <v>52</v>
          </cell>
          <cell r="AO419">
            <v>3</v>
          </cell>
        </row>
        <row r="420">
          <cell r="G420" t="str">
            <v>N Mather6</v>
          </cell>
          <cell r="H420">
            <v>0</v>
          </cell>
          <cell r="I420">
            <v>0</v>
          </cell>
          <cell r="J420" t="str">
            <v>Ploughmans CC</v>
          </cell>
          <cell r="K420" t="str">
            <v>Saturday</v>
          </cell>
          <cell r="L420" t="str">
            <v>13th June</v>
          </cell>
          <cell r="M420" t="str">
            <v>Away</v>
          </cell>
          <cell r="N420" t="str">
            <v>London Welsh CC</v>
          </cell>
          <cell r="P420">
            <v>1</v>
          </cell>
          <cell r="Q420" t="str">
            <v>N Mather</v>
          </cell>
          <cell r="T420">
            <v>4</v>
          </cell>
          <cell r="U420" t="str">
            <v>caught</v>
          </cell>
          <cell r="V420" t="str">
            <v>N Ridgway</v>
          </cell>
          <cell r="X420" t="str">
            <v>M Ridgway</v>
          </cell>
          <cell r="Y420">
            <v>6</v>
          </cell>
          <cell r="Z420">
            <v>3</v>
          </cell>
          <cell r="AC420">
            <v>1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 t="str">
            <v>n/a</v>
          </cell>
          <cell r="AK420">
            <v>3</v>
          </cell>
          <cell r="AL420">
            <v>7</v>
          </cell>
          <cell r="AM420">
            <v>2</v>
          </cell>
          <cell r="AN420">
            <v>24</v>
          </cell>
          <cell r="AO420">
            <v>2</v>
          </cell>
        </row>
        <row r="421">
          <cell r="G421" t="str">
            <v>S Ali3</v>
          </cell>
          <cell r="H421">
            <v>0</v>
          </cell>
          <cell r="I421">
            <v>0</v>
          </cell>
          <cell r="J421" t="str">
            <v>Ploughmans CC</v>
          </cell>
          <cell r="K421" t="str">
            <v>Saturday</v>
          </cell>
          <cell r="L421" t="str">
            <v>13th June</v>
          </cell>
          <cell r="M421" t="str">
            <v>Away</v>
          </cell>
          <cell r="N421" t="str">
            <v>London Welsh CC</v>
          </cell>
          <cell r="P421">
            <v>1</v>
          </cell>
          <cell r="Q421" t="str">
            <v>S Ali</v>
          </cell>
          <cell r="T421">
            <v>5</v>
          </cell>
          <cell r="U421" t="str">
            <v>bowled</v>
          </cell>
          <cell r="X421" t="str">
            <v>M Ridgway</v>
          </cell>
          <cell r="Y421">
            <v>3</v>
          </cell>
          <cell r="Z421">
            <v>10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 t="str">
            <v>n/a</v>
          </cell>
        </row>
        <row r="422">
          <cell r="G422" t="str">
            <v>T Scott-Evans9</v>
          </cell>
          <cell r="H422">
            <v>0</v>
          </cell>
          <cell r="I422">
            <v>0</v>
          </cell>
          <cell r="J422" t="str">
            <v>Ploughmans CC</v>
          </cell>
          <cell r="K422" t="str">
            <v>Saturday</v>
          </cell>
          <cell r="L422" t="str">
            <v>13th June</v>
          </cell>
          <cell r="M422" t="str">
            <v>Away</v>
          </cell>
          <cell r="N422" t="str">
            <v>London Welsh CC</v>
          </cell>
          <cell r="P422">
            <v>1</v>
          </cell>
          <cell r="Q422" t="str">
            <v>T Scott-Evans</v>
          </cell>
          <cell r="T422">
            <v>6</v>
          </cell>
          <cell r="U422" t="str">
            <v>caught</v>
          </cell>
          <cell r="V422" t="str">
            <v>N Ridgway</v>
          </cell>
          <cell r="X422" t="str">
            <v>M Ridgway</v>
          </cell>
          <cell r="Y422">
            <v>9</v>
          </cell>
          <cell r="Z422">
            <v>15</v>
          </cell>
          <cell r="AB422">
            <v>2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 t="str">
            <v>n/a</v>
          </cell>
        </row>
        <row r="423">
          <cell r="G423" t="str">
            <v>D Singh64</v>
          </cell>
          <cell r="H423">
            <v>0</v>
          </cell>
          <cell r="I423">
            <v>0</v>
          </cell>
          <cell r="J423" t="str">
            <v>Ploughmans CC</v>
          </cell>
          <cell r="K423" t="str">
            <v>Saturday</v>
          </cell>
          <cell r="L423" t="str">
            <v>13th June</v>
          </cell>
          <cell r="M423" t="str">
            <v>Away</v>
          </cell>
          <cell r="N423" t="str">
            <v>London Welsh CC</v>
          </cell>
          <cell r="P423">
            <v>1</v>
          </cell>
          <cell r="Q423" t="str">
            <v>D Singh</v>
          </cell>
          <cell r="T423">
            <v>7</v>
          </cell>
          <cell r="U423" t="str">
            <v>run out</v>
          </cell>
          <cell r="V423" t="str">
            <v>M Ridgway</v>
          </cell>
          <cell r="Y423">
            <v>64</v>
          </cell>
          <cell r="Z423">
            <v>65</v>
          </cell>
          <cell r="AB423">
            <v>10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 t="str">
            <v>n/a</v>
          </cell>
        </row>
        <row r="424">
          <cell r="G424" t="str">
            <v>J Woolley4</v>
          </cell>
          <cell r="H424">
            <v>0</v>
          </cell>
          <cell r="I424">
            <v>0</v>
          </cell>
          <cell r="J424" t="str">
            <v>Ploughmans CC</v>
          </cell>
          <cell r="K424" t="str">
            <v>Saturday</v>
          </cell>
          <cell r="L424" t="str">
            <v>13th June</v>
          </cell>
          <cell r="M424" t="str">
            <v>Away</v>
          </cell>
          <cell r="N424" t="str">
            <v>London Welsh CC</v>
          </cell>
          <cell r="P424">
            <v>1</v>
          </cell>
          <cell r="Q424" t="str">
            <v>J Woolley</v>
          </cell>
          <cell r="T424">
            <v>8</v>
          </cell>
          <cell r="U424" t="str">
            <v>bowled</v>
          </cell>
          <cell r="X424" t="str">
            <v>M Ridgway</v>
          </cell>
          <cell r="Y424">
            <v>4</v>
          </cell>
          <cell r="Z424">
            <v>6</v>
          </cell>
          <cell r="AB424">
            <v>1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 t="str">
            <v>n/a</v>
          </cell>
          <cell r="AK424">
            <v>4</v>
          </cell>
          <cell r="AL424">
            <v>4</v>
          </cell>
          <cell r="AM424">
            <v>0</v>
          </cell>
          <cell r="AN424">
            <v>23</v>
          </cell>
          <cell r="AO424">
            <v>0</v>
          </cell>
        </row>
        <row r="425">
          <cell r="G425" t="str">
            <v>B Javed2</v>
          </cell>
          <cell r="H425">
            <v>0</v>
          </cell>
          <cell r="I425">
            <v>0</v>
          </cell>
          <cell r="J425" t="str">
            <v>Ploughmans CC</v>
          </cell>
          <cell r="K425" t="str">
            <v>Saturday</v>
          </cell>
          <cell r="L425" t="str">
            <v>13th June</v>
          </cell>
          <cell r="M425" t="str">
            <v>Away</v>
          </cell>
          <cell r="N425" t="str">
            <v>London Welsh CC</v>
          </cell>
          <cell r="P425">
            <v>1</v>
          </cell>
          <cell r="Q425" t="str">
            <v>B Javed</v>
          </cell>
          <cell r="T425">
            <v>9</v>
          </cell>
          <cell r="U425" t="str">
            <v>bowled</v>
          </cell>
          <cell r="X425" t="str">
            <v>S Hoskin</v>
          </cell>
          <cell r="Y425">
            <v>2</v>
          </cell>
          <cell r="Z425">
            <v>10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 t="str">
            <v>n/a</v>
          </cell>
          <cell r="AK425">
            <v>6</v>
          </cell>
          <cell r="AL425">
            <v>7</v>
          </cell>
          <cell r="AM425">
            <v>0</v>
          </cell>
          <cell r="AN425">
            <v>43</v>
          </cell>
          <cell r="AO425">
            <v>1</v>
          </cell>
        </row>
        <row r="426">
          <cell r="G426" t="str">
            <v>M Tariq5</v>
          </cell>
          <cell r="H426">
            <v>0</v>
          </cell>
          <cell r="I426">
            <v>0</v>
          </cell>
          <cell r="J426" t="str">
            <v>Ploughmans CC</v>
          </cell>
          <cell r="K426" t="str">
            <v>Saturday</v>
          </cell>
          <cell r="L426" t="str">
            <v>13th June</v>
          </cell>
          <cell r="M426" t="str">
            <v>Away</v>
          </cell>
          <cell r="N426" t="str">
            <v>London Welsh CC</v>
          </cell>
          <cell r="P426">
            <v>1</v>
          </cell>
          <cell r="Q426" t="str">
            <v>M Tariq</v>
          </cell>
          <cell r="T426">
            <v>10</v>
          </cell>
          <cell r="U426" t="str">
            <v>not out</v>
          </cell>
          <cell r="Y426">
            <v>5</v>
          </cell>
          <cell r="Z426">
            <v>10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 t="str">
            <v>n/a</v>
          </cell>
          <cell r="AK426">
            <v>2</v>
          </cell>
          <cell r="AL426">
            <v>8</v>
          </cell>
          <cell r="AM426">
            <v>1</v>
          </cell>
          <cell r="AN426">
            <v>33</v>
          </cell>
          <cell r="AO426">
            <v>0</v>
          </cell>
        </row>
        <row r="427">
          <cell r="G427" t="str">
            <v>A Siddiqqi13</v>
          </cell>
          <cell r="H427">
            <v>0</v>
          </cell>
          <cell r="I427">
            <v>0</v>
          </cell>
          <cell r="J427" t="str">
            <v>Ploughmans CC</v>
          </cell>
          <cell r="K427" t="str">
            <v>Saturday</v>
          </cell>
          <cell r="L427" t="str">
            <v>13th June</v>
          </cell>
          <cell r="M427" t="str">
            <v>Away</v>
          </cell>
          <cell r="N427" t="str">
            <v>London Welsh CC</v>
          </cell>
          <cell r="P427">
            <v>1</v>
          </cell>
          <cell r="Q427" t="str">
            <v>A Siddiqqi</v>
          </cell>
          <cell r="T427">
            <v>11</v>
          </cell>
          <cell r="U427" t="str">
            <v>not out</v>
          </cell>
          <cell r="Y427">
            <v>13</v>
          </cell>
          <cell r="Z427">
            <v>10</v>
          </cell>
          <cell r="AB427">
            <v>1</v>
          </cell>
          <cell r="AC427">
            <v>1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 t="str">
            <v>n/a</v>
          </cell>
          <cell r="AK427">
            <v>1</v>
          </cell>
          <cell r="AL427">
            <v>9</v>
          </cell>
          <cell r="AM427">
            <v>0</v>
          </cell>
          <cell r="AN427">
            <v>24</v>
          </cell>
          <cell r="AO427">
            <v>1</v>
          </cell>
        </row>
        <row r="428">
          <cell r="G428" t="str">
            <v>Extras21</v>
          </cell>
          <cell r="H428">
            <v>0</v>
          </cell>
          <cell r="I428">
            <v>0</v>
          </cell>
          <cell r="J428" t="str">
            <v>Ploughmans CC</v>
          </cell>
          <cell r="K428" t="str">
            <v>Saturday</v>
          </cell>
          <cell r="L428" t="str">
            <v>13th June</v>
          </cell>
          <cell r="M428" t="str">
            <v>Away</v>
          </cell>
          <cell r="N428" t="str">
            <v>London Welsh CC</v>
          </cell>
          <cell r="P428">
            <v>1</v>
          </cell>
          <cell r="Q428" t="str">
            <v>Extras</v>
          </cell>
          <cell r="T428" t="str">
            <v>n/a</v>
          </cell>
          <cell r="U428" t="str">
            <v>n/a</v>
          </cell>
          <cell r="V428" t="str">
            <v>n/a</v>
          </cell>
          <cell r="X428" t="str">
            <v>n/a</v>
          </cell>
          <cell r="Y428">
            <v>21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>
            <v>19</v>
          </cell>
          <cell r="AE428">
            <v>1</v>
          </cell>
          <cell r="AF428">
            <v>1</v>
          </cell>
          <cell r="AG428">
            <v>0</v>
          </cell>
        </row>
        <row r="429">
          <cell r="G429" t="str">
            <v>A Paul2</v>
          </cell>
          <cell r="H429">
            <v>0</v>
          </cell>
          <cell r="I429">
            <v>0</v>
          </cell>
          <cell r="J429" t="str">
            <v>London Welsh CC</v>
          </cell>
          <cell r="K429" t="str">
            <v>Saturday</v>
          </cell>
          <cell r="L429" t="str">
            <v>13th June</v>
          </cell>
          <cell r="M429" t="str">
            <v>Away</v>
          </cell>
          <cell r="N429" t="str">
            <v>Ploughmans CC</v>
          </cell>
          <cell r="P429">
            <v>2</v>
          </cell>
          <cell r="Q429" t="str">
            <v>A Paul</v>
          </cell>
          <cell r="T429">
            <v>1</v>
          </cell>
          <cell r="U429" t="str">
            <v>run out</v>
          </cell>
          <cell r="V429" t="str">
            <v>A Rahim</v>
          </cell>
          <cell r="Y429">
            <v>2</v>
          </cell>
          <cell r="Z429">
            <v>19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 t="str">
            <v>n/a</v>
          </cell>
          <cell r="AK429">
            <v>2</v>
          </cell>
          <cell r="AL429">
            <v>10</v>
          </cell>
          <cell r="AM429">
            <v>1</v>
          </cell>
          <cell r="AN429">
            <v>27</v>
          </cell>
          <cell r="AO429">
            <v>1</v>
          </cell>
        </row>
        <row r="430">
          <cell r="G430" t="str">
            <v>J Bell16</v>
          </cell>
          <cell r="H430">
            <v>0</v>
          </cell>
          <cell r="I430">
            <v>0</v>
          </cell>
          <cell r="J430" t="str">
            <v>London Welsh CC</v>
          </cell>
          <cell r="K430" t="str">
            <v>Saturday</v>
          </cell>
          <cell r="L430" t="str">
            <v>13th June</v>
          </cell>
          <cell r="M430" t="str">
            <v>Away</v>
          </cell>
          <cell r="N430" t="str">
            <v>Ploughmans CC</v>
          </cell>
          <cell r="P430">
            <v>2</v>
          </cell>
          <cell r="Q430" t="str">
            <v>J Bell</v>
          </cell>
          <cell r="T430">
            <v>2</v>
          </cell>
          <cell r="U430" t="str">
            <v>bowled</v>
          </cell>
          <cell r="X430" t="str">
            <v>N Mather</v>
          </cell>
          <cell r="Y430">
            <v>16</v>
          </cell>
          <cell r="Z430">
            <v>47</v>
          </cell>
          <cell r="AB430">
            <v>2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 t="str">
            <v>n/a</v>
          </cell>
        </row>
        <row r="431">
          <cell r="G431" t="str">
            <v>M Whiting3</v>
          </cell>
          <cell r="H431">
            <v>0</v>
          </cell>
          <cell r="I431">
            <v>0</v>
          </cell>
          <cell r="J431" t="str">
            <v>London Welsh CC</v>
          </cell>
          <cell r="K431" t="str">
            <v>Saturday</v>
          </cell>
          <cell r="L431" t="str">
            <v>13th June</v>
          </cell>
          <cell r="M431" t="str">
            <v>Away</v>
          </cell>
          <cell r="N431" t="str">
            <v>Ploughmans CC</v>
          </cell>
          <cell r="P431">
            <v>2</v>
          </cell>
          <cell r="Q431" t="str">
            <v>M Whiting</v>
          </cell>
          <cell r="T431">
            <v>3</v>
          </cell>
          <cell r="U431" t="str">
            <v>caught</v>
          </cell>
          <cell r="V431" t="str">
            <v>S Ali</v>
          </cell>
          <cell r="X431" t="str">
            <v>A Siddiqqi</v>
          </cell>
          <cell r="Y431">
            <v>3</v>
          </cell>
          <cell r="Z431">
            <v>17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 t="str">
            <v>n/a</v>
          </cell>
        </row>
        <row r="432">
          <cell r="G432" t="str">
            <v>P Hynes23</v>
          </cell>
          <cell r="H432">
            <v>0</v>
          </cell>
          <cell r="I432">
            <v>0</v>
          </cell>
          <cell r="J432" t="str">
            <v>London Welsh CC</v>
          </cell>
          <cell r="K432" t="str">
            <v>Saturday</v>
          </cell>
          <cell r="L432" t="str">
            <v>13th June</v>
          </cell>
          <cell r="M432" t="str">
            <v>Away</v>
          </cell>
          <cell r="N432" t="str">
            <v>Ploughmans CC</v>
          </cell>
          <cell r="P432">
            <v>2</v>
          </cell>
          <cell r="Q432" t="str">
            <v>P Hynes</v>
          </cell>
          <cell r="T432">
            <v>4</v>
          </cell>
          <cell r="U432" t="str">
            <v>caught</v>
          </cell>
          <cell r="V432" t="str">
            <v>N Mather</v>
          </cell>
          <cell r="X432" t="str">
            <v>B Javed</v>
          </cell>
          <cell r="Y432">
            <v>23</v>
          </cell>
          <cell r="Z432">
            <v>42</v>
          </cell>
          <cell r="AB432">
            <v>4</v>
          </cell>
          <cell r="AD432" t="str">
            <v>n/a</v>
          </cell>
          <cell r="AE432" t="str">
            <v>n/a</v>
          </cell>
          <cell r="AF432" t="str">
            <v>n/a</v>
          </cell>
          <cell r="AG432" t="str">
            <v>n/a</v>
          </cell>
          <cell r="AH432" t="str">
            <v>n/a</v>
          </cell>
        </row>
        <row r="433">
          <cell r="G433" t="str">
            <v>S Britto20</v>
          </cell>
          <cell r="H433">
            <v>0</v>
          </cell>
          <cell r="I433">
            <v>0</v>
          </cell>
          <cell r="J433" t="str">
            <v>London Welsh CC</v>
          </cell>
          <cell r="K433" t="str">
            <v>Saturday</v>
          </cell>
          <cell r="L433" t="str">
            <v>13th June</v>
          </cell>
          <cell r="M433" t="str">
            <v>Away</v>
          </cell>
          <cell r="N433" t="str">
            <v>Ploughmans CC</v>
          </cell>
          <cell r="P433">
            <v>2</v>
          </cell>
          <cell r="Q433" t="str">
            <v>S Britto</v>
          </cell>
          <cell r="R433" t="str">
            <v>c</v>
          </cell>
          <cell r="T433">
            <v>5</v>
          </cell>
          <cell r="U433" t="str">
            <v>caught</v>
          </cell>
          <cell r="V433" t="str">
            <v>T Scott-Evans</v>
          </cell>
          <cell r="X433" t="str">
            <v>N Mather</v>
          </cell>
          <cell r="Y433">
            <v>20</v>
          </cell>
          <cell r="Z433">
            <v>33</v>
          </cell>
          <cell r="AB433">
            <v>1</v>
          </cell>
          <cell r="AC433">
            <v>1</v>
          </cell>
          <cell r="AD433" t="str">
            <v>n/a</v>
          </cell>
          <cell r="AE433" t="str">
            <v>n/a</v>
          </cell>
          <cell r="AF433" t="str">
            <v>n/a</v>
          </cell>
          <cell r="AG433" t="str">
            <v>n/a</v>
          </cell>
          <cell r="AH433" t="str">
            <v>n/a</v>
          </cell>
        </row>
        <row r="434">
          <cell r="G434" t="str">
            <v>N Ridgway13</v>
          </cell>
          <cell r="H434">
            <v>0</v>
          </cell>
          <cell r="I434">
            <v>0</v>
          </cell>
          <cell r="J434" t="str">
            <v>London Welsh CC</v>
          </cell>
          <cell r="K434" t="str">
            <v>Saturday</v>
          </cell>
          <cell r="L434" t="str">
            <v>13th June</v>
          </cell>
          <cell r="M434" t="str">
            <v>Away</v>
          </cell>
          <cell r="N434" t="str">
            <v>Ploughmans CC</v>
          </cell>
          <cell r="P434">
            <v>2</v>
          </cell>
          <cell r="Q434" t="str">
            <v>N Ridgway</v>
          </cell>
          <cell r="T434">
            <v>6</v>
          </cell>
          <cell r="U434" t="str">
            <v>c&amp;b</v>
          </cell>
          <cell r="X434" t="str">
            <v>Q Malik</v>
          </cell>
          <cell r="Y434">
            <v>13</v>
          </cell>
          <cell r="Z434">
            <v>16</v>
          </cell>
          <cell r="AB434">
            <v>2</v>
          </cell>
          <cell r="AD434" t="str">
            <v>n/a</v>
          </cell>
          <cell r="AE434" t="str">
            <v>n/a</v>
          </cell>
          <cell r="AF434" t="str">
            <v>n/a</v>
          </cell>
          <cell r="AG434" t="str">
            <v>n/a</v>
          </cell>
          <cell r="AH434" t="str">
            <v>n/a</v>
          </cell>
        </row>
        <row r="435">
          <cell r="G435" t="str">
            <v>A Burriel31</v>
          </cell>
          <cell r="H435">
            <v>0</v>
          </cell>
          <cell r="I435">
            <v>0</v>
          </cell>
          <cell r="J435" t="str">
            <v>London Welsh CC</v>
          </cell>
          <cell r="K435" t="str">
            <v>Saturday</v>
          </cell>
          <cell r="L435" t="str">
            <v>13th June</v>
          </cell>
          <cell r="M435" t="str">
            <v>Away</v>
          </cell>
          <cell r="N435" t="str">
            <v>Ploughmans CC</v>
          </cell>
          <cell r="P435">
            <v>2</v>
          </cell>
          <cell r="Q435" t="str">
            <v>A Burriel</v>
          </cell>
          <cell r="T435">
            <v>7</v>
          </cell>
          <cell r="U435" t="str">
            <v>bowled</v>
          </cell>
          <cell r="X435" t="str">
            <v>Q Malik</v>
          </cell>
          <cell r="Y435">
            <v>31</v>
          </cell>
          <cell r="AB435">
            <v>4</v>
          </cell>
          <cell r="AD435" t="str">
            <v>n/a</v>
          </cell>
          <cell r="AE435" t="str">
            <v>n/a</v>
          </cell>
          <cell r="AF435" t="str">
            <v>n/a</v>
          </cell>
          <cell r="AG435" t="str">
            <v>n/a</v>
          </cell>
          <cell r="AH435" t="str">
            <v>n/a</v>
          </cell>
          <cell r="AK435">
            <v>4</v>
          </cell>
          <cell r="AL435">
            <v>6</v>
          </cell>
          <cell r="AM435">
            <v>0</v>
          </cell>
          <cell r="AN435">
            <v>40</v>
          </cell>
          <cell r="AO435">
            <v>0</v>
          </cell>
        </row>
        <row r="436">
          <cell r="G436" t="str">
            <v>M Ridgway5</v>
          </cell>
          <cell r="H436">
            <v>0</v>
          </cell>
          <cell r="I436">
            <v>0</v>
          </cell>
          <cell r="J436" t="str">
            <v>London Welsh CC</v>
          </cell>
          <cell r="K436" t="str">
            <v>Saturday</v>
          </cell>
          <cell r="L436" t="str">
            <v>13th June</v>
          </cell>
          <cell r="M436" t="str">
            <v>Away</v>
          </cell>
          <cell r="N436" t="str">
            <v>Ploughmans CC</v>
          </cell>
          <cell r="P436">
            <v>2</v>
          </cell>
          <cell r="Q436" t="str">
            <v>M Ridgway</v>
          </cell>
          <cell r="T436">
            <v>8</v>
          </cell>
          <cell r="U436" t="str">
            <v>lbw</v>
          </cell>
          <cell r="X436" t="str">
            <v>Q Malik</v>
          </cell>
          <cell r="Y436">
            <v>5</v>
          </cell>
          <cell r="AB436">
            <v>1</v>
          </cell>
          <cell r="AD436" t="str">
            <v>n/a</v>
          </cell>
          <cell r="AE436" t="str">
            <v>n/a</v>
          </cell>
          <cell r="AF436" t="str">
            <v>n/a</v>
          </cell>
          <cell r="AG436" t="str">
            <v>n/a</v>
          </cell>
          <cell r="AH436" t="str">
            <v>n/a</v>
          </cell>
          <cell r="AK436">
            <v>3</v>
          </cell>
          <cell r="AL436">
            <v>10</v>
          </cell>
          <cell r="AM436">
            <v>1</v>
          </cell>
          <cell r="AN436">
            <v>41</v>
          </cell>
          <cell r="AO436">
            <v>5</v>
          </cell>
        </row>
        <row r="437">
          <cell r="G437" t="str">
            <v>T Lonnen61</v>
          </cell>
          <cell r="H437">
            <v>0</v>
          </cell>
          <cell r="I437">
            <v>0</v>
          </cell>
          <cell r="J437" t="str">
            <v>London Welsh CC</v>
          </cell>
          <cell r="K437" t="str">
            <v>Saturday</v>
          </cell>
          <cell r="L437" t="str">
            <v>13th June</v>
          </cell>
          <cell r="M437" t="str">
            <v>Away</v>
          </cell>
          <cell r="N437" t="str">
            <v>Ploughmans CC</v>
          </cell>
          <cell r="P437">
            <v>2</v>
          </cell>
          <cell r="Q437" t="str">
            <v>T Lonnen</v>
          </cell>
          <cell r="T437">
            <v>9</v>
          </cell>
          <cell r="U437" t="str">
            <v>not out</v>
          </cell>
          <cell r="Y437">
            <v>61</v>
          </cell>
          <cell r="AB437">
            <v>4</v>
          </cell>
          <cell r="AC437">
            <v>4</v>
          </cell>
          <cell r="AD437" t="str">
            <v>n/a</v>
          </cell>
          <cell r="AE437" t="str">
            <v>n/a</v>
          </cell>
          <cell r="AF437" t="str">
            <v>n/a</v>
          </cell>
          <cell r="AG437" t="str">
            <v>n/a</v>
          </cell>
          <cell r="AH437" t="str">
            <v>n/a</v>
          </cell>
          <cell r="AK437">
            <v>1</v>
          </cell>
          <cell r="AL437">
            <v>10</v>
          </cell>
          <cell r="AM437">
            <v>3</v>
          </cell>
          <cell r="AN437">
            <v>25</v>
          </cell>
          <cell r="AO437">
            <v>1</v>
          </cell>
        </row>
        <row r="438">
          <cell r="G438" t="str">
            <v>S Hoskin6</v>
          </cell>
          <cell r="H438">
            <v>0</v>
          </cell>
          <cell r="I438">
            <v>0</v>
          </cell>
          <cell r="J438" t="str">
            <v>London Welsh CC</v>
          </cell>
          <cell r="K438" t="str">
            <v>Saturday</v>
          </cell>
          <cell r="L438" t="str">
            <v>13th June</v>
          </cell>
          <cell r="M438" t="str">
            <v>Away</v>
          </cell>
          <cell r="N438" t="str">
            <v>Ploughmans CC</v>
          </cell>
          <cell r="P438">
            <v>2</v>
          </cell>
          <cell r="Q438" t="str">
            <v>S Hoskin</v>
          </cell>
          <cell r="T438">
            <v>10</v>
          </cell>
          <cell r="U438" t="str">
            <v>not out</v>
          </cell>
          <cell r="Y438">
            <v>6</v>
          </cell>
          <cell r="AD438" t="str">
            <v>n/a</v>
          </cell>
          <cell r="AE438" t="str">
            <v>n/a</v>
          </cell>
          <cell r="AF438" t="str">
            <v>n/a</v>
          </cell>
          <cell r="AG438" t="str">
            <v>n/a</v>
          </cell>
          <cell r="AH438" t="str">
            <v>n/a</v>
          </cell>
          <cell r="AK438">
            <v>5</v>
          </cell>
          <cell r="AL438">
            <v>6</v>
          </cell>
          <cell r="AM438">
            <v>0</v>
          </cell>
          <cell r="AN438">
            <v>43</v>
          </cell>
          <cell r="AO438">
            <v>1</v>
          </cell>
        </row>
        <row r="439">
          <cell r="G439" t="str">
            <v>H Daviesn/a</v>
          </cell>
          <cell r="H439">
            <v>0</v>
          </cell>
          <cell r="I439">
            <v>0</v>
          </cell>
          <cell r="J439" t="str">
            <v>London Welsh CC</v>
          </cell>
          <cell r="K439" t="str">
            <v>Saturday</v>
          </cell>
          <cell r="L439" t="str">
            <v>13th June</v>
          </cell>
          <cell r="M439" t="str">
            <v>Away</v>
          </cell>
          <cell r="N439" t="str">
            <v>Ploughmans CC</v>
          </cell>
          <cell r="P439">
            <v>2</v>
          </cell>
          <cell r="Q439" t="str">
            <v>H Davies</v>
          </cell>
          <cell r="T439">
            <v>11</v>
          </cell>
          <cell r="U439" t="str">
            <v>did not bat</v>
          </cell>
          <cell r="V439" t="str">
            <v>n/a</v>
          </cell>
          <cell r="W439" t="str">
            <v>n/a</v>
          </cell>
          <cell r="X439" t="str">
            <v>n/a</v>
          </cell>
          <cell r="Y439" t="str">
            <v>n/a</v>
          </cell>
          <cell r="AD439" t="str">
            <v>n/a</v>
          </cell>
          <cell r="AE439" t="str">
            <v>n/a</v>
          </cell>
          <cell r="AF439" t="str">
            <v>n/a</v>
          </cell>
          <cell r="AG439" t="str">
            <v>n/a</v>
          </cell>
          <cell r="AH439" t="str">
            <v>n/a</v>
          </cell>
          <cell r="AK439">
            <v>6</v>
          </cell>
          <cell r="AL439">
            <v>3</v>
          </cell>
          <cell r="AM439">
            <v>0</v>
          </cell>
          <cell r="AN439">
            <v>28</v>
          </cell>
          <cell r="AO439">
            <v>0</v>
          </cell>
        </row>
        <row r="440">
          <cell r="G440" t="str">
            <v>Extras20</v>
          </cell>
          <cell r="H440">
            <v>0</v>
          </cell>
          <cell r="I440">
            <v>0</v>
          </cell>
          <cell r="J440" t="str">
            <v>London Welsh CC</v>
          </cell>
          <cell r="K440" t="str">
            <v>Saturday</v>
          </cell>
          <cell r="L440" t="str">
            <v>13th June</v>
          </cell>
          <cell r="M440" t="str">
            <v>Away</v>
          </cell>
          <cell r="N440" t="str">
            <v>Ploughmans CC</v>
          </cell>
          <cell r="P440">
            <v>2</v>
          </cell>
          <cell r="Q440" t="str">
            <v>Extras</v>
          </cell>
          <cell r="T440" t="str">
            <v>n/a</v>
          </cell>
          <cell r="U440" t="str">
            <v>n/a</v>
          </cell>
          <cell r="V440" t="str">
            <v>n/a</v>
          </cell>
          <cell r="X440" t="str">
            <v>n/a</v>
          </cell>
          <cell r="Y440">
            <v>20</v>
          </cell>
          <cell r="Z440" t="str">
            <v>n/a</v>
          </cell>
          <cell r="AA440" t="str">
            <v>n/a</v>
          </cell>
          <cell r="AB440" t="str">
            <v>n/a</v>
          </cell>
          <cell r="AC440" t="str">
            <v>n/a</v>
          </cell>
          <cell r="AD440">
            <v>14</v>
          </cell>
          <cell r="AE440">
            <v>2</v>
          </cell>
          <cell r="AF440">
            <v>2</v>
          </cell>
          <cell r="AG440">
            <v>2</v>
          </cell>
        </row>
        <row r="441">
          <cell r="G441" t="str">
            <v>M Vays47</v>
          </cell>
          <cell r="H441">
            <v>0</v>
          </cell>
          <cell r="I441">
            <v>0</v>
          </cell>
          <cell r="J441" t="str">
            <v>Ploughmans CC</v>
          </cell>
          <cell r="K441" t="str">
            <v>Sunday</v>
          </cell>
          <cell r="L441" t="str">
            <v>14th June</v>
          </cell>
          <cell r="M441" t="str">
            <v>Home</v>
          </cell>
          <cell r="N441" t="str">
            <v>London West Indies mix CC</v>
          </cell>
          <cell r="P441">
            <v>1</v>
          </cell>
          <cell r="Q441" t="str">
            <v>M Vays</v>
          </cell>
          <cell r="T441">
            <v>1</v>
          </cell>
          <cell r="U441" t="str">
            <v>caught</v>
          </cell>
          <cell r="V441">
            <v>0</v>
          </cell>
          <cell r="X441" t="str">
            <v>H Davies</v>
          </cell>
          <cell r="Y441">
            <v>47</v>
          </cell>
          <cell r="AD441" t="str">
            <v>n/a</v>
          </cell>
          <cell r="AE441" t="str">
            <v>n/a</v>
          </cell>
          <cell r="AF441" t="str">
            <v>n/a</v>
          </cell>
          <cell r="AG441" t="str">
            <v>n/a</v>
          </cell>
          <cell r="AH441" t="str">
            <v>n/a</v>
          </cell>
        </row>
        <row r="442">
          <cell r="G442" t="str">
            <v>Umair5</v>
          </cell>
          <cell r="H442">
            <v>0</v>
          </cell>
          <cell r="I442">
            <v>0</v>
          </cell>
          <cell r="J442" t="str">
            <v>Ploughmans CC</v>
          </cell>
          <cell r="K442" t="str">
            <v>Sunday</v>
          </cell>
          <cell r="L442" t="str">
            <v>14th June</v>
          </cell>
          <cell r="M442" t="str">
            <v>Home</v>
          </cell>
          <cell r="N442" t="str">
            <v>London West Indies mix CC</v>
          </cell>
          <cell r="P442">
            <v>1</v>
          </cell>
          <cell r="Q442" t="str">
            <v>Umair</v>
          </cell>
          <cell r="T442">
            <v>2</v>
          </cell>
          <cell r="U442" t="str">
            <v>caught</v>
          </cell>
          <cell r="V442" t="str">
            <v>G Wolledge</v>
          </cell>
          <cell r="X442" t="str">
            <v>T Lonnen</v>
          </cell>
          <cell r="Y442">
            <v>5</v>
          </cell>
          <cell r="AD442" t="str">
            <v>n/a</v>
          </cell>
          <cell r="AE442" t="str">
            <v>n/a</v>
          </cell>
          <cell r="AF442" t="str">
            <v>n/a</v>
          </cell>
          <cell r="AG442" t="str">
            <v>n/a</v>
          </cell>
          <cell r="AH442" t="str">
            <v>n/a</v>
          </cell>
          <cell r="AK442">
            <v>4</v>
          </cell>
          <cell r="AL442">
            <v>3</v>
          </cell>
          <cell r="AM442">
            <v>0</v>
          </cell>
          <cell r="AN442">
            <v>19</v>
          </cell>
          <cell r="AO442">
            <v>1</v>
          </cell>
        </row>
        <row r="443">
          <cell r="G443" t="str">
            <v>Courtney0</v>
          </cell>
          <cell r="H443" t="str">
            <v>w</v>
          </cell>
          <cell r="I443">
            <v>0</v>
          </cell>
          <cell r="J443" t="str">
            <v>Ploughmans CC</v>
          </cell>
          <cell r="K443" t="str">
            <v>Sunday</v>
          </cell>
          <cell r="L443" t="str">
            <v>14th June</v>
          </cell>
          <cell r="M443" t="str">
            <v>Home</v>
          </cell>
          <cell r="N443" t="str">
            <v>London West Indies mix CC</v>
          </cell>
          <cell r="P443">
            <v>1</v>
          </cell>
          <cell r="Q443" t="str">
            <v>Courtney</v>
          </cell>
          <cell r="T443">
            <v>3</v>
          </cell>
          <cell r="U443" t="str">
            <v>caught</v>
          </cell>
          <cell r="V443" t="str">
            <v>T Lockhart</v>
          </cell>
          <cell r="X443" t="str">
            <v>S Carson</v>
          </cell>
          <cell r="Y443">
            <v>0</v>
          </cell>
          <cell r="AD443" t="str">
            <v>n/a</v>
          </cell>
          <cell r="AE443" t="str">
            <v>n/a</v>
          </cell>
          <cell r="AF443" t="str">
            <v>n/a</v>
          </cell>
          <cell r="AG443" t="str">
            <v>n/a</v>
          </cell>
          <cell r="AH443" t="str">
            <v>n/a</v>
          </cell>
          <cell r="AK443">
            <v>1</v>
          </cell>
          <cell r="AL443">
            <v>7</v>
          </cell>
          <cell r="AM443">
            <v>1</v>
          </cell>
          <cell r="AN443">
            <v>21</v>
          </cell>
          <cell r="AO443">
            <v>2</v>
          </cell>
        </row>
        <row r="444">
          <cell r="G444" t="str">
            <v>Rockie67</v>
          </cell>
          <cell r="H444">
            <v>0</v>
          </cell>
          <cell r="I444">
            <v>0</v>
          </cell>
          <cell r="J444" t="str">
            <v>Ploughmans CC</v>
          </cell>
          <cell r="K444" t="str">
            <v>Sunday</v>
          </cell>
          <cell r="L444" t="str">
            <v>14th June</v>
          </cell>
          <cell r="M444" t="str">
            <v>Home</v>
          </cell>
          <cell r="N444" t="str">
            <v>London West Indies mix CC</v>
          </cell>
          <cell r="P444">
            <v>1</v>
          </cell>
          <cell r="Q444" t="str">
            <v>Rockie</v>
          </cell>
          <cell r="T444">
            <v>4</v>
          </cell>
          <cell r="U444" t="str">
            <v>bowled</v>
          </cell>
          <cell r="X444" t="str">
            <v>T Lonnen</v>
          </cell>
          <cell r="Y444">
            <v>67</v>
          </cell>
          <cell r="AD444" t="str">
            <v>n/a</v>
          </cell>
          <cell r="AE444" t="str">
            <v>n/a</v>
          </cell>
          <cell r="AF444" t="str">
            <v>n/a</v>
          </cell>
          <cell r="AG444" t="str">
            <v>n/a</v>
          </cell>
          <cell r="AH444" t="str">
            <v>n/a</v>
          </cell>
        </row>
        <row r="445">
          <cell r="G445" t="str">
            <v>T Feguon10</v>
          </cell>
          <cell r="H445">
            <v>0</v>
          </cell>
          <cell r="I445">
            <v>0</v>
          </cell>
          <cell r="J445" t="str">
            <v>Ploughmans CC</v>
          </cell>
          <cell r="K445" t="str">
            <v>Sunday</v>
          </cell>
          <cell r="L445" t="str">
            <v>14th June</v>
          </cell>
          <cell r="M445" t="str">
            <v>Home</v>
          </cell>
          <cell r="N445" t="str">
            <v>London West Indies mix CC</v>
          </cell>
          <cell r="P445">
            <v>1</v>
          </cell>
          <cell r="Q445" t="str">
            <v>T Feguon</v>
          </cell>
          <cell r="T445">
            <v>5</v>
          </cell>
          <cell r="U445" t="str">
            <v>not out</v>
          </cell>
          <cell r="Y445">
            <v>10</v>
          </cell>
          <cell r="AD445" t="str">
            <v>n/a</v>
          </cell>
          <cell r="AE445" t="str">
            <v>n/a</v>
          </cell>
          <cell r="AF445" t="str">
            <v>n/a</v>
          </cell>
          <cell r="AG445" t="str">
            <v>n/a</v>
          </cell>
          <cell r="AH445" t="str">
            <v>n/a</v>
          </cell>
        </row>
        <row r="446">
          <cell r="G446" t="str">
            <v>K Huntn/a</v>
          </cell>
          <cell r="H446">
            <v>0</v>
          </cell>
          <cell r="I446">
            <v>0</v>
          </cell>
          <cell r="J446" t="str">
            <v>Ploughmans CC</v>
          </cell>
          <cell r="K446" t="str">
            <v>Sunday</v>
          </cell>
          <cell r="L446" t="str">
            <v>14th June</v>
          </cell>
          <cell r="M446" t="str">
            <v>Home</v>
          </cell>
          <cell r="N446" t="str">
            <v>London West Indies mix CC</v>
          </cell>
          <cell r="P446">
            <v>1</v>
          </cell>
          <cell r="Q446" t="str">
            <v>K Hunt</v>
          </cell>
          <cell r="T446">
            <v>6</v>
          </cell>
          <cell r="U446" t="str">
            <v>did not bat</v>
          </cell>
          <cell r="V446" t="str">
            <v>n/a</v>
          </cell>
          <cell r="W446" t="str">
            <v>n/a</v>
          </cell>
          <cell r="X446" t="str">
            <v>n/a</v>
          </cell>
          <cell r="Y446" t="str">
            <v>n/a</v>
          </cell>
          <cell r="AD446" t="str">
            <v>n/a</v>
          </cell>
          <cell r="AE446" t="str">
            <v>n/a</v>
          </cell>
          <cell r="AF446" t="str">
            <v>n/a</v>
          </cell>
          <cell r="AG446" t="str">
            <v>n/a</v>
          </cell>
          <cell r="AH446" t="str">
            <v>n/a</v>
          </cell>
          <cell r="AK446">
            <v>3</v>
          </cell>
          <cell r="AL446">
            <v>5</v>
          </cell>
          <cell r="AM446">
            <v>1</v>
          </cell>
          <cell r="AN446">
            <v>12</v>
          </cell>
          <cell r="AO446">
            <v>3</v>
          </cell>
        </row>
        <row r="447">
          <cell r="G447" t="str">
            <v>Bell40</v>
          </cell>
          <cell r="H447">
            <v>0</v>
          </cell>
          <cell r="I447">
            <v>0</v>
          </cell>
          <cell r="J447" t="str">
            <v>Ploughmans CC</v>
          </cell>
          <cell r="K447" t="str">
            <v>Sunday</v>
          </cell>
          <cell r="L447" t="str">
            <v>14th June</v>
          </cell>
          <cell r="M447" t="str">
            <v>Home</v>
          </cell>
          <cell r="N447" t="str">
            <v>London West Indies mix CC</v>
          </cell>
          <cell r="P447">
            <v>1</v>
          </cell>
          <cell r="Q447" t="str">
            <v>Bell</v>
          </cell>
          <cell r="T447">
            <v>7</v>
          </cell>
          <cell r="U447" t="str">
            <v>lbw</v>
          </cell>
          <cell r="X447" t="str">
            <v>T James</v>
          </cell>
          <cell r="Y447">
            <v>40</v>
          </cell>
          <cell r="AD447" t="str">
            <v>n/a</v>
          </cell>
          <cell r="AE447" t="str">
            <v>n/a</v>
          </cell>
          <cell r="AF447" t="str">
            <v>n/a</v>
          </cell>
          <cell r="AG447" t="str">
            <v>n/a</v>
          </cell>
          <cell r="AH447" t="str">
            <v>n/a</v>
          </cell>
          <cell r="AK447">
            <v>6</v>
          </cell>
          <cell r="AL447">
            <v>3</v>
          </cell>
          <cell r="AM447">
            <v>0</v>
          </cell>
          <cell r="AN447">
            <v>18</v>
          </cell>
          <cell r="AO447">
            <v>1</v>
          </cell>
        </row>
        <row r="448">
          <cell r="G448" t="str">
            <v>Bowler 41</v>
          </cell>
          <cell r="H448">
            <v>0</v>
          </cell>
          <cell r="I448">
            <v>0</v>
          </cell>
          <cell r="J448" t="str">
            <v>Ploughmans CC</v>
          </cell>
          <cell r="K448" t="str">
            <v>Sunday</v>
          </cell>
          <cell r="L448" t="str">
            <v>14th June</v>
          </cell>
          <cell r="M448" t="str">
            <v>Home</v>
          </cell>
          <cell r="N448" t="str">
            <v>London West Indies mix CC</v>
          </cell>
          <cell r="P448">
            <v>1</v>
          </cell>
          <cell r="Q448" t="str">
            <v>Bowler 4</v>
          </cell>
          <cell r="T448">
            <v>8</v>
          </cell>
          <cell r="U448" t="str">
            <v>not out</v>
          </cell>
          <cell r="Y448">
            <v>1</v>
          </cell>
          <cell r="AD448" t="str">
            <v>n/a</v>
          </cell>
          <cell r="AE448" t="str">
            <v>n/a</v>
          </cell>
          <cell r="AF448" t="str">
            <v>n/a</v>
          </cell>
          <cell r="AG448" t="str">
            <v>n/a</v>
          </cell>
          <cell r="AH448" t="str">
            <v>n/a</v>
          </cell>
        </row>
        <row r="449">
          <cell r="G449" t="str">
            <v>Bowler 3n/a</v>
          </cell>
          <cell r="H449">
            <v>0</v>
          </cell>
          <cell r="I449">
            <v>0</v>
          </cell>
          <cell r="J449" t="str">
            <v>Ploughmans CC</v>
          </cell>
          <cell r="K449" t="str">
            <v>Sunday</v>
          </cell>
          <cell r="L449" t="str">
            <v>14th June</v>
          </cell>
          <cell r="M449" t="str">
            <v>Home</v>
          </cell>
          <cell r="N449" t="str">
            <v>London West Indies mix CC</v>
          </cell>
          <cell r="P449">
            <v>1</v>
          </cell>
          <cell r="Q449" t="str">
            <v>Bowler 3</v>
          </cell>
          <cell r="T449">
            <v>9</v>
          </cell>
          <cell r="U449" t="str">
            <v>did not bat</v>
          </cell>
          <cell r="V449" t="str">
            <v>n/a</v>
          </cell>
          <cell r="W449" t="str">
            <v>n/a</v>
          </cell>
          <cell r="X449" t="str">
            <v>n/a</v>
          </cell>
          <cell r="Y449" t="str">
            <v>n/a</v>
          </cell>
          <cell r="AD449" t="str">
            <v>n/a</v>
          </cell>
          <cell r="AE449" t="str">
            <v>n/a</v>
          </cell>
          <cell r="AF449" t="str">
            <v>n/a</v>
          </cell>
          <cell r="AG449" t="str">
            <v>n/a</v>
          </cell>
          <cell r="AH449" t="str">
            <v>n/a</v>
          </cell>
        </row>
        <row r="450">
          <cell r="G450" t="str">
            <v>Eddien/a</v>
          </cell>
          <cell r="H450">
            <v>0</v>
          </cell>
          <cell r="I450">
            <v>0</v>
          </cell>
          <cell r="J450" t="str">
            <v>Ploughmans CC</v>
          </cell>
          <cell r="K450" t="str">
            <v>Sunday</v>
          </cell>
          <cell r="L450" t="str">
            <v>14th June</v>
          </cell>
          <cell r="M450" t="str">
            <v>Home</v>
          </cell>
          <cell r="N450" t="str">
            <v>London West Indies mix CC</v>
          </cell>
          <cell r="P450">
            <v>1</v>
          </cell>
          <cell r="Q450" t="str">
            <v>Eddie</v>
          </cell>
          <cell r="T450">
            <v>10</v>
          </cell>
          <cell r="U450" t="str">
            <v>did not bat</v>
          </cell>
          <cell r="V450" t="str">
            <v>n/a</v>
          </cell>
          <cell r="W450" t="str">
            <v>n/a</v>
          </cell>
          <cell r="X450" t="str">
            <v>n/a</v>
          </cell>
          <cell r="Y450" t="str">
            <v>n/a</v>
          </cell>
          <cell r="AD450" t="str">
            <v>n/a</v>
          </cell>
          <cell r="AE450" t="str">
            <v>n/a</v>
          </cell>
          <cell r="AF450" t="str">
            <v>n/a</v>
          </cell>
          <cell r="AG450" t="str">
            <v>n/a</v>
          </cell>
          <cell r="AH450" t="str">
            <v>n/a</v>
          </cell>
          <cell r="AK450">
            <v>5</v>
          </cell>
          <cell r="AL450">
            <v>5</v>
          </cell>
          <cell r="AM450">
            <v>0</v>
          </cell>
          <cell r="AN450">
            <v>26</v>
          </cell>
          <cell r="AO450">
            <v>1</v>
          </cell>
        </row>
        <row r="451">
          <cell r="G451" t="str">
            <v>Olivern/a</v>
          </cell>
          <cell r="H451">
            <v>0</v>
          </cell>
          <cell r="I451">
            <v>0</v>
          </cell>
          <cell r="J451" t="str">
            <v>Ploughmans CC</v>
          </cell>
          <cell r="K451" t="str">
            <v>Sunday</v>
          </cell>
          <cell r="L451" t="str">
            <v>14th June</v>
          </cell>
          <cell r="M451" t="str">
            <v>Home</v>
          </cell>
          <cell r="N451" t="str">
            <v>London West Indies mix CC</v>
          </cell>
          <cell r="P451">
            <v>1</v>
          </cell>
          <cell r="Q451" t="str">
            <v>Oliver</v>
          </cell>
          <cell r="T451">
            <v>11</v>
          </cell>
          <cell r="U451" t="str">
            <v>did not bat</v>
          </cell>
          <cell r="V451" t="str">
            <v>n/a</v>
          </cell>
          <cell r="W451" t="str">
            <v>n/a</v>
          </cell>
          <cell r="X451" t="str">
            <v>n/a</v>
          </cell>
          <cell r="Y451" t="str">
            <v>n/a</v>
          </cell>
          <cell r="AD451" t="str">
            <v>n/a</v>
          </cell>
          <cell r="AE451" t="str">
            <v>n/a</v>
          </cell>
          <cell r="AF451" t="str">
            <v>n/a</v>
          </cell>
          <cell r="AG451" t="str">
            <v>n/a</v>
          </cell>
          <cell r="AH451" t="str">
            <v>n/a</v>
          </cell>
          <cell r="AK451">
            <v>2</v>
          </cell>
          <cell r="AL451">
            <v>7</v>
          </cell>
          <cell r="AM451">
            <v>0</v>
          </cell>
          <cell r="AN451">
            <v>33</v>
          </cell>
          <cell r="AO451">
            <v>1</v>
          </cell>
        </row>
        <row r="452">
          <cell r="G452" t="str">
            <v>Extras29</v>
          </cell>
          <cell r="H452">
            <v>0</v>
          </cell>
          <cell r="I452">
            <v>0</v>
          </cell>
          <cell r="J452" t="str">
            <v>Ploughmans CC</v>
          </cell>
          <cell r="K452" t="str">
            <v>Sunday</v>
          </cell>
          <cell r="L452" t="str">
            <v>14th June</v>
          </cell>
          <cell r="M452" t="str">
            <v>Home</v>
          </cell>
          <cell r="N452" t="str">
            <v>London West Indies mix CC</v>
          </cell>
          <cell r="P452">
            <v>1</v>
          </cell>
          <cell r="Q452" t="str">
            <v>Extras</v>
          </cell>
          <cell r="T452" t="str">
            <v>n/a</v>
          </cell>
          <cell r="U452" t="str">
            <v>n/a</v>
          </cell>
          <cell r="V452" t="str">
            <v>n/a</v>
          </cell>
          <cell r="X452" t="str">
            <v>n/a</v>
          </cell>
          <cell r="Y452">
            <v>29</v>
          </cell>
          <cell r="Z452" t="str">
            <v>n/a</v>
          </cell>
          <cell r="AA452" t="str">
            <v>n/a</v>
          </cell>
          <cell r="AB452" t="str">
            <v>n/a</v>
          </cell>
          <cell r="AC452" t="str">
            <v>n/a</v>
          </cell>
          <cell r="AD452">
            <v>14</v>
          </cell>
          <cell r="AE452">
            <v>2</v>
          </cell>
          <cell r="AF452">
            <v>13</v>
          </cell>
        </row>
        <row r="453">
          <cell r="G453" t="str">
            <v>R Buckley3</v>
          </cell>
          <cell r="H453">
            <v>0</v>
          </cell>
          <cell r="I453">
            <v>0</v>
          </cell>
          <cell r="J453" t="str">
            <v>London West Indies mix CC</v>
          </cell>
          <cell r="K453" t="str">
            <v>Sunday</v>
          </cell>
          <cell r="L453" t="str">
            <v>14th June</v>
          </cell>
          <cell r="M453" t="str">
            <v>Home</v>
          </cell>
          <cell r="N453" t="str">
            <v>Ploughmans CC</v>
          </cell>
          <cell r="P453">
            <v>2</v>
          </cell>
          <cell r="Q453" t="str">
            <v>R Buckley</v>
          </cell>
          <cell r="T453">
            <v>1</v>
          </cell>
          <cell r="U453" t="str">
            <v>caught</v>
          </cell>
          <cell r="X453" t="str">
            <v>Oliver</v>
          </cell>
          <cell r="Y453">
            <v>3</v>
          </cell>
          <cell r="AD453" t="str">
            <v>n/a</v>
          </cell>
          <cell r="AE453" t="str">
            <v>n/a</v>
          </cell>
          <cell r="AF453" t="str">
            <v>n/a</v>
          </cell>
          <cell r="AG453" t="str">
            <v>n/a</v>
          </cell>
          <cell r="AH453" t="str">
            <v>n/a</v>
          </cell>
        </row>
        <row r="454">
          <cell r="G454" t="str">
            <v>T James33</v>
          </cell>
          <cell r="H454">
            <v>0</v>
          </cell>
          <cell r="I454">
            <v>0</v>
          </cell>
          <cell r="J454" t="str">
            <v>London West Indies mix CC</v>
          </cell>
          <cell r="K454" t="str">
            <v>Sunday</v>
          </cell>
          <cell r="L454" t="str">
            <v>14th June</v>
          </cell>
          <cell r="M454" t="str">
            <v>Home</v>
          </cell>
          <cell r="N454" t="str">
            <v>Ploughmans CC</v>
          </cell>
          <cell r="P454">
            <v>2</v>
          </cell>
          <cell r="Q454" t="str">
            <v>T James</v>
          </cell>
          <cell r="T454">
            <v>2</v>
          </cell>
          <cell r="U454" t="str">
            <v>bowled</v>
          </cell>
          <cell r="X454" t="str">
            <v>K Hunt</v>
          </cell>
          <cell r="Y454">
            <v>33</v>
          </cell>
          <cell r="AB454">
            <v>3</v>
          </cell>
          <cell r="AD454" t="str">
            <v>n/a</v>
          </cell>
          <cell r="AE454" t="str">
            <v>n/a</v>
          </cell>
          <cell r="AF454" t="str">
            <v>n/a</v>
          </cell>
          <cell r="AG454" t="str">
            <v>n/a</v>
          </cell>
          <cell r="AH454" t="str">
            <v>n/a</v>
          </cell>
          <cell r="AK454">
            <v>5</v>
          </cell>
          <cell r="AL454">
            <v>6</v>
          </cell>
          <cell r="AM454">
            <v>0</v>
          </cell>
          <cell r="AN454">
            <v>37</v>
          </cell>
          <cell r="AO454">
            <v>0</v>
          </cell>
        </row>
        <row r="455">
          <cell r="G455" t="str">
            <v>G Wolledge18</v>
          </cell>
          <cell r="H455">
            <v>0</v>
          </cell>
          <cell r="I455">
            <v>0</v>
          </cell>
          <cell r="J455" t="str">
            <v>London West Indies mix CC</v>
          </cell>
          <cell r="K455" t="str">
            <v>Sunday</v>
          </cell>
          <cell r="L455" t="str">
            <v>14th June</v>
          </cell>
          <cell r="M455" t="str">
            <v>Home</v>
          </cell>
          <cell r="N455" t="str">
            <v>Ploughmans CC</v>
          </cell>
          <cell r="P455">
            <v>2</v>
          </cell>
          <cell r="Q455" t="str">
            <v>G Wolledge</v>
          </cell>
          <cell r="T455">
            <v>3</v>
          </cell>
          <cell r="U455" t="str">
            <v>caught</v>
          </cell>
          <cell r="X455" t="str">
            <v>Courtney</v>
          </cell>
          <cell r="Y455">
            <v>18</v>
          </cell>
          <cell r="AB455">
            <v>2</v>
          </cell>
          <cell r="AD455" t="str">
            <v>n/a</v>
          </cell>
          <cell r="AE455" t="str">
            <v>n/a</v>
          </cell>
          <cell r="AF455" t="str">
            <v>n/a</v>
          </cell>
          <cell r="AG455" t="str">
            <v>n/a</v>
          </cell>
          <cell r="AH455" t="str">
            <v>n/a</v>
          </cell>
          <cell r="AK455">
            <v>4</v>
          </cell>
          <cell r="AL455">
            <v>4</v>
          </cell>
          <cell r="AM455">
            <v>1</v>
          </cell>
          <cell r="AN455">
            <v>21</v>
          </cell>
          <cell r="AO455">
            <v>0</v>
          </cell>
        </row>
        <row r="456">
          <cell r="G456" t="str">
            <v>T Lockhart1</v>
          </cell>
          <cell r="H456">
            <v>0</v>
          </cell>
          <cell r="I456">
            <v>0</v>
          </cell>
          <cell r="J456" t="str">
            <v>London West Indies mix CC</v>
          </cell>
          <cell r="K456" t="str">
            <v>Sunday</v>
          </cell>
          <cell r="L456" t="str">
            <v>14th June</v>
          </cell>
          <cell r="M456" t="str">
            <v>Home</v>
          </cell>
          <cell r="N456" t="str">
            <v>Ploughmans CC</v>
          </cell>
          <cell r="P456">
            <v>2</v>
          </cell>
          <cell r="Q456" t="str">
            <v>T Lockhart</v>
          </cell>
          <cell r="S456" t="str">
            <v>w</v>
          </cell>
          <cell r="T456">
            <v>4</v>
          </cell>
          <cell r="U456" t="str">
            <v>caught</v>
          </cell>
          <cell r="X456" t="str">
            <v>Courtney</v>
          </cell>
          <cell r="Y456">
            <v>1</v>
          </cell>
          <cell r="AD456" t="str">
            <v>n/a</v>
          </cell>
          <cell r="AE456" t="str">
            <v>n/a</v>
          </cell>
          <cell r="AF456" t="str">
            <v>n/a</v>
          </cell>
          <cell r="AG456" t="str">
            <v>n/a</v>
          </cell>
          <cell r="AH456" t="str">
            <v>n/a</v>
          </cell>
        </row>
        <row r="457">
          <cell r="G457" t="str">
            <v>K Chau2</v>
          </cell>
          <cell r="H457">
            <v>0</v>
          </cell>
          <cell r="I457">
            <v>0</v>
          </cell>
          <cell r="J457" t="str">
            <v>London West Indies mix CC</v>
          </cell>
          <cell r="K457" t="str">
            <v>Sunday</v>
          </cell>
          <cell r="L457" t="str">
            <v>14th June</v>
          </cell>
          <cell r="M457" t="str">
            <v>Home</v>
          </cell>
          <cell r="N457" t="str">
            <v>Ploughmans CC</v>
          </cell>
          <cell r="P457">
            <v>2</v>
          </cell>
          <cell r="Q457" t="str">
            <v>K Chau</v>
          </cell>
          <cell r="T457">
            <v>5</v>
          </cell>
          <cell r="U457" t="str">
            <v>run out</v>
          </cell>
          <cell r="Y457">
            <v>2</v>
          </cell>
          <cell r="AD457" t="str">
            <v>n/a</v>
          </cell>
          <cell r="AE457" t="str">
            <v>n/a</v>
          </cell>
          <cell r="AF457" t="str">
            <v>n/a</v>
          </cell>
          <cell r="AG457" t="str">
            <v>n/a</v>
          </cell>
          <cell r="AH457" t="str">
            <v>n/a</v>
          </cell>
        </row>
        <row r="458">
          <cell r="G458" t="str">
            <v>R Byrne3</v>
          </cell>
          <cell r="H458">
            <v>0</v>
          </cell>
          <cell r="I458">
            <v>0</v>
          </cell>
          <cell r="J458" t="str">
            <v>London West Indies mix CC</v>
          </cell>
          <cell r="K458" t="str">
            <v>Sunday</v>
          </cell>
          <cell r="L458" t="str">
            <v>14th June</v>
          </cell>
          <cell r="M458" t="str">
            <v>Home</v>
          </cell>
          <cell r="N458" t="str">
            <v>Ploughmans CC</v>
          </cell>
          <cell r="P458">
            <v>2</v>
          </cell>
          <cell r="Q458" t="str">
            <v>R Byrne</v>
          </cell>
          <cell r="T458">
            <v>6</v>
          </cell>
          <cell r="U458" t="str">
            <v>run out</v>
          </cell>
          <cell r="Y458">
            <v>3</v>
          </cell>
          <cell r="AD458" t="str">
            <v>n/a</v>
          </cell>
          <cell r="AE458" t="str">
            <v>n/a</v>
          </cell>
          <cell r="AF458" t="str">
            <v>n/a</v>
          </cell>
          <cell r="AG458" t="str">
            <v>n/a</v>
          </cell>
          <cell r="AH458" t="str">
            <v>n/a</v>
          </cell>
        </row>
        <row r="459">
          <cell r="G459" t="str">
            <v>T Lonnen20</v>
          </cell>
          <cell r="H459">
            <v>0</v>
          </cell>
          <cell r="I459">
            <v>0</v>
          </cell>
          <cell r="J459" t="str">
            <v>London West Indies mix CC</v>
          </cell>
          <cell r="K459" t="str">
            <v>Sunday</v>
          </cell>
          <cell r="L459" t="str">
            <v>14th June</v>
          </cell>
          <cell r="M459" t="str">
            <v>Home</v>
          </cell>
          <cell r="N459" t="str">
            <v>Ploughmans CC</v>
          </cell>
          <cell r="P459">
            <v>2</v>
          </cell>
          <cell r="Q459" t="str">
            <v>T Lonnen</v>
          </cell>
          <cell r="T459">
            <v>7</v>
          </cell>
          <cell r="U459" t="str">
            <v>not out</v>
          </cell>
          <cell r="Y459">
            <v>20</v>
          </cell>
          <cell r="AB459">
            <v>2</v>
          </cell>
          <cell r="AC459">
            <v>1</v>
          </cell>
          <cell r="AD459" t="str">
            <v>n/a</v>
          </cell>
          <cell r="AE459" t="str">
            <v>n/a</v>
          </cell>
          <cell r="AF459" t="str">
            <v>n/a</v>
          </cell>
          <cell r="AG459" t="str">
            <v>n/a</v>
          </cell>
          <cell r="AH459" t="str">
            <v>n/a</v>
          </cell>
          <cell r="AK459">
            <v>1</v>
          </cell>
          <cell r="AL459">
            <v>7</v>
          </cell>
          <cell r="AM459">
            <v>0</v>
          </cell>
          <cell r="AN459">
            <v>33</v>
          </cell>
          <cell r="AO459">
            <v>2</v>
          </cell>
        </row>
        <row r="460">
          <cell r="G460" t="str">
            <v>F Mills0</v>
          </cell>
          <cell r="H460">
            <v>0</v>
          </cell>
          <cell r="I460">
            <v>0</v>
          </cell>
          <cell r="J460" t="str">
            <v>London West Indies mix CC</v>
          </cell>
          <cell r="K460" t="str">
            <v>Sunday</v>
          </cell>
          <cell r="L460" t="str">
            <v>14th June</v>
          </cell>
          <cell r="M460" t="str">
            <v>Home</v>
          </cell>
          <cell r="N460" t="str">
            <v>Ploughmans CC</v>
          </cell>
          <cell r="P460">
            <v>2</v>
          </cell>
          <cell r="Q460" t="str">
            <v>F Mills</v>
          </cell>
          <cell r="T460">
            <v>8</v>
          </cell>
          <cell r="U460" t="str">
            <v>caught</v>
          </cell>
          <cell r="X460" t="str">
            <v>Eddie</v>
          </cell>
          <cell r="Y460">
            <v>0</v>
          </cell>
          <cell r="AD460" t="str">
            <v>n/a</v>
          </cell>
          <cell r="AE460" t="str">
            <v>n/a</v>
          </cell>
          <cell r="AF460" t="str">
            <v>n/a</v>
          </cell>
          <cell r="AG460" t="str">
            <v>n/a</v>
          </cell>
          <cell r="AH460" t="str">
            <v>n/a</v>
          </cell>
        </row>
        <row r="461">
          <cell r="G461" t="str">
            <v>S Carson11</v>
          </cell>
          <cell r="H461">
            <v>0</v>
          </cell>
          <cell r="I461">
            <v>0</v>
          </cell>
          <cell r="J461" t="str">
            <v>London West Indies mix CC</v>
          </cell>
          <cell r="K461" t="str">
            <v>Sunday</v>
          </cell>
          <cell r="L461" t="str">
            <v>14th June</v>
          </cell>
          <cell r="M461" t="str">
            <v>Home</v>
          </cell>
          <cell r="N461" t="str">
            <v>Ploughmans CC</v>
          </cell>
          <cell r="P461">
            <v>2</v>
          </cell>
          <cell r="Q461" t="str">
            <v>S Carson</v>
          </cell>
          <cell r="R461" t="str">
            <v>c</v>
          </cell>
          <cell r="T461">
            <v>9</v>
          </cell>
          <cell r="U461" t="str">
            <v>caught</v>
          </cell>
          <cell r="X461" t="str">
            <v>Umair</v>
          </cell>
          <cell r="Y461">
            <v>11</v>
          </cell>
          <cell r="AB461">
            <v>2</v>
          </cell>
          <cell r="AD461" t="str">
            <v>n/a</v>
          </cell>
          <cell r="AE461" t="str">
            <v>n/a</v>
          </cell>
          <cell r="AF461" t="str">
            <v>n/a</v>
          </cell>
          <cell r="AG461" t="str">
            <v>n/a</v>
          </cell>
          <cell r="AH461" t="str">
            <v>n/a</v>
          </cell>
          <cell r="AK461">
            <v>2</v>
          </cell>
          <cell r="AL461">
            <v>6</v>
          </cell>
          <cell r="AM461">
            <v>1</v>
          </cell>
          <cell r="AN461">
            <v>30</v>
          </cell>
          <cell r="AO461">
            <v>1</v>
          </cell>
        </row>
        <row r="462">
          <cell r="G462" t="str">
            <v>J Jackson9</v>
          </cell>
          <cell r="H462">
            <v>0</v>
          </cell>
          <cell r="I462">
            <v>0</v>
          </cell>
          <cell r="J462" t="str">
            <v>London West Indies mix CC</v>
          </cell>
          <cell r="K462" t="str">
            <v>Sunday</v>
          </cell>
          <cell r="L462" t="str">
            <v>14th June</v>
          </cell>
          <cell r="M462" t="str">
            <v>Home</v>
          </cell>
          <cell r="N462" t="str">
            <v>Ploughmans CC</v>
          </cell>
          <cell r="P462">
            <v>2</v>
          </cell>
          <cell r="Q462" t="str">
            <v>J Jackson</v>
          </cell>
          <cell r="T462">
            <v>10</v>
          </cell>
          <cell r="U462" t="str">
            <v>bowled</v>
          </cell>
          <cell r="X462" t="str">
            <v>Umair</v>
          </cell>
          <cell r="Y462">
            <v>9</v>
          </cell>
          <cell r="AB462">
            <v>1</v>
          </cell>
          <cell r="AD462" t="str">
            <v>n/a</v>
          </cell>
          <cell r="AE462" t="str">
            <v>n/a</v>
          </cell>
          <cell r="AF462" t="str">
            <v>n/a</v>
          </cell>
          <cell r="AG462" t="str">
            <v>n/a</v>
          </cell>
          <cell r="AH462" t="str">
            <v>n/a</v>
          </cell>
          <cell r="AK462">
            <v>6</v>
          </cell>
          <cell r="AL462">
            <v>5</v>
          </cell>
          <cell r="AM462">
            <v>0</v>
          </cell>
          <cell r="AN462">
            <v>35</v>
          </cell>
          <cell r="AO462">
            <v>1</v>
          </cell>
        </row>
        <row r="463">
          <cell r="G463" t="str">
            <v>H Davies9</v>
          </cell>
          <cell r="H463">
            <v>0</v>
          </cell>
          <cell r="I463">
            <v>0</v>
          </cell>
          <cell r="J463" t="str">
            <v>London West Indies mix CC</v>
          </cell>
          <cell r="K463" t="str">
            <v>Sunday</v>
          </cell>
          <cell r="L463" t="str">
            <v>14th June</v>
          </cell>
          <cell r="M463" t="str">
            <v>Home</v>
          </cell>
          <cell r="N463" t="str">
            <v>Ploughmans CC</v>
          </cell>
          <cell r="P463">
            <v>2</v>
          </cell>
          <cell r="Q463" t="str">
            <v>H Davies</v>
          </cell>
          <cell r="T463">
            <v>11</v>
          </cell>
          <cell r="U463" t="str">
            <v>caught</v>
          </cell>
          <cell r="X463" t="str">
            <v>Bell</v>
          </cell>
          <cell r="Y463">
            <v>9</v>
          </cell>
          <cell r="AB463">
            <v>1</v>
          </cell>
          <cell r="AD463" t="str">
            <v>n/a</v>
          </cell>
          <cell r="AE463" t="str">
            <v>n/a</v>
          </cell>
          <cell r="AF463" t="str">
            <v>n/a</v>
          </cell>
          <cell r="AG463" t="str">
            <v>n/a</v>
          </cell>
          <cell r="AH463" t="str">
            <v>n/a</v>
          </cell>
          <cell r="AK463">
            <v>3</v>
          </cell>
          <cell r="AL463">
            <v>7</v>
          </cell>
          <cell r="AM463">
            <v>1</v>
          </cell>
          <cell r="AN463">
            <v>27</v>
          </cell>
          <cell r="AO463">
            <v>1</v>
          </cell>
        </row>
        <row r="464">
          <cell r="G464" t="str">
            <v>Extras32</v>
          </cell>
          <cell r="H464">
            <v>0</v>
          </cell>
          <cell r="I464">
            <v>0</v>
          </cell>
          <cell r="J464" t="str">
            <v>London West Indies mix CC</v>
          </cell>
          <cell r="K464" t="str">
            <v>Sunday</v>
          </cell>
          <cell r="L464" t="str">
            <v>14th June</v>
          </cell>
          <cell r="M464" t="str">
            <v>Home</v>
          </cell>
          <cell r="N464" t="str">
            <v>Ploughmans CC</v>
          </cell>
          <cell r="P464">
            <v>2</v>
          </cell>
          <cell r="Q464" t="str">
            <v>Extras</v>
          </cell>
          <cell r="T464" t="str">
            <v>n/a</v>
          </cell>
          <cell r="U464" t="str">
            <v>n/a</v>
          </cell>
          <cell r="V464" t="str">
            <v>n/a</v>
          </cell>
          <cell r="X464" t="str">
            <v>n/a</v>
          </cell>
          <cell r="Y464">
            <v>32</v>
          </cell>
          <cell r="Z464" t="str">
            <v>n/a</v>
          </cell>
          <cell r="AA464" t="str">
            <v>n/a</v>
          </cell>
          <cell r="AB464" t="str">
            <v>n/a</v>
          </cell>
          <cell r="AC464" t="str">
            <v>n/a</v>
          </cell>
          <cell r="AD464">
            <v>14</v>
          </cell>
          <cell r="AE464">
            <v>0</v>
          </cell>
          <cell r="AF464">
            <v>15</v>
          </cell>
          <cell r="AG464">
            <v>3</v>
          </cell>
        </row>
        <row r="465">
          <cell r="G465" t="str">
            <v>N Shanmugarajah14</v>
          </cell>
          <cell r="H465">
            <v>0</v>
          </cell>
          <cell r="I465">
            <v>0</v>
          </cell>
          <cell r="J465" t="str">
            <v>Ploughmans CC</v>
          </cell>
          <cell r="K465" t="str">
            <v>Saturday</v>
          </cell>
          <cell r="L465" t="str">
            <v>20th June</v>
          </cell>
          <cell r="M465" t="str">
            <v>Away</v>
          </cell>
          <cell r="N465" t="str">
            <v>Croydon Lions CC</v>
          </cell>
          <cell r="P465">
            <v>2</v>
          </cell>
          <cell r="Q465" t="str">
            <v>N Shanmugarajah</v>
          </cell>
          <cell r="T465">
            <v>1</v>
          </cell>
          <cell r="U465" t="str">
            <v>bowled</v>
          </cell>
          <cell r="X465" t="str">
            <v>A Paul</v>
          </cell>
          <cell r="Y465">
            <v>14</v>
          </cell>
          <cell r="AD465" t="str">
            <v>n/a</v>
          </cell>
          <cell r="AE465" t="str">
            <v>n/a</v>
          </cell>
          <cell r="AF465" t="str">
            <v>n/a</v>
          </cell>
          <cell r="AG465" t="str">
            <v>n/a</v>
          </cell>
          <cell r="AH465" t="str">
            <v>n/a</v>
          </cell>
          <cell r="AK465">
            <v>5</v>
          </cell>
          <cell r="AL465">
            <v>5</v>
          </cell>
          <cell r="AM465">
            <v>1</v>
          </cell>
          <cell r="AN465">
            <v>28</v>
          </cell>
          <cell r="AO465">
            <v>0</v>
          </cell>
        </row>
        <row r="466">
          <cell r="G466" t="str">
            <v>S Khan4</v>
          </cell>
          <cell r="H466">
            <v>0</v>
          </cell>
          <cell r="I466">
            <v>0</v>
          </cell>
          <cell r="J466" t="str">
            <v>Ploughmans CC</v>
          </cell>
          <cell r="K466" t="str">
            <v>Saturday</v>
          </cell>
          <cell r="L466" t="str">
            <v>20th June</v>
          </cell>
          <cell r="M466" t="str">
            <v>Away</v>
          </cell>
          <cell r="N466" t="str">
            <v>Croydon Lions CC</v>
          </cell>
          <cell r="P466">
            <v>2</v>
          </cell>
          <cell r="Q466" t="str">
            <v>S Khan</v>
          </cell>
          <cell r="R466" t="str">
            <v>c</v>
          </cell>
          <cell r="T466">
            <v>2</v>
          </cell>
          <cell r="U466" t="str">
            <v>caught</v>
          </cell>
          <cell r="V466" t="str">
            <v>M Ridgway</v>
          </cell>
          <cell r="X466" t="str">
            <v>M Ridgway</v>
          </cell>
          <cell r="Y466">
            <v>4</v>
          </cell>
          <cell r="AD466" t="str">
            <v>n/a</v>
          </cell>
          <cell r="AE466" t="str">
            <v>n/a</v>
          </cell>
          <cell r="AF466" t="str">
            <v>n/a</v>
          </cell>
          <cell r="AG466" t="str">
            <v>n/a</v>
          </cell>
          <cell r="AH466" t="str">
            <v>n/a</v>
          </cell>
        </row>
        <row r="467">
          <cell r="G467" t="str">
            <v>A Uddin0</v>
          </cell>
          <cell r="H467">
            <v>0</v>
          </cell>
          <cell r="I467">
            <v>0</v>
          </cell>
          <cell r="J467" t="str">
            <v>Ploughmans CC</v>
          </cell>
          <cell r="K467" t="str">
            <v>Saturday</v>
          </cell>
          <cell r="L467" t="str">
            <v>20th June</v>
          </cell>
          <cell r="M467" t="str">
            <v>Away</v>
          </cell>
          <cell r="N467" t="str">
            <v>Croydon Lions CC</v>
          </cell>
          <cell r="P467">
            <v>2</v>
          </cell>
          <cell r="Q467" t="str">
            <v>A Uddin</v>
          </cell>
          <cell r="S467" t="str">
            <v>w</v>
          </cell>
          <cell r="T467">
            <v>3</v>
          </cell>
          <cell r="U467" t="str">
            <v>bowled</v>
          </cell>
          <cell r="X467" t="str">
            <v>A Paul</v>
          </cell>
          <cell r="Y467">
            <v>0</v>
          </cell>
          <cell r="AD467" t="str">
            <v>n/a</v>
          </cell>
          <cell r="AE467" t="str">
            <v>n/a</v>
          </cell>
          <cell r="AF467" t="str">
            <v>n/a</v>
          </cell>
          <cell r="AG467" t="str">
            <v>n/a</v>
          </cell>
          <cell r="AH467" t="str">
            <v>n/a</v>
          </cell>
          <cell r="AK467">
            <v>3</v>
          </cell>
          <cell r="AL467">
            <v>4</v>
          </cell>
          <cell r="AM467">
            <v>0</v>
          </cell>
          <cell r="AN467">
            <v>19</v>
          </cell>
          <cell r="AO467">
            <v>1</v>
          </cell>
        </row>
        <row r="468">
          <cell r="G468" t="str">
            <v>F Butt58</v>
          </cell>
          <cell r="H468">
            <v>0</v>
          </cell>
          <cell r="I468">
            <v>0</v>
          </cell>
          <cell r="J468" t="str">
            <v>Ploughmans CC</v>
          </cell>
          <cell r="K468" t="str">
            <v>Saturday</v>
          </cell>
          <cell r="L468" t="str">
            <v>20th June</v>
          </cell>
          <cell r="M468" t="str">
            <v>Away</v>
          </cell>
          <cell r="N468" t="str">
            <v>Croydon Lions CC</v>
          </cell>
          <cell r="P468">
            <v>2</v>
          </cell>
          <cell r="Q468" t="str">
            <v>F Butt</v>
          </cell>
          <cell r="T468">
            <v>4</v>
          </cell>
          <cell r="U468" t="str">
            <v>not out</v>
          </cell>
          <cell r="Y468">
            <v>58</v>
          </cell>
          <cell r="AD468" t="str">
            <v>n/a</v>
          </cell>
          <cell r="AE468" t="str">
            <v>n/a</v>
          </cell>
          <cell r="AF468" t="str">
            <v>n/a</v>
          </cell>
          <cell r="AG468" t="str">
            <v>n/a</v>
          </cell>
          <cell r="AH468" t="str">
            <v>n/a</v>
          </cell>
          <cell r="AK468">
            <v>2</v>
          </cell>
          <cell r="AL468">
            <v>8</v>
          </cell>
          <cell r="AM468">
            <v>1</v>
          </cell>
          <cell r="AN468">
            <v>42</v>
          </cell>
          <cell r="AO468">
            <v>1</v>
          </cell>
        </row>
        <row r="469">
          <cell r="G469" t="str">
            <v>F Ameen34</v>
          </cell>
          <cell r="H469">
            <v>0</v>
          </cell>
          <cell r="I469">
            <v>0</v>
          </cell>
          <cell r="J469" t="str">
            <v>Ploughmans CC</v>
          </cell>
          <cell r="K469" t="str">
            <v>Saturday</v>
          </cell>
          <cell r="L469" t="str">
            <v>20th June</v>
          </cell>
          <cell r="M469" t="str">
            <v>Away</v>
          </cell>
          <cell r="N469" t="str">
            <v>Croydon Lions CC</v>
          </cell>
          <cell r="P469">
            <v>2</v>
          </cell>
          <cell r="Q469" t="str">
            <v>F Ameen</v>
          </cell>
          <cell r="T469">
            <v>5</v>
          </cell>
          <cell r="U469" t="str">
            <v>bowled</v>
          </cell>
          <cell r="X469" t="str">
            <v>E Beasley</v>
          </cell>
          <cell r="Y469">
            <v>34</v>
          </cell>
          <cell r="AD469" t="str">
            <v>n/a</v>
          </cell>
          <cell r="AE469" t="str">
            <v>n/a</v>
          </cell>
          <cell r="AF469" t="str">
            <v>n/a</v>
          </cell>
          <cell r="AG469" t="str">
            <v>n/a</v>
          </cell>
          <cell r="AH469" t="str">
            <v>n/a</v>
          </cell>
        </row>
        <row r="470">
          <cell r="G470" t="str">
            <v>A Shanmugarajah29</v>
          </cell>
          <cell r="H470">
            <v>0</v>
          </cell>
          <cell r="I470">
            <v>0</v>
          </cell>
          <cell r="J470" t="str">
            <v>Ploughmans CC</v>
          </cell>
          <cell r="K470" t="str">
            <v>Saturday</v>
          </cell>
          <cell r="L470" t="str">
            <v>20th June</v>
          </cell>
          <cell r="M470" t="str">
            <v>Away</v>
          </cell>
          <cell r="N470" t="str">
            <v>Croydon Lions CC</v>
          </cell>
          <cell r="P470">
            <v>2</v>
          </cell>
          <cell r="Q470" t="str">
            <v>A Shanmugarajah</v>
          </cell>
          <cell r="T470">
            <v>6</v>
          </cell>
          <cell r="U470" t="str">
            <v>caught</v>
          </cell>
          <cell r="V470" t="str">
            <v>M Ridgway</v>
          </cell>
          <cell r="X470" t="str">
            <v>M Ridgway</v>
          </cell>
          <cell r="Y470">
            <v>29</v>
          </cell>
          <cell r="AD470" t="str">
            <v>n/a</v>
          </cell>
          <cell r="AE470" t="str">
            <v>n/a</v>
          </cell>
          <cell r="AF470" t="str">
            <v>n/a</v>
          </cell>
          <cell r="AG470" t="str">
            <v>n/a</v>
          </cell>
          <cell r="AH470" t="str">
            <v>n/a</v>
          </cell>
        </row>
        <row r="471">
          <cell r="G471" t="str">
            <v>A Mohammed9</v>
          </cell>
          <cell r="H471">
            <v>0</v>
          </cell>
          <cell r="I471">
            <v>0</v>
          </cell>
          <cell r="J471" t="str">
            <v>Ploughmans CC</v>
          </cell>
          <cell r="K471" t="str">
            <v>Saturday</v>
          </cell>
          <cell r="L471" t="str">
            <v>20th June</v>
          </cell>
          <cell r="M471" t="str">
            <v>Away</v>
          </cell>
          <cell r="N471" t="str">
            <v>Croydon Lions CC</v>
          </cell>
          <cell r="P471">
            <v>2</v>
          </cell>
          <cell r="Q471" t="str">
            <v>A Mohammed</v>
          </cell>
          <cell r="T471">
            <v>7</v>
          </cell>
          <cell r="U471" t="str">
            <v>not out</v>
          </cell>
          <cell r="Y471">
            <v>9</v>
          </cell>
          <cell r="AD471" t="str">
            <v>n/a</v>
          </cell>
          <cell r="AE471" t="str">
            <v>n/a</v>
          </cell>
          <cell r="AF471" t="str">
            <v>n/a</v>
          </cell>
          <cell r="AG471" t="str">
            <v>n/a</v>
          </cell>
          <cell r="AH471" t="str">
            <v>n/a</v>
          </cell>
          <cell r="AK471">
            <v>1</v>
          </cell>
          <cell r="AL471">
            <v>10</v>
          </cell>
          <cell r="AM471">
            <v>2</v>
          </cell>
          <cell r="AN471">
            <v>23</v>
          </cell>
          <cell r="AO471">
            <v>1</v>
          </cell>
        </row>
        <row r="472">
          <cell r="G472" t="str">
            <v>A Jaiswaran/a</v>
          </cell>
          <cell r="H472">
            <v>0</v>
          </cell>
          <cell r="I472">
            <v>0</v>
          </cell>
          <cell r="J472" t="str">
            <v>Ploughmans CC</v>
          </cell>
          <cell r="K472" t="str">
            <v>Saturday</v>
          </cell>
          <cell r="L472" t="str">
            <v>20th June</v>
          </cell>
          <cell r="M472" t="str">
            <v>Away</v>
          </cell>
          <cell r="N472" t="str">
            <v>Croydon Lions CC</v>
          </cell>
          <cell r="P472">
            <v>2</v>
          </cell>
          <cell r="Q472" t="str">
            <v>A Jaiswara</v>
          </cell>
          <cell r="T472">
            <v>8</v>
          </cell>
          <cell r="U472" t="str">
            <v>did not bat</v>
          </cell>
          <cell r="V472" t="str">
            <v>n/a</v>
          </cell>
          <cell r="W472" t="str">
            <v>n/a</v>
          </cell>
          <cell r="X472" t="str">
            <v>n/a</v>
          </cell>
          <cell r="Y472" t="str">
            <v>n/a</v>
          </cell>
          <cell r="AD472" t="str">
            <v>n/a</v>
          </cell>
          <cell r="AE472" t="str">
            <v>n/a</v>
          </cell>
          <cell r="AF472" t="str">
            <v>n/a</v>
          </cell>
          <cell r="AG472" t="str">
            <v>n/a</v>
          </cell>
          <cell r="AH472" t="str">
            <v>n/a</v>
          </cell>
          <cell r="AK472">
            <v>4</v>
          </cell>
          <cell r="AL472">
            <v>10</v>
          </cell>
          <cell r="AM472">
            <v>1</v>
          </cell>
          <cell r="AN472">
            <v>36</v>
          </cell>
          <cell r="AO472">
            <v>2</v>
          </cell>
        </row>
        <row r="473">
          <cell r="G473" t="str">
            <v>N Mumtazn/a</v>
          </cell>
          <cell r="H473">
            <v>0</v>
          </cell>
          <cell r="I473">
            <v>0</v>
          </cell>
          <cell r="J473" t="str">
            <v>Ploughmans CC</v>
          </cell>
          <cell r="K473" t="str">
            <v>Saturday</v>
          </cell>
          <cell r="L473" t="str">
            <v>20th June</v>
          </cell>
          <cell r="M473" t="str">
            <v>Away</v>
          </cell>
          <cell r="N473" t="str">
            <v>Croydon Lions CC</v>
          </cell>
          <cell r="P473">
            <v>2</v>
          </cell>
          <cell r="Q473" t="str">
            <v>N Mumtaz</v>
          </cell>
          <cell r="T473">
            <v>9</v>
          </cell>
          <cell r="U473" t="str">
            <v>did not bat</v>
          </cell>
          <cell r="V473" t="str">
            <v>n/a</v>
          </cell>
          <cell r="W473" t="str">
            <v>n/a</v>
          </cell>
          <cell r="X473" t="str">
            <v>n/a</v>
          </cell>
          <cell r="Y473" t="str">
            <v>n/a</v>
          </cell>
          <cell r="AD473" t="str">
            <v>n/a</v>
          </cell>
          <cell r="AE473" t="str">
            <v>n/a</v>
          </cell>
          <cell r="AF473" t="str">
            <v>n/a</v>
          </cell>
          <cell r="AG473" t="str">
            <v>n/a</v>
          </cell>
          <cell r="AH473" t="str">
            <v>n/a</v>
          </cell>
          <cell r="AK473">
            <v>6</v>
          </cell>
          <cell r="AL473">
            <v>8</v>
          </cell>
          <cell r="AM473">
            <v>0</v>
          </cell>
          <cell r="AN473">
            <v>48</v>
          </cell>
          <cell r="AO473">
            <v>2</v>
          </cell>
        </row>
        <row r="474">
          <cell r="G474" t="str">
            <v>S Kathirgamalingamn/a</v>
          </cell>
          <cell r="H474">
            <v>0</v>
          </cell>
          <cell r="I474">
            <v>0</v>
          </cell>
          <cell r="J474" t="str">
            <v>Ploughmans CC</v>
          </cell>
          <cell r="K474" t="str">
            <v>Saturday</v>
          </cell>
          <cell r="L474" t="str">
            <v>20th June</v>
          </cell>
          <cell r="M474" t="str">
            <v>Away</v>
          </cell>
          <cell r="N474" t="str">
            <v>Croydon Lions CC</v>
          </cell>
          <cell r="P474">
            <v>2</v>
          </cell>
          <cell r="Q474" t="str">
            <v>S Kathirgamalingam</v>
          </cell>
          <cell r="T474">
            <v>10</v>
          </cell>
          <cell r="U474" t="str">
            <v>did not bat</v>
          </cell>
          <cell r="V474" t="str">
            <v>n/a</v>
          </cell>
          <cell r="W474" t="str">
            <v>n/a</v>
          </cell>
          <cell r="X474" t="str">
            <v>n/a</v>
          </cell>
          <cell r="Y474" t="str">
            <v>n/a</v>
          </cell>
          <cell r="AD474" t="str">
            <v>n/a</v>
          </cell>
          <cell r="AE474" t="str">
            <v>n/a</v>
          </cell>
          <cell r="AF474" t="str">
            <v>n/a</v>
          </cell>
          <cell r="AG474" t="str">
            <v>n/a</v>
          </cell>
          <cell r="AH474" t="str">
            <v>n/a</v>
          </cell>
        </row>
        <row r="475">
          <cell r="G475" t="str">
            <v>B Iqbaln/a</v>
          </cell>
          <cell r="H475">
            <v>0</v>
          </cell>
          <cell r="I475">
            <v>0</v>
          </cell>
          <cell r="J475" t="str">
            <v>Ploughmans CC</v>
          </cell>
          <cell r="K475" t="str">
            <v>Saturday</v>
          </cell>
          <cell r="L475" t="str">
            <v>20th June</v>
          </cell>
          <cell r="M475" t="str">
            <v>Away</v>
          </cell>
          <cell r="N475" t="str">
            <v>Croydon Lions CC</v>
          </cell>
          <cell r="P475">
            <v>2</v>
          </cell>
          <cell r="Q475" t="str">
            <v>B Iqbal</v>
          </cell>
          <cell r="T475">
            <v>11</v>
          </cell>
          <cell r="U475" t="str">
            <v>did not bat</v>
          </cell>
          <cell r="V475" t="str">
            <v>n/a</v>
          </cell>
          <cell r="W475" t="str">
            <v>n/a</v>
          </cell>
          <cell r="X475" t="str">
            <v>n/a</v>
          </cell>
          <cell r="Y475" t="str">
            <v>n/a</v>
          </cell>
          <cell r="AD475" t="str">
            <v>n/a</v>
          </cell>
          <cell r="AE475" t="str">
            <v>n/a</v>
          </cell>
          <cell r="AF475" t="str">
            <v>n/a</v>
          </cell>
          <cell r="AG475" t="str">
            <v>n/a</v>
          </cell>
          <cell r="AH475" t="str">
            <v>n/a</v>
          </cell>
        </row>
        <row r="476">
          <cell r="G476" t="str">
            <v>Extras30</v>
          </cell>
          <cell r="H476">
            <v>0</v>
          </cell>
          <cell r="I476">
            <v>0</v>
          </cell>
          <cell r="J476" t="str">
            <v>Ploughmans CC</v>
          </cell>
          <cell r="K476" t="str">
            <v>Saturday</v>
          </cell>
          <cell r="L476" t="str">
            <v>20th June</v>
          </cell>
          <cell r="M476" t="str">
            <v>Away</v>
          </cell>
          <cell r="N476" t="str">
            <v>Croydon Lions CC</v>
          </cell>
          <cell r="P476">
            <v>2</v>
          </cell>
          <cell r="Q476" t="str">
            <v>Extras</v>
          </cell>
          <cell r="T476" t="str">
            <v>n/a</v>
          </cell>
          <cell r="U476" t="str">
            <v>n/a</v>
          </cell>
          <cell r="V476" t="str">
            <v>n/a</v>
          </cell>
          <cell r="X476" t="str">
            <v>n/a</v>
          </cell>
          <cell r="Y476">
            <v>30</v>
          </cell>
          <cell r="Z476" t="str">
            <v>n/a</v>
          </cell>
          <cell r="AA476" t="str">
            <v>n/a</v>
          </cell>
          <cell r="AB476" t="str">
            <v>n/a</v>
          </cell>
          <cell r="AC476" t="str">
            <v>n/a</v>
          </cell>
          <cell r="AD476">
            <v>22</v>
          </cell>
          <cell r="AE476">
            <v>2</v>
          </cell>
          <cell r="AF476">
            <v>0</v>
          </cell>
          <cell r="AG476">
            <v>6</v>
          </cell>
        </row>
        <row r="477">
          <cell r="G477" t="str">
            <v>L Parks25</v>
          </cell>
          <cell r="H477">
            <v>0</v>
          </cell>
          <cell r="I477">
            <v>0</v>
          </cell>
          <cell r="J477" t="str">
            <v>Croydon Lions CC</v>
          </cell>
          <cell r="K477" t="str">
            <v>Saturday</v>
          </cell>
          <cell r="L477" t="str">
            <v>20th June</v>
          </cell>
          <cell r="M477" t="str">
            <v>Away</v>
          </cell>
          <cell r="N477" t="str">
            <v>Ploughmans CC</v>
          </cell>
          <cell r="P477">
            <v>1</v>
          </cell>
          <cell r="Q477" t="str">
            <v>L Parks</v>
          </cell>
          <cell r="S477" t="str">
            <v>w</v>
          </cell>
          <cell r="T477">
            <v>1</v>
          </cell>
          <cell r="U477" t="str">
            <v>lbw</v>
          </cell>
          <cell r="X477" t="str">
            <v>A Uddin</v>
          </cell>
          <cell r="Y477">
            <v>25</v>
          </cell>
          <cell r="AB477">
            <v>2</v>
          </cell>
          <cell r="AC477">
            <v>1</v>
          </cell>
          <cell r="AD477" t="str">
            <v>n/a</v>
          </cell>
          <cell r="AE477" t="str">
            <v>n/a</v>
          </cell>
          <cell r="AF477" t="str">
            <v>n/a</v>
          </cell>
          <cell r="AG477" t="str">
            <v>n/a</v>
          </cell>
          <cell r="AH477" t="str">
            <v>n/a</v>
          </cell>
        </row>
        <row r="478">
          <cell r="G478" t="str">
            <v>A Paul17</v>
          </cell>
          <cell r="H478">
            <v>0</v>
          </cell>
          <cell r="I478">
            <v>0</v>
          </cell>
          <cell r="J478" t="str">
            <v>Croydon Lions CC</v>
          </cell>
          <cell r="K478" t="str">
            <v>Saturday</v>
          </cell>
          <cell r="L478" t="str">
            <v>20th June</v>
          </cell>
          <cell r="M478" t="str">
            <v>Away</v>
          </cell>
          <cell r="N478" t="str">
            <v>Ploughmans CC</v>
          </cell>
          <cell r="P478">
            <v>1</v>
          </cell>
          <cell r="Q478" t="str">
            <v>A Paul</v>
          </cell>
          <cell r="T478">
            <v>2</v>
          </cell>
          <cell r="U478" t="str">
            <v>caught</v>
          </cell>
          <cell r="V478" t="str">
            <v>F Ameen</v>
          </cell>
          <cell r="X478" t="str">
            <v>F Butt</v>
          </cell>
          <cell r="Y478">
            <v>17</v>
          </cell>
          <cell r="AB478">
            <v>4</v>
          </cell>
          <cell r="AD478" t="str">
            <v>n/a</v>
          </cell>
          <cell r="AE478" t="str">
            <v>n/a</v>
          </cell>
          <cell r="AF478" t="str">
            <v>n/a</v>
          </cell>
          <cell r="AG478" t="str">
            <v>n/a</v>
          </cell>
          <cell r="AH478" t="str">
            <v>n/a</v>
          </cell>
          <cell r="AK478">
            <v>2</v>
          </cell>
          <cell r="AL478">
            <v>8</v>
          </cell>
          <cell r="AM478">
            <v>2</v>
          </cell>
          <cell r="AN478">
            <v>27</v>
          </cell>
          <cell r="AO478">
            <v>2</v>
          </cell>
        </row>
        <row r="479">
          <cell r="G479" t="str">
            <v>T James35</v>
          </cell>
          <cell r="H479">
            <v>0</v>
          </cell>
          <cell r="I479">
            <v>0</v>
          </cell>
          <cell r="J479" t="str">
            <v>Croydon Lions CC</v>
          </cell>
          <cell r="K479" t="str">
            <v>Saturday</v>
          </cell>
          <cell r="L479" t="str">
            <v>20th June</v>
          </cell>
          <cell r="M479" t="str">
            <v>Away</v>
          </cell>
          <cell r="N479" t="str">
            <v>Ploughmans CC</v>
          </cell>
          <cell r="P479">
            <v>1</v>
          </cell>
          <cell r="Q479" t="str">
            <v>T James</v>
          </cell>
          <cell r="T479">
            <v>3</v>
          </cell>
          <cell r="U479" t="str">
            <v>caught</v>
          </cell>
          <cell r="V479" t="str">
            <v>S Khan</v>
          </cell>
          <cell r="X479" t="str">
            <v>A Jaiswara</v>
          </cell>
          <cell r="Y479">
            <v>35</v>
          </cell>
          <cell r="AB479">
            <v>5</v>
          </cell>
          <cell r="AD479" t="str">
            <v>n/a</v>
          </cell>
          <cell r="AE479" t="str">
            <v>n/a</v>
          </cell>
          <cell r="AF479" t="str">
            <v>n/a</v>
          </cell>
          <cell r="AG479" t="str">
            <v>n/a</v>
          </cell>
          <cell r="AH479" t="str">
            <v>n/a</v>
          </cell>
        </row>
        <row r="480">
          <cell r="G480" t="str">
            <v>A Burriel0</v>
          </cell>
          <cell r="H480">
            <v>0</v>
          </cell>
          <cell r="I480">
            <v>0</v>
          </cell>
          <cell r="J480" t="str">
            <v>Croydon Lions CC</v>
          </cell>
          <cell r="K480" t="str">
            <v>Saturday</v>
          </cell>
          <cell r="L480" t="str">
            <v>20th June</v>
          </cell>
          <cell r="M480" t="str">
            <v>Away</v>
          </cell>
          <cell r="N480" t="str">
            <v>Ploughmans CC</v>
          </cell>
          <cell r="P480">
            <v>1</v>
          </cell>
          <cell r="Q480" t="str">
            <v>A Burriel</v>
          </cell>
          <cell r="T480">
            <v>4</v>
          </cell>
          <cell r="U480" t="str">
            <v>caught</v>
          </cell>
          <cell r="V480" t="str">
            <v>N Shanmugarajah</v>
          </cell>
          <cell r="X480" t="str">
            <v>A Jaiswara</v>
          </cell>
          <cell r="Y480">
            <v>0</v>
          </cell>
          <cell r="AD480" t="str">
            <v>n/a</v>
          </cell>
          <cell r="AE480" t="str">
            <v>n/a</v>
          </cell>
          <cell r="AF480" t="str">
            <v>n/a</v>
          </cell>
          <cell r="AG480" t="str">
            <v>n/a</v>
          </cell>
          <cell r="AH480" t="str">
            <v>n/a</v>
          </cell>
          <cell r="AK480">
            <v>6</v>
          </cell>
          <cell r="AL480">
            <v>2</v>
          </cell>
          <cell r="AM480">
            <v>0</v>
          </cell>
          <cell r="AN480">
            <v>14</v>
          </cell>
          <cell r="AO480">
            <v>0</v>
          </cell>
        </row>
        <row r="481">
          <cell r="G481" t="str">
            <v>S Britto41</v>
          </cell>
          <cell r="H481">
            <v>0</v>
          </cell>
          <cell r="I481">
            <v>0</v>
          </cell>
          <cell r="J481" t="str">
            <v>Croydon Lions CC</v>
          </cell>
          <cell r="K481" t="str">
            <v>Saturday</v>
          </cell>
          <cell r="L481" t="str">
            <v>20th June</v>
          </cell>
          <cell r="M481" t="str">
            <v>Away</v>
          </cell>
          <cell r="N481" t="str">
            <v>Ploughmans CC</v>
          </cell>
          <cell r="P481">
            <v>1</v>
          </cell>
          <cell r="Q481" t="str">
            <v>S Britto</v>
          </cell>
          <cell r="R481" t="str">
            <v>c</v>
          </cell>
          <cell r="T481">
            <v>5</v>
          </cell>
          <cell r="U481" t="str">
            <v>bowled</v>
          </cell>
          <cell r="X481" t="str">
            <v>A Mohammed</v>
          </cell>
          <cell r="Y481">
            <v>41</v>
          </cell>
          <cell r="AB481">
            <v>3</v>
          </cell>
          <cell r="AC481">
            <v>1</v>
          </cell>
          <cell r="AD481" t="str">
            <v>n/a</v>
          </cell>
          <cell r="AE481" t="str">
            <v>n/a</v>
          </cell>
          <cell r="AF481" t="str">
            <v>n/a</v>
          </cell>
          <cell r="AG481" t="str">
            <v>n/a</v>
          </cell>
          <cell r="AH481" t="str">
            <v>n/a</v>
          </cell>
        </row>
        <row r="482">
          <cell r="G482" t="str">
            <v>N Ridgway19</v>
          </cell>
          <cell r="H482">
            <v>0</v>
          </cell>
          <cell r="I482">
            <v>0</v>
          </cell>
          <cell r="J482" t="str">
            <v>Croydon Lions CC</v>
          </cell>
          <cell r="K482" t="str">
            <v>Saturday</v>
          </cell>
          <cell r="L482" t="str">
            <v>20th June</v>
          </cell>
          <cell r="M482" t="str">
            <v>Away</v>
          </cell>
          <cell r="N482" t="str">
            <v>Ploughmans CC</v>
          </cell>
          <cell r="P482">
            <v>1</v>
          </cell>
          <cell r="Q482" t="str">
            <v>N Ridgway</v>
          </cell>
          <cell r="T482">
            <v>6</v>
          </cell>
          <cell r="U482" t="str">
            <v>bowled</v>
          </cell>
          <cell r="X482" t="str">
            <v>N Mumtaz</v>
          </cell>
          <cell r="Y482">
            <v>19</v>
          </cell>
          <cell r="AB482">
            <v>3</v>
          </cell>
          <cell r="AD482" t="str">
            <v>n/a</v>
          </cell>
          <cell r="AE482" t="str">
            <v>n/a</v>
          </cell>
          <cell r="AF482" t="str">
            <v>n/a</v>
          </cell>
          <cell r="AG482" t="str">
            <v>n/a</v>
          </cell>
          <cell r="AH482" t="str">
            <v>n/a</v>
          </cell>
        </row>
        <row r="483">
          <cell r="G483" t="str">
            <v>F Mills4</v>
          </cell>
          <cell r="H483">
            <v>0</v>
          </cell>
          <cell r="I483">
            <v>0</v>
          </cell>
          <cell r="J483" t="str">
            <v>Croydon Lions CC</v>
          </cell>
          <cell r="K483" t="str">
            <v>Saturday</v>
          </cell>
          <cell r="L483" t="str">
            <v>20th June</v>
          </cell>
          <cell r="M483" t="str">
            <v>Away</v>
          </cell>
          <cell r="N483" t="str">
            <v>Ploughmans CC</v>
          </cell>
          <cell r="P483">
            <v>1</v>
          </cell>
          <cell r="Q483" t="str">
            <v>F Mills</v>
          </cell>
          <cell r="T483">
            <v>7</v>
          </cell>
          <cell r="U483" t="str">
            <v>bowled</v>
          </cell>
          <cell r="X483" t="str">
            <v>N Mumtaz</v>
          </cell>
          <cell r="Y483">
            <v>4</v>
          </cell>
          <cell r="AB483">
            <v>1</v>
          </cell>
          <cell r="AD483" t="str">
            <v>n/a</v>
          </cell>
          <cell r="AE483" t="str">
            <v>n/a</v>
          </cell>
          <cell r="AF483" t="str">
            <v>n/a</v>
          </cell>
          <cell r="AG483" t="str">
            <v>n/a</v>
          </cell>
          <cell r="AH483" t="str">
            <v>n/a</v>
          </cell>
        </row>
        <row r="484">
          <cell r="G484" t="str">
            <v>M Ridgway16</v>
          </cell>
          <cell r="H484">
            <v>0</v>
          </cell>
          <cell r="I484">
            <v>0</v>
          </cell>
          <cell r="J484" t="str">
            <v>Croydon Lions CC</v>
          </cell>
          <cell r="K484" t="str">
            <v>Saturday</v>
          </cell>
          <cell r="L484" t="str">
            <v>20th June</v>
          </cell>
          <cell r="M484" t="str">
            <v>Away</v>
          </cell>
          <cell r="N484" t="str">
            <v>Ploughmans CC</v>
          </cell>
          <cell r="P484">
            <v>1</v>
          </cell>
          <cell r="Q484" t="str">
            <v>M Ridgway</v>
          </cell>
          <cell r="T484">
            <v>8</v>
          </cell>
          <cell r="U484" t="str">
            <v>run out</v>
          </cell>
          <cell r="V484" t="str">
            <v>A Mohammed</v>
          </cell>
          <cell r="Y484">
            <v>16</v>
          </cell>
          <cell r="AB484">
            <v>2</v>
          </cell>
          <cell r="AD484" t="str">
            <v>n/a</v>
          </cell>
          <cell r="AE484" t="str">
            <v>n/a</v>
          </cell>
          <cell r="AF484" t="str">
            <v>n/a</v>
          </cell>
          <cell r="AG484" t="str">
            <v>n/a</v>
          </cell>
          <cell r="AH484" t="str">
            <v>n/a</v>
          </cell>
          <cell r="AK484">
            <v>1</v>
          </cell>
          <cell r="AL484">
            <v>8.1999999999999993</v>
          </cell>
          <cell r="AM484">
            <v>0</v>
          </cell>
          <cell r="AN484">
            <v>42</v>
          </cell>
          <cell r="AO484">
            <v>2</v>
          </cell>
        </row>
        <row r="485">
          <cell r="G485" t="str">
            <v>E Beasley0</v>
          </cell>
          <cell r="H485" t="str">
            <v>w</v>
          </cell>
          <cell r="I485">
            <v>0</v>
          </cell>
          <cell r="J485" t="str">
            <v>Croydon Lions CC</v>
          </cell>
          <cell r="K485" t="str">
            <v>Saturday</v>
          </cell>
          <cell r="L485" t="str">
            <v>20th June</v>
          </cell>
          <cell r="M485" t="str">
            <v>Away</v>
          </cell>
          <cell r="N485" t="str">
            <v>Ploughmans CC</v>
          </cell>
          <cell r="P485">
            <v>1</v>
          </cell>
          <cell r="Q485" t="str">
            <v>E Beasley</v>
          </cell>
          <cell r="T485">
            <v>9</v>
          </cell>
          <cell r="U485" t="str">
            <v>run out</v>
          </cell>
          <cell r="V485" t="str">
            <v>A Uddin</v>
          </cell>
          <cell r="Y485">
            <v>0</v>
          </cell>
          <cell r="AD485" t="str">
            <v>n/a</v>
          </cell>
          <cell r="AE485" t="str">
            <v>n/a</v>
          </cell>
          <cell r="AF485" t="str">
            <v>n/a</v>
          </cell>
          <cell r="AG485" t="str">
            <v>n/a</v>
          </cell>
          <cell r="AH485" t="str">
            <v>n/a</v>
          </cell>
          <cell r="AK485">
            <v>4</v>
          </cell>
          <cell r="AL485">
            <v>8</v>
          </cell>
          <cell r="AM485">
            <v>0</v>
          </cell>
          <cell r="AN485">
            <v>32</v>
          </cell>
          <cell r="AO485">
            <v>1</v>
          </cell>
        </row>
        <row r="486">
          <cell r="G486" t="str">
            <v>H Madley10</v>
          </cell>
          <cell r="H486">
            <v>0</v>
          </cell>
          <cell r="I486">
            <v>0</v>
          </cell>
          <cell r="J486" t="str">
            <v>Croydon Lions CC</v>
          </cell>
          <cell r="K486" t="str">
            <v>Saturday</v>
          </cell>
          <cell r="L486" t="str">
            <v>20th June</v>
          </cell>
          <cell r="M486" t="str">
            <v>Away</v>
          </cell>
          <cell r="N486" t="str">
            <v>Ploughmans CC</v>
          </cell>
          <cell r="P486">
            <v>1</v>
          </cell>
          <cell r="Q486" t="str">
            <v>H Madley</v>
          </cell>
          <cell r="T486">
            <v>10</v>
          </cell>
          <cell r="U486" t="str">
            <v>not out</v>
          </cell>
          <cell r="Y486">
            <v>10</v>
          </cell>
          <cell r="AB486">
            <v>1</v>
          </cell>
          <cell r="AD486" t="str">
            <v>n/a</v>
          </cell>
          <cell r="AE486" t="str">
            <v>n/a</v>
          </cell>
          <cell r="AF486" t="str">
            <v>n/a</v>
          </cell>
          <cell r="AG486" t="str">
            <v>n/a</v>
          </cell>
          <cell r="AH486" t="str">
            <v>n/a</v>
          </cell>
          <cell r="AK486">
            <v>3</v>
          </cell>
          <cell r="AL486">
            <v>3</v>
          </cell>
          <cell r="AM486">
            <v>0</v>
          </cell>
          <cell r="AN486">
            <v>35</v>
          </cell>
          <cell r="AO486">
            <v>0</v>
          </cell>
        </row>
        <row r="487">
          <cell r="G487" t="str">
            <v>H Davies4</v>
          </cell>
          <cell r="H487">
            <v>0</v>
          </cell>
          <cell r="I487">
            <v>0</v>
          </cell>
          <cell r="J487" t="str">
            <v>Croydon Lions CC</v>
          </cell>
          <cell r="K487" t="str">
            <v>Saturday</v>
          </cell>
          <cell r="L487" t="str">
            <v>20th June</v>
          </cell>
          <cell r="M487" t="str">
            <v>Away</v>
          </cell>
          <cell r="N487" t="str">
            <v>Ploughmans CC</v>
          </cell>
          <cell r="P487">
            <v>1</v>
          </cell>
          <cell r="Q487" t="str">
            <v>H Davies</v>
          </cell>
          <cell r="T487">
            <v>11</v>
          </cell>
          <cell r="U487" t="str">
            <v>not out</v>
          </cell>
          <cell r="Y487">
            <v>4</v>
          </cell>
          <cell r="AD487" t="str">
            <v>n/a</v>
          </cell>
          <cell r="AE487" t="str">
            <v>n/a</v>
          </cell>
          <cell r="AF487" t="str">
            <v>n/a</v>
          </cell>
          <cell r="AG487" t="str">
            <v>n/a</v>
          </cell>
          <cell r="AH487" t="str">
            <v>n/a</v>
          </cell>
          <cell r="AK487">
            <v>5</v>
          </cell>
          <cell r="AL487">
            <v>3</v>
          </cell>
          <cell r="AM487">
            <v>0</v>
          </cell>
          <cell r="AN487">
            <v>22</v>
          </cell>
          <cell r="AO487">
            <v>0</v>
          </cell>
        </row>
        <row r="488">
          <cell r="G488" t="str">
            <v>Extras30</v>
          </cell>
          <cell r="H488">
            <v>0</v>
          </cell>
          <cell r="I488">
            <v>0</v>
          </cell>
          <cell r="J488" t="str">
            <v>Croydon Lions CC</v>
          </cell>
          <cell r="K488" t="str">
            <v>Saturday</v>
          </cell>
          <cell r="L488" t="str">
            <v>20th June</v>
          </cell>
          <cell r="M488" t="str">
            <v>Away</v>
          </cell>
          <cell r="N488" t="str">
            <v>Ploughmans CC</v>
          </cell>
          <cell r="P488">
            <v>1</v>
          </cell>
          <cell r="Q488" t="str">
            <v>Extras</v>
          </cell>
          <cell r="T488" t="str">
            <v>n/a</v>
          </cell>
          <cell r="U488" t="str">
            <v>n/a</v>
          </cell>
          <cell r="V488" t="str">
            <v>n/a</v>
          </cell>
          <cell r="X488" t="str">
            <v>n/a</v>
          </cell>
          <cell r="Y488">
            <v>30</v>
          </cell>
          <cell r="Z488" t="str">
            <v>n/a</v>
          </cell>
          <cell r="AA488" t="str">
            <v>n/a</v>
          </cell>
          <cell r="AB488" t="str">
            <v>n/a</v>
          </cell>
          <cell r="AC488" t="str">
            <v>n/a</v>
          </cell>
          <cell r="AD488">
            <v>24</v>
          </cell>
          <cell r="AE488">
            <v>2</v>
          </cell>
          <cell r="AF488">
            <v>2</v>
          </cell>
          <cell r="AG488">
            <v>2</v>
          </cell>
        </row>
        <row r="489">
          <cell r="G489" t="str">
            <v>Clephane5</v>
          </cell>
          <cell r="H489">
            <v>0</v>
          </cell>
          <cell r="I489">
            <v>0</v>
          </cell>
          <cell r="J489" t="str">
            <v>Ploughmans CC</v>
          </cell>
          <cell r="K489" t="str">
            <v>Sunday</v>
          </cell>
          <cell r="L489" t="str">
            <v>21st June</v>
          </cell>
          <cell r="M489" t="str">
            <v>Home</v>
          </cell>
          <cell r="N489" t="str">
            <v>Energy Exiles CC</v>
          </cell>
          <cell r="P489">
            <v>2</v>
          </cell>
          <cell r="Q489" t="str">
            <v>Clephane</v>
          </cell>
          <cell r="T489">
            <v>1</v>
          </cell>
          <cell r="U489" t="str">
            <v>lbw</v>
          </cell>
          <cell r="X489" t="str">
            <v>S Carson</v>
          </cell>
          <cell r="Y489">
            <v>5</v>
          </cell>
          <cell r="AB489">
            <v>1</v>
          </cell>
          <cell r="AD489" t="str">
            <v>n/a</v>
          </cell>
          <cell r="AE489" t="str">
            <v>n/a</v>
          </cell>
          <cell r="AF489" t="str">
            <v>n/a</v>
          </cell>
          <cell r="AG489" t="str">
            <v>n/a</v>
          </cell>
          <cell r="AH489" t="str">
            <v>n/a</v>
          </cell>
        </row>
        <row r="490">
          <cell r="G490" t="str">
            <v>Simpson66</v>
          </cell>
          <cell r="H490">
            <v>0</v>
          </cell>
          <cell r="I490">
            <v>0</v>
          </cell>
          <cell r="J490" t="str">
            <v>Ploughmans CC</v>
          </cell>
          <cell r="K490" t="str">
            <v>Sunday</v>
          </cell>
          <cell r="L490" t="str">
            <v>21st June</v>
          </cell>
          <cell r="M490" t="str">
            <v>Home</v>
          </cell>
          <cell r="N490" t="str">
            <v>Energy Exiles CC</v>
          </cell>
          <cell r="P490">
            <v>2</v>
          </cell>
          <cell r="Q490" t="str">
            <v>Simpson</v>
          </cell>
          <cell r="T490">
            <v>2</v>
          </cell>
          <cell r="U490" t="str">
            <v>caught</v>
          </cell>
          <cell r="V490">
            <v>0</v>
          </cell>
          <cell r="X490" t="str">
            <v>S Carson</v>
          </cell>
          <cell r="Y490">
            <v>66</v>
          </cell>
          <cell r="AB490">
            <v>10</v>
          </cell>
          <cell r="AD490" t="str">
            <v>n/a</v>
          </cell>
          <cell r="AE490" t="str">
            <v>n/a</v>
          </cell>
          <cell r="AF490" t="str">
            <v>n/a</v>
          </cell>
          <cell r="AG490" t="str">
            <v>n/a</v>
          </cell>
          <cell r="AH490" t="str">
            <v>n/a</v>
          </cell>
        </row>
        <row r="491">
          <cell r="G491" t="str">
            <v>Williams14</v>
          </cell>
          <cell r="H491">
            <v>0</v>
          </cell>
          <cell r="I491">
            <v>0</v>
          </cell>
          <cell r="J491" t="str">
            <v>Ploughmans CC</v>
          </cell>
          <cell r="K491" t="str">
            <v>Sunday</v>
          </cell>
          <cell r="L491" t="str">
            <v>21st June</v>
          </cell>
          <cell r="M491" t="str">
            <v>Home</v>
          </cell>
          <cell r="N491" t="str">
            <v>Energy Exiles CC</v>
          </cell>
          <cell r="P491">
            <v>2</v>
          </cell>
          <cell r="Q491" t="str">
            <v>Williams</v>
          </cell>
          <cell r="T491">
            <v>3</v>
          </cell>
          <cell r="U491" t="str">
            <v>caught</v>
          </cell>
          <cell r="V491">
            <v>0</v>
          </cell>
          <cell r="X491" t="str">
            <v>S Carson</v>
          </cell>
          <cell r="Y491">
            <v>14</v>
          </cell>
          <cell r="AB491">
            <v>2</v>
          </cell>
          <cell r="AD491" t="str">
            <v>n/a</v>
          </cell>
          <cell r="AE491" t="str">
            <v>n/a</v>
          </cell>
          <cell r="AF491" t="str">
            <v>n/a</v>
          </cell>
          <cell r="AG491" t="str">
            <v>n/a</v>
          </cell>
          <cell r="AH491" t="str">
            <v>n/a</v>
          </cell>
          <cell r="AK491">
            <v>7</v>
          </cell>
          <cell r="AL491">
            <v>2</v>
          </cell>
          <cell r="AM491">
            <v>0</v>
          </cell>
          <cell r="AN491">
            <v>18</v>
          </cell>
          <cell r="AO491">
            <v>0</v>
          </cell>
        </row>
        <row r="492">
          <cell r="G492" t="str">
            <v>Tither34</v>
          </cell>
          <cell r="H492">
            <v>0</v>
          </cell>
          <cell r="I492">
            <v>0</v>
          </cell>
          <cell r="J492" t="str">
            <v>Ploughmans CC</v>
          </cell>
          <cell r="K492" t="str">
            <v>Sunday</v>
          </cell>
          <cell r="L492" t="str">
            <v>21st June</v>
          </cell>
          <cell r="M492" t="str">
            <v>Home</v>
          </cell>
          <cell r="N492" t="str">
            <v>Energy Exiles CC</v>
          </cell>
          <cell r="P492">
            <v>2</v>
          </cell>
          <cell r="Q492" t="str">
            <v>Tither</v>
          </cell>
          <cell r="T492">
            <v>4</v>
          </cell>
          <cell r="U492" t="str">
            <v>caught</v>
          </cell>
          <cell r="V492" t="str">
            <v>D Pretorius</v>
          </cell>
          <cell r="X492" t="str">
            <v>G Wolledge</v>
          </cell>
          <cell r="Y492">
            <v>34</v>
          </cell>
          <cell r="AB492">
            <v>4</v>
          </cell>
          <cell r="AC492">
            <v>1</v>
          </cell>
          <cell r="AD492" t="str">
            <v>n/a</v>
          </cell>
          <cell r="AE492" t="str">
            <v>n/a</v>
          </cell>
          <cell r="AF492" t="str">
            <v>n/a</v>
          </cell>
          <cell r="AG492" t="str">
            <v>n/a</v>
          </cell>
          <cell r="AH492" t="str">
            <v>n/a</v>
          </cell>
        </row>
        <row r="493">
          <cell r="G493" t="str">
            <v>Leuvennink41</v>
          </cell>
          <cell r="H493">
            <v>0</v>
          </cell>
          <cell r="I493">
            <v>0</v>
          </cell>
          <cell r="J493" t="str">
            <v>Ploughmans CC</v>
          </cell>
          <cell r="K493" t="str">
            <v>Sunday</v>
          </cell>
          <cell r="L493" t="str">
            <v>21st June</v>
          </cell>
          <cell r="M493" t="str">
            <v>Home</v>
          </cell>
          <cell r="N493" t="str">
            <v>Energy Exiles CC</v>
          </cell>
          <cell r="P493">
            <v>2</v>
          </cell>
          <cell r="Q493" t="str">
            <v>Leuvennink</v>
          </cell>
          <cell r="T493">
            <v>5</v>
          </cell>
          <cell r="U493" t="str">
            <v>caught</v>
          </cell>
          <cell r="V493" t="str">
            <v>G Wolledge</v>
          </cell>
          <cell r="X493" t="str">
            <v>A Morgan</v>
          </cell>
          <cell r="Y493">
            <v>41</v>
          </cell>
          <cell r="AB493">
            <v>7</v>
          </cell>
          <cell r="AD493" t="str">
            <v>n/a</v>
          </cell>
          <cell r="AE493" t="str">
            <v>n/a</v>
          </cell>
          <cell r="AF493" t="str">
            <v>n/a</v>
          </cell>
          <cell r="AG493" t="str">
            <v>n/a</v>
          </cell>
          <cell r="AH493" t="str">
            <v>n/a</v>
          </cell>
          <cell r="AK493">
            <v>6</v>
          </cell>
          <cell r="AL493">
            <v>5</v>
          </cell>
          <cell r="AM493">
            <v>1</v>
          </cell>
          <cell r="AN493">
            <v>20</v>
          </cell>
          <cell r="AO493">
            <v>1</v>
          </cell>
        </row>
        <row r="494">
          <cell r="G494" t="str">
            <v>Gundry17</v>
          </cell>
          <cell r="H494">
            <v>0</v>
          </cell>
          <cell r="I494">
            <v>0</v>
          </cell>
          <cell r="J494" t="str">
            <v>Ploughmans CC</v>
          </cell>
          <cell r="K494" t="str">
            <v>Sunday</v>
          </cell>
          <cell r="L494" t="str">
            <v>21st June</v>
          </cell>
          <cell r="M494" t="str">
            <v>Home</v>
          </cell>
          <cell r="N494" t="str">
            <v>Energy Exiles CC</v>
          </cell>
          <cell r="P494">
            <v>2</v>
          </cell>
          <cell r="Q494" t="str">
            <v>Gundry</v>
          </cell>
          <cell r="T494">
            <v>6</v>
          </cell>
          <cell r="U494" t="str">
            <v>not out</v>
          </cell>
          <cell r="Y494">
            <v>17</v>
          </cell>
          <cell r="AB494">
            <v>3</v>
          </cell>
          <cell r="AD494" t="str">
            <v>n/a</v>
          </cell>
          <cell r="AE494" t="str">
            <v>n/a</v>
          </cell>
          <cell r="AF494" t="str">
            <v>n/a</v>
          </cell>
          <cell r="AG494" t="str">
            <v>n/a</v>
          </cell>
          <cell r="AH494" t="str">
            <v>n/a</v>
          </cell>
          <cell r="AK494">
            <v>4</v>
          </cell>
          <cell r="AL494">
            <v>8</v>
          </cell>
          <cell r="AM494">
            <v>1</v>
          </cell>
          <cell r="AN494">
            <v>24</v>
          </cell>
          <cell r="AO494">
            <v>2</v>
          </cell>
        </row>
        <row r="495">
          <cell r="G495" t="str">
            <v>Candy2</v>
          </cell>
          <cell r="H495">
            <v>0</v>
          </cell>
          <cell r="I495">
            <v>0</v>
          </cell>
          <cell r="J495" t="str">
            <v>Ploughmans CC</v>
          </cell>
          <cell r="K495" t="str">
            <v>Sunday</v>
          </cell>
          <cell r="L495" t="str">
            <v>21st June</v>
          </cell>
          <cell r="M495" t="str">
            <v>Home</v>
          </cell>
          <cell r="N495" t="str">
            <v>Energy Exiles CC</v>
          </cell>
          <cell r="P495">
            <v>2</v>
          </cell>
          <cell r="Q495" t="str">
            <v>Candy</v>
          </cell>
          <cell r="T495">
            <v>7</v>
          </cell>
          <cell r="U495" t="str">
            <v>not out</v>
          </cell>
          <cell r="Y495">
            <v>2</v>
          </cell>
          <cell r="AB495">
            <v>0</v>
          </cell>
          <cell r="AD495" t="str">
            <v>n/a</v>
          </cell>
          <cell r="AE495" t="str">
            <v>n/a</v>
          </cell>
          <cell r="AF495" t="str">
            <v>n/a</v>
          </cell>
          <cell r="AG495" t="str">
            <v>n/a</v>
          </cell>
          <cell r="AH495" t="str">
            <v>n/a</v>
          </cell>
          <cell r="AK495">
            <v>5</v>
          </cell>
          <cell r="AL495">
            <v>3</v>
          </cell>
          <cell r="AM495">
            <v>0</v>
          </cell>
          <cell r="AN495">
            <v>49</v>
          </cell>
          <cell r="AO495">
            <v>0</v>
          </cell>
        </row>
        <row r="496">
          <cell r="G496" t="str">
            <v>Akhtarn/a</v>
          </cell>
          <cell r="H496">
            <v>0</v>
          </cell>
          <cell r="I496">
            <v>0</v>
          </cell>
          <cell r="J496" t="str">
            <v>Ploughmans CC</v>
          </cell>
          <cell r="K496" t="str">
            <v>Sunday</v>
          </cell>
          <cell r="L496" t="str">
            <v>21st June</v>
          </cell>
          <cell r="M496" t="str">
            <v>Home</v>
          </cell>
          <cell r="N496" t="str">
            <v>Energy Exiles CC</v>
          </cell>
          <cell r="P496">
            <v>2</v>
          </cell>
          <cell r="Q496" t="str">
            <v>Akhtar</v>
          </cell>
          <cell r="T496">
            <v>8</v>
          </cell>
          <cell r="U496" t="str">
            <v>did not bat</v>
          </cell>
          <cell r="V496" t="str">
            <v>n/a</v>
          </cell>
          <cell r="W496" t="str">
            <v>n/a</v>
          </cell>
          <cell r="X496" t="str">
            <v>n/a</v>
          </cell>
          <cell r="Y496" t="str">
            <v>n/a</v>
          </cell>
          <cell r="AD496" t="str">
            <v>n/a</v>
          </cell>
          <cell r="AE496" t="str">
            <v>n/a</v>
          </cell>
          <cell r="AF496" t="str">
            <v>n/a</v>
          </cell>
          <cell r="AG496" t="str">
            <v>n/a</v>
          </cell>
          <cell r="AH496" t="str">
            <v>n/a</v>
          </cell>
          <cell r="AK496">
            <v>1</v>
          </cell>
          <cell r="AL496">
            <v>8</v>
          </cell>
          <cell r="AM496">
            <v>2</v>
          </cell>
          <cell r="AN496">
            <v>21</v>
          </cell>
          <cell r="AO496">
            <v>2</v>
          </cell>
        </row>
        <row r="497">
          <cell r="G497" t="str">
            <v>Moyuihann/a</v>
          </cell>
          <cell r="H497">
            <v>0</v>
          </cell>
          <cell r="I497">
            <v>0</v>
          </cell>
          <cell r="J497" t="str">
            <v>Ploughmans CC</v>
          </cell>
          <cell r="K497" t="str">
            <v>Sunday</v>
          </cell>
          <cell r="L497" t="str">
            <v>21st June</v>
          </cell>
          <cell r="M497" t="str">
            <v>Home</v>
          </cell>
          <cell r="N497" t="str">
            <v>Energy Exiles CC</v>
          </cell>
          <cell r="P497">
            <v>2</v>
          </cell>
          <cell r="Q497" t="str">
            <v>Moyuihan</v>
          </cell>
          <cell r="T497">
            <v>9</v>
          </cell>
          <cell r="U497" t="str">
            <v>did not bat</v>
          </cell>
          <cell r="V497" t="str">
            <v>n/a</v>
          </cell>
          <cell r="W497" t="str">
            <v>n/a</v>
          </cell>
          <cell r="X497" t="str">
            <v>n/a</v>
          </cell>
          <cell r="Y497" t="str">
            <v>n/a</v>
          </cell>
          <cell r="AD497" t="str">
            <v>n/a</v>
          </cell>
          <cell r="AE497" t="str">
            <v>n/a</v>
          </cell>
          <cell r="AF497" t="str">
            <v>n/a</v>
          </cell>
          <cell r="AG497" t="str">
            <v>n/a</v>
          </cell>
          <cell r="AH497" t="str">
            <v>n/a</v>
          </cell>
          <cell r="AK497">
            <v>2</v>
          </cell>
          <cell r="AL497">
            <v>8</v>
          </cell>
          <cell r="AM497">
            <v>1</v>
          </cell>
          <cell r="AN497">
            <v>34</v>
          </cell>
          <cell r="AO497">
            <v>2</v>
          </cell>
        </row>
        <row r="498">
          <cell r="G498" t="str">
            <v>Wingfieldn/a</v>
          </cell>
          <cell r="H498">
            <v>0</v>
          </cell>
          <cell r="I498">
            <v>0</v>
          </cell>
          <cell r="J498" t="str">
            <v>Ploughmans CC</v>
          </cell>
          <cell r="K498" t="str">
            <v>Sunday</v>
          </cell>
          <cell r="L498" t="str">
            <v>21st June</v>
          </cell>
          <cell r="M498" t="str">
            <v>Home</v>
          </cell>
          <cell r="N498" t="str">
            <v>Energy Exiles CC</v>
          </cell>
          <cell r="P498">
            <v>2</v>
          </cell>
          <cell r="Q498" t="str">
            <v>Wingfield</v>
          </cell>
          <cell r="T498">
            <v>10</v>
          </cell>
          <cell r="U498" t="str">
            <v>did not bat</v>
          </cell>
          <cell r="V498" t="str">
            <v>n/a</v>
          </cell>
          <cell r="W498" t="str">
            <v>n/a</v>
          </cell>
          <cell r="X498" t="str">
            <v>n/a</v>
          </cell>
          <cell r="Y498" t="str">
            <v>n/a</v>
          </cell>
          <cell r="AD498" t="str">
            <v>n/a</v>
          </cell>
          <cell r="AE498" t="str">
            <v>n/a</v>
          </cell>
          <cell r="AF498" t="str">
            <v>n/a</v>
          </cell>
          <cell r="AG498" t="str">
            <v>n/a</v>
          </cell>
          <cell r="AH498" t="str">
            <v>n/a</v>
          </cell>
        </row>
        <row r="499">
          <cell r="G499" t="str">
            <v>Lingn/a</v>
          </cell>
          <cell r="H499">
            <v>0</v>
          </cell>
          <cell r="I499">
            <v>0</v>
          </cell>
          <cell r="J499" t="str">
            <v>Ploughmans CC</v>
          </cell>
          <cell r="K499" t="str">
            <v>Sunday</v>
          </cell>
          <cell r="L499" t="str">
            <v>21st June</v>
          </cell>
          <cell r="M499" t="str">
            <v>Home</v>
          </cell>
          <cell r="N499" t="str">
            <v>Energy Exiles CC</v>
          </cell>
          <cell r="P499">
            <v>2</v>
          </cell>
          <cell r="Q499" t="str">
            <v>Ling</v>
          </cell>
          <cell r="T499">
            <v>11</v>
          </cell>
          <cell r="U499" t="str">
            <v>did not bat</v>
          </cell>
          <cell r="V499" t="str">
            <v>n/a</v>
          </cell>
          <cell r="W499" t="str">
            <v>n/a</v>
          </cell>
          <cell r="X499" t="str">
            <v>n/a</v>
          </cell>
          <cell r="Y499" t="str">
            <v>n/a</v>
          </cell>
          <cell r="AD499" t="str">
            <v>n/a</v>
          </cell>
          <cell r="AE499" t="str">
            <v>n/a</v>
          </cell>
          <cell r="AF499" t="str">
            <v>n/a</v>
          </cell>
          <cell r="AG499" t="str">
            <v>n/a</v>
          </cell>
          <cell r="AH499" t="str">
            <v>n/a</v>
          </cell>
          <cell r="AK499">
            <v>3</v>
          </cell>
          <cell r="AL499">
            <v>6</v>
          </cell>
          <cell r="AM499">
            <v>1</v>
          </cell>
          <cell r="AN499">
            <v>28</v>
          </cell>
          <cell r="AO499">
            <v>1</v>
          </cell>
        </row>
        <row r="500">
          <cell r="G500" t="str">
            <v>Extras26</v>
          </cell>
          <cell r="H500">
            <v>0</v>
          </cell>
          <cell r="I500">
            <v>0</v>
          </cell>
          <cell r="J500" t="str">
            <v>Ploughmans CC</v>
          </cell>
          <cell r="K500" t="str">
            <v>Sunday</v>
          </cell>
          <cell r="L500" t="str">
            <v>21st June</v>
          </cell>
          <cell r="M500" t="str">
            <v>Home</v>
          </cell>
          <cell r="N500" t="str">
            <v>Energy Exiles CC</v>
          </cell>
          <cell r="P500">
            <v>2</v>
          </cell>
          <cell r="Q500" t="str">
            <v>Extras</v>
          </cell>
          <cell r="T500" t="str">
            <v>n/a</v>
          </cell>
          <cell r="U500" t="str">
            <v>n/a</v>
          </cell>
          <cell r="V500" t="str">
            <v>n/a</v>
          </cell>
          <cell r="X500" t="str">
            <v>n/a</v>
          </cell>
          <cell r="Y500">
            <v>26</v>
          </cell>
          <cell r="Z500" t="str">
            <v>n/a</v>
          </cell>
          <cell r="AA500" t="str">
            <v>n/a</v>
          </cell>
          <cell r="AB500" t="str">
            <v>n/a</v>
          </cell>
          <cell r="AC500" t="str">
            <v>n/a</v>
          </cell>
          <cell r="AD500">
            <v>16</v>
          </cell>
          <cell r="AE500">
            <v>2</v>
          </cell>
          <cell r="AF500">
            <v>7</v>
          </cell>
          <cell r="AG500">
            <v>1</v>
          </cell>
        </row>
        <row r="501">
          <cell r="G501" t="str">
            <v>R Buckley14</v>
          </cell>
          <cell r="H501">
            <v>0</v>
          </cell>
          <cell r="I501">
            <v>0</v>
          </cell>
          <cell r="J501" t="str">
            <v>Energy Exiles CC</v>
          </cell>
          <cell r="K501" t="str">
            <v>Sunday</v>
          </cell>
          <cell r="L501" t="str">
            <v>21st June</v>
          </cell>
          <cell r="M501" t="str">
            <v>Home</v>
          </cell>
          <cell r="N501" t="str">
            <v>Ploughmans CC</v>
          </cell>
          <cell r="P501">
            <v>1</v>
          </cell>
          <cell r="Q501" t="str">
            <v>R Buckley</v>
          </cell>
          <cell r="S501" t="str">
            <v>w</v>
          </cell>
          <cell r="T501">
            <v>1</v>
          </cell>
          <cell r="U501" t="str">
            <v>caught</v>
          </cell>
          <cell r="X501" t="str">
            <v>Ling</v>
          </cell>
          <cell r="Y501">
            <v>14</v>
          </cell>
          <cell r="AB501">
            <v>2</v>
          </cell>
          <cell r="AD501" t="str">
            <v>n/a</v>
          </cell>
          <cell r="AE501" t="str">
            <v>n/a</v>
          </cell>
          <cell r="AF501" t="str">
            <v>n/a</v>
          </cell>
          <cell r="AG501" t="str">
            <v>n/a</v>
          </cell>
          <cell r="AH501" t="str">
            <v>n/a</v>
          </cell>
        </row>
        <row r="502">
          <cell r="G502" t="str">
            <v>G Wolledge17</v>
          </cell>
          <cell r="H502">
            <v>0</v>
          </cell>
          <cell r="I502">
            <v>0</v>
          </cell>
          <cell r="J502" t="str">
            <v>Energy Exiles CC</v>
          </cell>
          <cell r="K502" t="str">
            <v>Sunday</v>
          </cell>
          <cell r="L502" t="str">
            <v>21st June</v>
          </cell>
          <cell r="M502" t="str">
            <v>Home</v>
          </cell>
          <cell r="N502" t="str">
            <v>Ploughmans CC</v>
          </cell>
          <cell r="P502">
            <v>1</v>
          </cell>
          <cell r="Q502" t="str">
            <v>G Wolledge</v>
          </cell>
          <cell r="T502">
            <v>2</v>
          </cell>
          <cell r="U502" t="str">
            <v>caught</v>
          </cell>
          <cell r="X502" t="str">
            <v>Moyuihan</v>
          </cell>
          <cell r="Y502">
            <v>17</v>
          </cell>
          <cell r="AB502">
            <v>3</v>
          </cell>
          <cell r="AD502" t="str">
            <v>n/a</v>
          </cell>
          <cell r="AE502" t="str">
            <v>n/a</v>
          </cell>
          <cell r="AF502" t="str">
            <v>n/a</v>
          </cell>
          <cell r="AG502" t="str">
            <v>n/a</v>
          </cell>
          <cell r="AH502" t="str">
            <v>n/a</v>
          </cell>
          <cell r="AK502">
            <v>4</v>
          </cell>
          <cell r="AL502">
            <v>8</v>
          </cell>
          <cell r="AM502">
            <v>0</v>
          </cell>
          <cell r="AN502">
            <v>34</v>
          </cell>
          <cell r="AO502">
            <v>1</v>
          </cell>
        </row>
        <row r="503">
          <cell r="G503" t="str">
            <v>P Hynes98</v>
          </cell>
          <cell r="H503">
            <v>0</v>
          </cell>
          <cell r="I503">
            <v>0</v>
          </cell>
          <cell r="J503" t="str">
            <v>Energy Exiles CC</v>
          </cell>
          <cell r="K503" t="str">
            <v>Sunday</v>
          </cell>
          <cell r="L503" t="str">
            <v>21st June</v>
          </cell>
          <cell r="M503" t="str">
            <v>Home</v>
          </cell>
          <cell r="N503" t="str">
            <v>Ploughmans CC</v>
          </cell>
          <cell r="P503">
            <v>1</v>
          </cell>
          <cell r="Q503" t="str">
            <v>P Hynes</v>
          </cell>
          <cell r="T503">
            <v>3</v>
          </cell>
          <cell r="U503" t="str">
            <v>bowled</v>
          </cell>
          <cell r="X503" t="str">
            <v>Moyuihan</v>
          </cell>
          <cell r="Y503">
            <v>98</v>
          </cell>
          <cell r="AB503">
            <v>16</v>
          </cell>
          <cell r="AC503">
            <v>2</v>
          </cell>
          <cell r="AD503" t="str">
            <v>n/a</v>
          </cell>
          <cell r="AE503" t="str">
            <v>n/a</v>
          </cell>
          <cell r="AF503" t="str">
            <v>n/a</v>
          </cell>
          <cell r="AG503" t="str">
            <v>n/a</v>
          </cell>
          <cell r="AH503" t="str">
            <v>n/a</v>
          </cell>
        </row>
        <row r="504">
          <cell r="G504" t="str">
            <v>R Byrne1</v>
          </cell>
          <cell r="H504">
            <v>0</v>
          </cell>
          <cell r="I504">
            <v>0</v>
          </cell>
          <cell r="J504" t="str">
            <v>Energy Exiles CC</v>
          </cell>
          <cell r="K504" t="str">
            <v>Sunday</v>
          </cell>
          <cell r="L504" t="str">
            <v>21st June</v>
          </cell>
          <cell r="M504" t="str">
            <v>Home</v>
          </cell>
          <cell r="N504" t="str">
            <v>Ploughmans CC</v>
          </cell>
          <cell r="P504">
            <v>1</v>
          </cell>
          <cell r="Q504" t="str">
            <v>R Byrne</v>
          </cell>
          <cell r="T504">
            <v>4</v>
          </cell>
          <cell r="U504" t="str">
            <v>caught</v>
          </cell>
          <cell r="X504" t="str">
            <v>Gundry</v>
          </cell>
          <cell r="Y504">
            <v>1</v>
          </cell>
          <cell r="AD504" t="str">
            <v>n/a</v>
          </cell>
          <cell r="AE504" t="str">
            <v>n/a</v>
          </cell>
          <cell r="AF504" t="str">
            <v>n/a</v>
          </cell>
          <cell r="AG504" t="str">
            <v>n/a</v>
          </cell>
          <cell r="AH504" t="str">
            <v>n/a</v>
          </cell>
        </row>
        <row r="505">
          <cell r="G505" t="str">
            <v>D Pretorius9</v>
          </cell>
          <cell r="H505">
            <v>0</v>
          </cell>
          <cell r="I505">
            <v>0</v>
          </cell>
          <cell r="J505" t="str">
            <v>Energy Exiles CC</v>
          </cell>
          <cell r="K505" t="str">
            <v>Sunday</v>
          </cell>
          <cell r="L505" t="str">
            <v>21st June</v>
          </cell>
          <cell r="M505" t="str">
            <v>Home</v>
          </cell>
          <cell r="N505" t="str">
            <v>Ploughmans CC</v>
          </cell>
          <cell r="P505">
            <v>1</v>
          </cell>
          <cell r="Q505" t="str">
            <v>D Pretorius</v>
          </cell>
          <cell r="T505">
            <v>5</v>
          </cell>
          <cell r="U505" t="str">
            <v>bowled</v>
          </cell>
          <cell r="X505" t="str">
            <v>Leuvennink</v>
          </cell>
          <cell r="Y505">
            <v>9</v>
          </cell>
          <cell r="AB505">
            <v>1</v>
          </cell>
          <cell r="AD505" t="str">
            <v>n/a</v>
          </cell>
          <cell r="AE505" t="str">
            <v>n/a</v>
          </cell>
          <cell r="AF505" t="str">
            <v>n/a</v>
          </cell>
          <cell r="AG505" t="str">
            <v>n/a</v>
          </cell>
          <cell r="AH505" t="str">
            <v>n/a</v>
          </cell>
          <cell r="AK505">
            <v>5</v>
          </cell>
          <cell r="AL505">
            <v>5</v>
          </cell>
          <cell r="AM505">
            <v>0</v>
          </cell>
          <cell r="AN505">
            <v>33</v>
          </cell>
          <cell r="AO505">
            <v>0</v>
          </cell>
        </row>
        <row r="506">
          <cell r="G506" t="str">
            <v>A Morgan18</v>
          </cell>
          <cell r="H506">
            <v>0</v>
          </cell>
          <cell r="I506">
            <v>0</v>
          </cell>
          <cell r="J506" t="str">
            <v>Energy Exiles CC</v>
          </cell>
          <cell r="K506" t="str">
            <v>Sunday</v>
          </cell>
          <cell r="L506" t="str">
            <v>21st June</v>
          </cell>
          <cell r="M506" t="str">
            <v>Home</v>
          </cell>
          <cell r="N506" t="str">
            <v>Ploughmans CC</v>
          </cell>
          <cell r="P506">
            <v>1</v>
          </cell>
          <cell r="Q506" t="str">
            <v>A Morgan</v>
          </cell>
          <cell r="T506">
            <v>6</v>
          </cell>
          <cell r="U506" t="str">
            <v>bowled</v>
          </cell>
          <cell r="X506" t="str">
            <v>Akhtar</v>
          </cell>
          <cell r="Y506">
            <v>18</v>
          </cell>
          <cell r="AB506">
            <v>2</v>
          </cell>
          <cell r="AD506" t="str">
            <v>n/a</v>
          </cell>
          <cell r="AE506" t="str">
            <v>n/a</v>
          </cell>
          <cell r="AF506" t="str">
            <v>n/a</v>
          </cell>
          <cell r="AG506" t="str">
            <v>n/a</v>
          </cell>
          <cell r="AH506" t="str">
            <v>n/a</v>
          </cell>
          <cell r="AK506">
            <v>6</v>
          </cell>
          <cell r="AL506">
            <v>5</v>
          </cell>
          <cell r="AM506">
            <v>0</v>
          </cell>
          <cell r="AN506">
            <v>27</v>
          </cell>
          <cell r="AO506">
            <v>1</v>
          </cell>
        </row>
        <row r="507">
          <cell r="G507" t="str">
            <v>K Chau0</v>
          </cell>
          <cell r="H507">
            <v>0</v>
          </cell>
          <cell r="I507">
            <v>0</v>
          </cell>
          <cell r="J507" t="str">
            <v>Energy Exiles CC</v>
          </cell>
          <cell r="K507" t="str">
            <v>Sunday</v>
          </cell>
          <cell r="L507" t="str">
            <v>21st June</v>
          </cell>
          <cell r="M507" t="str">
            <v>Home</v>
          </cell>
          <cell r="N507" t="str">
            <v>Ploughmans CC</v>
          </cell>
          <cell r="P507">
            <v>1</v>
          </cell>
          <cell r="Q507" t="str">
            <v>K Chau</v>
          </cell>
          <cell r="T507">
            <v>7</v>
          </cell>
          <cell r="U507" t="str">
            <v>lbw</v>
          </cell>
          <cell r="X507" t="str">
            <v>Akhtar</v>
          </cell>
          <cell r="Y507">
            <v>0</v>
          </cell>
          <cell r="AD507" t="str">
            <v>n/a</v>
          </cell>
          <cell r="AE507" t="str">
            <v>n/a</v>
          </cell>
          <cell r="AF507" t="str">
            <v>n/a</v>
          </cell>
          <cell r="AG507" t="str">
            <v>n/a</v>
          </cell>
          <cell r="AH507" t="str">
            <v>n/a</v>
          </cell>
        </row>
        <row r="508">
          <cell r="G508" t="str">
            <v>J Jackson0</v>
          </cell>
          <cell r="H508">
            <v>0</v>
          </cell>
          <cell r="I508">
            <v>0</v>
          </cell>
          <cell r="J508" t="str">
            <v>Energy Exiles CC</v>
          </cell>
          <cell r="K508" t="str">
            <v>Sunday</v>
          </cell>
          <cell r="L508" t="str">
            <v>21st June</v>
          </cell>
          <cell r="M508" t="str">
            <v>Home</v>
          </cell>
          <cell r="N508" t="str">
            <v>Ploughmans CC</v>
          </cell>
          <cell r="P508">
            <v>1</v>
          </cell>
          <cell r="Q508" t="str">
            <v>J Jackson</v>
          </cell>
          <cell r="T508">
            <v>8</v>
          </cell>
          <cell r="U508" t="str">
            <v>bowled</v>
          </cell>
          <cell r="X508" t="str">
            <v>Gundry</v>
          </cell>
          <cell r="Y508">
            <v>0</v>
          </cell>
          <cell r="AD508" t="str">
            <v>n/a</v>
          </cell>
          <cell r="AE508" t="str">
            <v>n/a</v>
          </cell>
          <cell r="AF508" t="str">
            <v>n/a</v>
          </cell>
          <cell r="AG508" t="str">
            <v>n/a</v>
          </cell>
          <cell r="AH508" t="str">
            <v>n/a</v>
          </cell>
        </row>
        <row r="509">
          <cell r="G509" t="str">
            <v>S Hoskin3</v>
          </cell>
          <cell r="H509">
            <v>0</v>
          </cell>
          <cell r="I509">
            <v>0</v>
          </cell>
          <cell r="J509" t="str">
            <v>Energy Exiles CC</v>
          </cell>
          <cell r="K509" t="str">
            <v>Sunday</v>
          </cell>
          <cell r="L509" t="str">
            <v>21st June</v>
          </cell>
          <cell r="M509" t="str">
            <v>Home</v>
          </cell>
          <cell r="N509" t="str">
            <v>Ploughmans CC</v>
          </cell>
          <cell r="P509">
            <v>1</v>
          </cell>
          <cell r="Q509" t="str">
            <v>S Hoskin</v>
          </cell>
          <cell r="T509">
            <v>9</v>
          </cell>
          <cell r="U509" t="str">
            <v>not out</v>
          </cell>
          <cell r="Y509">
            <v>3</v>
          </cell>
          <cell r="AD509" t="str">
            <v>n/a</v>
          </cell>
          <cell r="AE509" t="str">
            <v>n/a</v>
          </cell>
          <cell r="AF509" t="str">
            <v>n/a</v>
          </cell>
          <cell r="AG509" t="str">
            <v>n/a</v>
          </cell>
          <cell r="AH509" t="str">
            <v>n/a</v>
          </cell>
          <cell r="AK509">
            <v>2</v>
          </cell>
          <cell r="AL509">
            <v>7.4</v>
          </cell>
          <cell r="AM509">
            <v>1</v>
          </cell>
          <cell r="AN509">
            <v>34</v>
          </cell>
          <cell r="AO509">
            <v>0</v>
          </cell>
        </row>
        <row r="510">
          <cell r="G510" t="str">
            <v>S Carson8</v>
          </cell>
          <cell r="H510">
            <v>0</v>
          </cell>
          <cell r="I510">
            <v>0</v>
          </cell>
          <cell r="J510" t="str">
            <v>Energy Exiles CC</v>
          </cell>
          <cell r="K510" t="str">
            <v>Sunday</v>
          </cell>
          <cell r="L510" t="str">
            <v>21st June</v>
          </cell>
          <cell r="M510" t="str">
            <v>Home</v>
          </cell>
          <cell r="N510" t="str">
            <v>Ploughmans CC</v>
          </cell>
          <cell r="P510">
            <v>1</v>
          </cell>
          <cell r="Q510" t="str">
            <v>S Carson</v>
          </cell>
          <cell r="R510" t="str">
            <v>c</v>
          </cell>
          <cell r="T510">
            <v>10</v>
          </cell>
          <cell r="U510" t="str">
            <v>not out</v>
          </cell>
          <cell r="Y510">
            <v>8</v>
          </cell>
          <cell r="AB510">
            <v>2</v>
          </cell>
          <cell r="AD510" t="str">
            <v>n/a</v>
          </cell>
          <cell r="AE510" t="str">
            <v>n/a</v>
          </cell>
          <cell r="AF510" t="str">
            <v>n/a</v>
          </cell>
          <cell r="AG510" t="str">
            <v>n/a</v>
          </cell>
          <cell r="AH510" t="str">
            <v>n/a</v>
          </cell>
          <cell r="AK510">
            <v>1</v>
          </cell>
          <cell r="AL510">
            <v>8</v>
          </cell>
          <cell r="AM510">
            <v>1</v>
          </cell>
          <cell r="AN510">
            <v>40</v>
          </cell>
          <cell r="AO510">
            <v>3</v>
          </cell>
        </row>
        <row r="511">
          <cell r="G511" t="str">
            <v>N Stephensonn/a</v>
          </cell>
          <cell r="H511">
            <v>0</v>
          </cell>
          <cell r="I511">
            <v>0</v>
          </cell>
          <cell r="J511" t="str">
            <v>Energy Exiles CC</v>
          </cell>
          <cell r="K511" t="str">
            <v>Sunday</v>
          </cell>
          <cell r="L511" t="str">
            <v>21st June</v>
          </cell>
          <cell r="M511" t="str">
            <v>Home</v>
          </cell>
          <cell r="N511" t="str">
            <v>Ploughmans CC</v>
          </cell>
          <cell r="P511">
            <v>1</v>
          </cell>
          <cell r="Q511" t="str">
            <v>N Stephenson</v>
          </cell>
          <cell r="T511">
            <v>11</v>
          </cell>
          <cell r="U511" t="str">
            <v>did not bat</v>
          </cell>
          <cell r="V511" t="str">
            <v>n/a</v>
          </cell>
          <cell r="W511" t="str">
            <v>n/a</v>
          </cell>
          <cell r="X511" t="str">
            <v>n/a</v>
          </cell>
          <cell r="Y511" t="str">
            <v>n/a</v>
          </cell>
          <cell r="AD511" t="str">
            <v>n/a</v>
          </cell>
          <cell r="AE511" t="str">
            <v>n/a</v>
          </cell>
          <cell r="AF511" t="str">
            <v>n/a</v>
          </cell>
          <cell r="AG511" t="str">
            <v>n/a</v>
          </cell>
          <cell r="AH511" t="str">
            <v>n/a</v>
          </cell>
          <cell r="AK511">
            <v>3</v>
          </cell>
          <cell r="AL511">
            <v>5</v>
          </cell>
          <cell r="AM511">
            <v>0</v>
          </cell>
          <cell r="AN511">
            <v>29</v>
          </cell>
          <cell r="AO511">
            <v>0</v>
          </cell>
        </row>
        <row r="512">
          <cell r="G512" t="str">
            <v>Extras36</v>
          </cell>
          <cell r="H512">
            <v>0</v>
          </cell>
          <cell r="I512">
            <v>0</v>
          </cell>
          <cell r="J512" t="str">
            <v>Energy Exiles CC</v>
          </cell>
          <cell r="K512" t="str">
            <v>Sunday</v>
          </cell>
          <cell r="L512" t="str">
            <v>21st June</v>
          </cell>
          <cell r="M512" t="str">
            <v>Home</v>
          </cell>
          <cell r="N512" t="str">
            <v>Ploughmans CC</v>
          </cell>
          <cell r="P512">
            <v>1</v>
          </cell>
          <cell r="Q512" t="str">
            <v>Extras</v>
          </cell>
          <cell r="T512" t="str">
            <v>n/a</v>
          </cell>
          <cell r="U512" t="str">
            <v>n/a</v>
          </cell>
          <cell r="V512" t="str">
            <v>n/a</v>
          </cell>
          <cell r="X512" t="str">
            <v>n/a</v>
          </cell>
          <cell r="Y512">
            <v>36</v>
          </cell>
          <cell r="Z512" t="str">
            <v>n/a</v>
          </cell>
          <cell r="AA512" t="str">
            <v>n/a</v>
          </cell>
          <cell r="AB512" t="str">
            <v>n/a</v>
          </cell>
          <cell r="AC512" t="str">
            <v>n/a</v>
          </cell>
          <cell r="AD512">
            <v>12</v>
          </cell>
          <cell r="AE512">
            <v>12</v>
          </cell>
          <cell r="AF512">
            <v>10</v>
          </cell>
          <cell r="AG512">
            <v>2</v>
          </cell>
        </row>
        <row r="513">
          <cell r="G513" t="str">
            <v>J Flood4</v>
          </cell>
          <cell r="H513" t="str">
            <v>w</v>
          </cell>
          <cell r="I513">
            <v>0</v>
          </cell>
          <cell r="J513" t="str">
            <v>Ploughmans CC</v>
          </cell>
          <cell r="K513" t="str">
            <v>Saturday</v>
          </cell>
          <cell r="L513" t="str">
            <v>27th June</v>
          </cell>
          <cell r="M513" t="str">
            <v>Home</v>
          </cell>
          <cell r="N513" t="str">
            <v>Beddington Village CC</v>
          </cell>
          <cell r="P513">
            <v>2</v>
          </cell>
          <cell r="Q513" t="str">
            <v>J Flood</v>
          </cell>
          <cell r="T513">
            <v>1</v>
          </cell>
          <cell r="U513" t="str">
            <v>caught</v>
          </cell>
          <cell r="V513" t="str">
            <v>L Parks</v>
          </cell>
          <cell r="X513" t="str">
            <v>G Wolledge</v>
          </cell>
          <cell r="Y513">
            <v>4</v>
          </cell>
          <cell r="AD513" t="str">
            <v>n/a</v>
          </cell>
          <cell r="AE513" t="str">
            <v>n/a</v>
          </cell>
          <cell r="AF513" t="str">
            <v>n/a</v>
          </cell>
          <cell r="AG513" t="str">
            <v>n/a</v>
          </cell>
          <cell r="AH513" t="str">
            <v>n/a</v>
          </cell>
        </row>
        <row r="514">
          <cell r="G514" t="str">
            <v>R Jayardanan76</v>
          </cell>
          <cell r="H514">
            <v>0</v>
          </cell>
          <cell r="I514">
            <v>0</v>
          </cell>
          <cell r="J514" t="str">
            <v>Ploughmans CC</v>
          </cell>
          <cell r="K514" t="str">
            <v>Saturday</v>
          </cell>
          <cell r="L514" t="str">
            <v>27th June</v>
          </cell>
          <cell r="M514" t="str">
            <v>Home</v>
          </cell>
          <cell r="N514" t="str">
            <v>Beddington Village CC</v>
          </cell>
          <cell r="P514">
            <v>2</v>
          </cell>
          <cell r="Q514" t="str">
            <v>R Jayardanan</v>
          </cell>
          <cell r="T514">
            <v>2</v>
          </cell>
          <cell r="U514" t="str">
            <v>bowled</v>
          </cell>
          <cell r="X514" t="str">
            <v>A Burriel</v>
          </cell>
          <cell r="Y514">
            <v>76</v>
          </cell>
          <cell r="AD514" t="str">
            <v>n/a</v>
          </cell>
          <cell r="AE514" t="str">
            <v>n/a</v>
          </cell>
          <cell r="AF514" t="str">
            <v>n/a</v>
          </cell>
          <cell r="AG514" t="str">
            <v>n/a</v>
          </cell>
          <cell r="AH514" t="str">
            <v>n/a</v>
          </cell>
          <cell r="AK514">
            <v>5</v>
          </cell>
          <cell r="AL514">
            <v>3</v>
          </cell>
          <cell r="AM514">
            <v>0</v>
          </cell>
          <cell r="AN514">
            <v>20</v>
          </cell>
          <cell r="AO514">
            <v>0</v>
          </cell>
        </row>
        <row r="515">
          <cell r="G515" t="str">
            <v>A Savan4</v>
          </cell>
          <cell r="H515">
            <v>0</v>
          </cell>
          <cell r="I515">
            <v>0</v>
          </cell>
          <cell r="J515" t="str">
            <v>Ploughmans CC</v>
          </cell>
          <cell r="K515" t="str">
            <v>Saturday</v>
          </cell>
          <cell r="L515" t="str">
            <v>27th June</v>
          </cell>
          <cell r="M515" t="str">
            <v>Home</v>
          </cell>
          <cell r="N515" t="str">
            <v>Beddington Village CC</v>
          </cell>
          <cell r="P515">
            <v>2</v>
          </cell>
          <cell r="Q515" t="str">
            <v>A Savan</v>
          </cell>
          <cell r="T515">
            <v>3</v>
          </cell>
          <cell r="U515" t="str">
            <v>caught</v>
          </cell>
          <cell r="V515" t="str">
            <v>P Hynes</v>
          </cell>
          <cell r="X515" t="str">
            <v>G Wolledge</v>
          </cell>
          <cell r="Y515">
            <v>4</v>
          </cell>
          <cell r="AD515" t="str">
            <v>n/a</v>
          </cell>
          <cell r="AE515" t="str">
            <v>n/a</v>
          </cell>
          <cell r="AF515" t="str">
            <v>n/a</v>
          </cell>
          <cell r="AG515" t="str">
            <v>n/a</v>
          </cell>
          <cell r="AH515" t="str">
            <v>n/a</v>
          </cell>
        </row>
        <row r="516">
          <cell r="G516" t="str">
            <v>L George5</v>
          </cell>
          <cell r="H516">
            <v>0</v>
          </cell>
          <cell r="I516">
            <v>0</v>
          </cell>
          <cell r="J516" t="str">
            <v>Ploughmans CC</v>
          </cell>
          <cell r="K516" t="str">
            <v>Saturday</v>
          </cell>
          <cell r="L516" t="str">
            <v>27th June</v>
          </cell>
          <cell r="M516" t="str">
            <v>Home</v>
          </cell>
          <cell r="N516" t="str">
            <v>Beddington Village CC</v>
          </cell>
          <cell r="P516">
            <v>2</v>
          </cell>
          <cell r="Q516" t="str">
            <v>L George</v>
          </cell>
          <cell r="T516">
            <v>4</v>
          </cell>
          <cell r="U516" t="str">
            <v>bowled</v>
          </cell>
          <cell r="X516" t="str">
            <v>R Cox</v>
          </cell>
          <cell r="Y516">
            <v>5</v>
          </cell>
          <cell r="AD516" t="str">
            <v>n/a</v>
          </cell>
          <cell r="AE516" t="str">
            <v>n/a</v>
          </cell>
          <cell r="AF516" t="str">
            <v>n/a</v>
          </cell>
          <cell r="AG516" t="str">
            <v>n/a</v>
          </cell>
          <cell r="AH516" t="str">
            <v>n/a</v>
          </cell>
        </row>
        <row r="517">
          <cell r="G517" t="str">
            <v>R Yu64</v>
          </cell>
          <cell r="H517" t="str">
            <v>w</v>
          </cell>
          <cell r="I517">
            <v>0</v>
          </cell>
          <cell r="J517" t="str">
            <v>Ploughmans CC</v>
          </cell>
          <cell r="K517" t="str">
            <v>Saturday</v>
          </cell>
          <cell r="L517" t="str">
            <v>27th June</v>
          </cell>
          <cell r="M517" t="str">
            <v>Home</v>
          </cell>
          <cell r="N517" t="str">
            <v>Beddington Village CC</v>
          </cell>
          <cell r="P517">
            <v>2</v>
          </cell>
          <cell r="Q517" t="str">
            <v>R Yu</v>
          </cell>
          <cell r="T517">
            <v>5</v>
          </cell>
          <cell r="U517" t="str">
            <v>stumped</v>
          </cell>
          <cell r="V517" t="str">
            <v>L Parks</v>
          </cell>
          <cell r="X517" t="str">
            <v>E Beasley</v>
          </cell>
          <cell r="Y517">
            <v>64</v>
          </cell>
          <cell r="AD517" t="str">
            <v>n/a</v>
          </cell>
          <cell r="AE517" t="str">
            <v>n/a</v>
          </cell>
          <cell r="AF517" t="str">
            <v>n/a</v>
          </cell>
          <cell r="AG517" t="str">
            <v>n/a</v>
          </cell>
          <cell r="AH517" t="str">
            <v>n/a</v>
          </cell>
          <cell r="AK517">
            <v>4</v>
          </cell>
          <cell r="AL517">
            <v>9</v>
          </cell>
          <cell r="AM517">
            <v>0</v>
          </cell>
          <cell r="AN517">
            <v>51</v>
          </cell>
          <cell r="AO517">
            <v>1</v>
          </cell>
        </row>
        <row r="518">
          <cell r="G518" t="str">
            <v>P Pothuval0</v>
          </cell>
          <cell r="H518">
            <v>0</v>
          </cell>
          <cell r="I518">
            <v>0</v>
          </cell>
          <cell r="J518" t="str">
            <v>Ploughmans CC</v>
          </cell>
          <cell r="K518" t="str">
            <v>Saturday</v>
          </cell>
          <cell r="L518" t="str">
            <v>27th June</v>
          </cell>
          <cell r="M518" t="str">
            <v>Home</v>
          </cell>
          <cell r="N518" t="str">
            <v>Beddington Village CC</v>
          </cell>
          <cell r="P518">
            <v>2</v>
          </cell>
          <cell r="Q518" t="str">
            <v>P Pothuval</v>
          </cell>
          <cell r="T518">
            <v>6</v>
          </cell>
          <cell r="U518" t="str">
            <v>lbw</v>
          </cell>
          <cell r="X518" t="str">
            <v>E Beasley</v>
          </cell>
          <cell r="Y518">
            <v>0</v>
          </cell>
          <cell r="AD518" t="str">
            <v>n/a</v>
          </cell>
          <cell r="AE518" t="str">
            <v>n/a</v>
          </cell>
          <cell r="AF518" t="str">
            <v>n/a</v>
          </cell>
          <cell r="AG518" t="str">
            <v>n/a</v>
          </cell>
          <cell r="AH518" t="str">
            <v>n/a</v>
          </cell>
        </row>
        <row r="519">
          <cell r="G519" t="str">
            <v>J Sutherland26</v>
          </cell>
          <cell r="H519">
            <v>0</v>
          </cell>
          <cell r="I519">
            <v>0</v>
          </cell>
          <cell r="J519" t="str">
            <v>Ploughmans CC</v>
          </cell>
          <cell r="K519" t="str">
            <v>Saturday</v>
          </cell>
          <cell r="L519" t="str">
            <v>27th June</v>
          </cell>
          <cell r="M519" t="str">
            <v>Home</v>
          </cell>
          <cell r="N519" t="str">
            <v>Beddington Village CC</v>
          </cell>
          <cell r="P519">
            <v>2</v>
          </cell>
          <cell r="Q519" t="str">
            <v>J Sutherland</v>
          </cell>
          <cell r="T519">
            <v>7</v>
          </cell>
          <cell r="U519" t="str">
            <v>lbw</v>
          </cell>
          <cell r="X519" t="str">
            <v>R Cox</v>
          </cell>
          <cell r="Y519">
            <v>26</v>
          </cell>
          <cell r="AD519" t="str">
            <v>n/a</v>
          </cell>
          <cell r="AE519" t="str">
            <v>n/a</v>
          </cell>
          <cell r="AF519" t="str">
            <v>n/a</v>
          </cell>
          <cell r="AG519" t="str">
            <v>n/a</v>
          </cell>
          <cell r="AH519" t="str">
            <v>n/a</v>
          </cell>
        </row>
        <row r="520">
          <cell r="G520" t="str">
            <v>G Da Costa20</v>
          </cell>
          <cell r="H520">
            <v>0</v>
          </cell>
          <cell r="I520">
            <v>0</v>
          </cell>
          <cell r="J520" t="str">
            <v>Ploughmans CC</v>
          </cell>
          <cell r="K520" t="str">
            <v>Saturday</v>
          </cell>
          <cell r="L520" t="str">
            <v>27th June</v>
          </cell>
          <cell r="M520" t="str">
            <v>Home</v>
          </cell>
          <cell r="N520" t="str">
            <v>Beddington Village CC</v>
          </cell>
          <cell r="P520">
            <v>2</v>
          </cell>
          <cell r="Q520" t="str">
            <v>G Da Costa</v>
          </cell>
          <cell r="T520">
            <v>8</v>
          </cell>
          <cell r="U520" t="str">
            <v>not out</v>
          </cell>
          <cell r="Y520">
            <v>20</v>
          </cell>
          <cell r="AD520" t="str">
            <v>n/a</v>
          </cell>
          <cell r="AE520" t="str">
            <v>n/a</v>
          </cell>
          <cell r="AF520" t="str">
            <v>n/a</v>
          </cell>
          <cell r="AG520" t="str">
            <v>n/a</v>
          </cell>
          <cell r="AH520" t="str">
            <v>n/a</v>
          </cell>
          <cell r="AK520">
            <v>1</v>
          </cell>
          <cell r="AL520">
            <v>10</v>
          </cell>
          <cell r="AM520">
            <v>2</v>
          </cell>
          <cell r="AN520">
            <v>38</v>
          </cell>
          <cell r="AO520">
            <v>1</v>
          </cell>
        </row>
        <row r="521">
          <cell r="G521" t="str">
            <v>A Swedgewick0</v>
          </cell>
          <cell r="H521">
            <v>0</v>
          </cell>
          <cell r="I521">
            <v>0</v>
          </cell>
          <cell r="J521" t="str">
            <v>Ploughmans CC</v>
          </cell>
          <cell r="K521" t="str">
            <v>Saturday</v>
          </cell>
          <cell r="L521" t="str">
            <v>27th June</v>
          </cell>
          <cell r="M521" t="str">
            <v>Home</v>
          </cell>
          <cell r="N521" t="str">
            <v>Beddington Village CC</v>
          </cell>
          <cell r="P521">
            <v>2</v>
          </cell>
          <cell r="Q521" t="str">
            <v>A Swedgewick</v>
          </cell>
          <cell r="T521">
            <v>9</v>
          </cell>
          <cell r="U521" t="str">
            <v>lbw</v>
          </cell>
          <cell r="X521" t="str">
            <v>D Pretorius</v>
          </cell>
          <cell r="Y521">
            <v>0</v>
          </cell>
          <cell r="AD521" t="str">
            <v>n/a</v>
          </cell>
          <cell r="AE521" t="str">
            <v>n/a</v>
          </cell>
          <cell r="AF521" t="str">
            <v>n/a</v>
          </cell>
          <cell r="AG521" t="str">
            <v>n/a</v>
          </cell>
          <cell r="AH521" t="str">
            <v>n/a</v>
          </cell>
          <cell r="AK521">
            <v>6</v>
          </cell>
          <cell r="AL521">
            <v>3</v>
          </cell>
          <cell r="AM521">
            <v>0</v>
          </cell>
          <cell r="AN521">
            <v>21</v>
          </cell>
          <cell r="AO521">
            <v>1</v>
          </cell>
        </row>
        <row r="522">
          <cell r="G522" t="str">
            <v>V Vijayan1</v>
          </cell>
          <cell r="H522">
            <v>0</v>
          </cell>
          <cell r="I522">
            <v>0</v>
          </cell>
          <cell r="J522" t="str">
            <v>Ploughmans CC</v>
          </cell>
          <cell r="K522" t="str">
            <v>Saturday</v>
          </cell>
          <cell r="L522" t="str">
            <v>27th June</v>
          </cell>
          <cell r="M522" t="str">
            <v>Home</v>
          </cell>
          <cell r="N522" t="str">
            <v>Beddington Village CC</v>
          </cell>
          <cell r="P522">
            <v>2</v>
          </cell>
          <cell r="Q522" t="str">
            <v>V Vijayan</v>
          </cell>
          <cell r="T522">
            <v>10</v>
          </cell>
          <cell r="U522" t="str">
            <v>not out</v>
          </cell>
          <cell r="Y522">
            <v>1</v>
          </cell>
          <cell r="AD522" t="str">
            <v>n/a</v>
          </cell>
          <cell r="AE522" t="str">
            <v>n/a</v>
          </cell>
          <cell r="AF522" t="str">
            <v>n/a</v>
          </cell>
          <cell r="AG522" t="str">
            <v>n/a</v>
          </cell>
          <cell r="AH522" t="str">
            <v>n/a</v>
          </cell>
          <cell r="AK522">
            <v>2</v>
          </cell>
          <cell r="AL522">
            <v>10</v>
          </cell>
          <cell r="AM522">
            <v>0</v>
          </cell>
          <cell r="AN522">
            <v>31</v>
          </cell>
          <cell r="AO522">
            <v>2</v>
          </cell>
        </row>
        <row r="523">
          <cell r="G523" t="str">
            <v>H Hassann/a</v>
          </cell>
          <cell r="H523">
            <v>0</v>
          </cell>
          <cell r="I523">
            <v>0</v>
          </cell>
          <cell r="J523" t="str">
            <v>Ploughmans CC</v>
          </cell>
          <cell r="K523" t="str">
            <v>Saturday</v>
          </cell>
          <cell r="L523" t="str">
            <v>27th June</v>
          </cell>
          <cell r="M523" t="str">
            <v>Home</v>
          </cell>
          <cell r="N523" t="str">
            <v>Beddington Village CC</v>
          </cell>
          <cell r="P523">
            <v>2</v>
          </cell>
          <cell r="Q523" t="str">
            <v>H Hassan</v>
          </cell>
          <cell r="T523">
            <v>11</v>
          </cell>
          <cell r="U523" t="str">
            <v>did not bat</v>
          </cell>
          <cell r="V523" t="str">
            <v>n/a</v>
          </cell>
          <cell r="W523" t="str">
            <v>n/a</v>
          </cell>
          <cell r="X523" t="str">
            <v>n/a</v>
          </cell>
          <cell r="Y523" t="str">
            <v>n/a</v>
          </cell>
          <cell r="AD523" t="str">
            <v>n/a</v>
          </cell>
          <cell r="AE523" t="str">
            <v>n/a</v>
          </cell>
          <cell r="AF523" t="str">
            <v>n/a</v>
          </cell>
          <cell r="AG523" t="str">
            <v>n/a</v>
          </cell>
          <cell r="AH523" t="str">
            <v>n/a</v>
          </cell>
          <cell r="AK523">
            <v>3</v>
          </cell>
          <cell r="AL523">
            <v>10</v>
          </cell>
          <cell r="AM523">
            <v>0</v>
          </cell>
          <cell r="AN523">
            <v>51</v>
          </cell>
          <cell r="AO523">
            <v>2</v>
          </cell>
        </row>
        <row r="524">
          <cell r="G524" t="str">
            <v>Extras31</v>
          </cell>
          <cell r="H524">
            <v>0</v>
          </cell>
          <cell r="I524">
            <v>0</v>
          </cell>
          <cell r="J524" t="str">
            <v>Ploughmans CC</v>
          </cell>
          <cell r="K524" t="str">
            <v>Saturday</v>
          </cell>
          <cell r="L524" t="str">
            <v>27th June</v>
          </cell>
          <cell r="M524" t="str">
            <v>Home</v>
          </cell>
          <cell r="N524" t="str">
            <v>Beddington Village CC</v>
          </cell>
          <cell r="P524">
            <v>2</v>
          </cell>
          <cell r="Q524" t="str">
            <v>Extras</v>
          </cell>
          <cell r="T524" t="str">
            <v>n/a</v>
          </cell>
          <cell r="U524" t="str">
            <v>n/a</v>
          </cell>
          <cell r="V524" t="str">
            <v>n/a</v>
          </cell>
          <cell r="X524" t="str">
            <v>n/a</v>
          </cell>
          <cell r="Y524">
            <v>31</v>
          </cell>
          <cell r="Z524" t="str">
            <v>n/a</v>
          </cell>
          <cell r="AA524" t="str">
            <v>n/a</v>
          </cell>
          <cell r="AB524" t="str">
            <v>n/a</v>
          </cell>
          <cell r="AC524" t="str">
            <v>n/a</v>
          </cell>
          <cell r="AD524">
            <v>17</v>
          </cell>
          <cell r="AE524">
            <v>1</v>
          </cell>
          <cell r="AF524">
            <v>13</v>
          </cell>
        </row>
        <row r="525">
          <cell r="G525" t="str">
            <v>L Parks44</v>
          </cell>
          <cell r="H525">
            <v>0</v>
          </cell>
          <cell r="I525">
            <v>0</v>
          </cell>
          <cell r="J525" t="str">
            <v>Beddington Village CC</v>
          </cell>
          <cell r="K525" t="str">
            <v>Saturday</v>
          </cell>
          <cell r="L525" t="str">
            <v>27th June</v>
          </cell>
          <cell r="M525" t="str">
            <v>Home</v>
          </cell>
          <cell r="N525" t="str">
            <v>Ploughmans CC</v>
          </cell>
          <cell r="P525">
            <v>1</v>
          </cell>
          <cell r="Q525" t="str">
            <v>L Parks</v>
          </cell>
          <cell r="S525" t="str">
            <v>w</v>
          </cell>
          <cell r="T525">
            <v>1</v>
          </cell>
          <cell r="U525" t="str">
            <v>lbw</v>
          </cell>
          <cell r="X525" t="str">
            <v>H Hassan</v>
          </cell>
          <cell r="Y525">
            <v>44</v>
          </cell>
          <cell r="AB525">
            <v>8</v>
          </cell>
          <cell r="AD525" t="str">
            <v>n/a</v>
          </cell>
          <cell r="AE525" t="str">
            <v>n/a</v>
          </cell>
          <cell r="AF525" t="str">
            <v>n/a</v>
          </cell>
          <cell r="AG525" t="str">
            <v>n/a</v>
          </cell>
          <cell r="AH525" t="str">
            <v>n/a</v>
          </cell>
        </row>
        <row r="526">
          <cell r="G526" t="str">
            <v>J Bell4</v>
          </cell>
          <cell r="H526">
            <v>0</v>
          </cell>
          <cell r="I526">
            <v>0</v>
          </cell>
          <cell r="J526" t="str">
            <v>Beddington Village CC</v>
          </cell>
          <cell r="K526" t="str">
            <v>Saturday</v>
          </cell>
          <cell r="L526" t="str">
            <v>27th June</v>
          </cell>
          <cell r="M526" t="str">
            <v>Home</v>
          </cell>
          <cell r="N526" t="str">
            <v>Ploughmans CC</v>
          </cell>
          <cell r="P526">
            <v>1</v>
          </cell>
          <cell r="Q526" t="str">
            <v>J Bell</v>
          </cell>
          <cell r="T526">
            <v>2</v>
          </cell>
          <cell r="U526" t="str">
            <v>caught</v>
          </cell>
          <cell r="X526" t="str">
            <v>V Vijayan</v>
          </cell>
          <cell r="Y526">
            <v>4</v>
          </cell>
          <cell r="AB526">
            <v>1</v>
          </cell>
          <cell r="AD526" t="str">
            <v>n/a</v>
          </cell>
          <cell r="AE526" t="str">
            <v>n/a</v>
          </cell>
          <cell r="AF526" t="str">
            <v>n/a</v>
          </cell>
          <cell r="AG526" t="str">
            <v>n/a</v>
          </cell>
          <cell r="AH526" t="str">
            <v>n/a</v>
          </cell>
        </row>
        <row r="527">
          <cell r="G527" t="str">
            <v>P Hynes4</v>
          </cell>
          <cell r="H527">
            <v>0</v>
          </cell>
          <cell r="I527">
            <v>0</v>
          </cell>
          <cell r="J527" t="str">
            <v>Beddington Village CC</v>
          </cell>
          <cell r="K527" t="str">
            <v>Saturday</v>
          </cell>
          <cell r="L527" t="str">
            <v>27th June</v>
          </cell>
          <cell r="M527" t="str">
            <v>Home</v>
          </cell>
          <cell r="N527" t="str">
            <v>Ploughmans CC</v>
          </cell>
          <cell r="P527">
            <v>1</v>
          </cell>
          <cell r="Q527" t="str">
            <v>P Hynes</v>
          </cell>
          <cell r="T527">
            <v>3</v>
          </cell>
          <cell r="U527" t="str">
            <v>caught</v>
          </cell>
          <cell r="X527" t="str">
            <v>G Da Costa</v>
          </cell>
          <cell r="Y527">
            <v>4</v>
          </cell>
          <cell r="AB527">
            <v>1</v>
          </cell>
          <cell r="AD527" t="str">
            <v>n/a</v>
          </cell>
          <cell r="AE527" t="str">
            <v>n/a</v>
          </cell>
          <cell r="AF527" t="str">
            <v>n/a</v>
          </cell>
          <cell r="AG527" t="str">
            <v>n/a</v>
          </cell>
          <cell r="AH527" t="str">
            <v>n/a</v>
          </cell>
        </row>
        <row r="528">
          <cell r="G528" t="str">
            <v>S Britto5</v>
          </cell>
          <cell r="H528">
            <v>0</v>
          </cell>
          <cell r="I528">
            <v>0</v>
          </cell>
          <cell r="J528" t="str">
            <v>Beddington Village CC</v>
          </cell>
          <cell r="K528" t="str">
            <v>Saturday</v>
          </cell>
          <cell r="L528" t="str">
            <v>27th June</v>
          </cell>
          <cell r="M528" t="str">
            <v>Home</v>
          </cell>
          <cell r="N528" t="str">
            <v>Ploughmans CC</v>
          </cell>
          <cell r="P528">
            <v>1</v>
          </cell>
          <cell r="Q528" t="str">
            <v>S Britto</v>
          </cell>
          <cell r="R528" t="str">
            <v>c</v>
          </cell>
          <cell r="T528">
            <v>4</v>
          </cell>
          <cell r="U528" t="str">
            <v>caught</v>
          </cell>
          <cell r="X528" t="str">
            <v>R Yu</v>
          </cell>
          <cell r="Y528">
            <v>5</v>
          </cell>
          <cell r="AD528" t="str">
            <v>n/a</v>
          </cell>
          <cell r="AE528" t="str">
            <v>n/a</v>
          </cell>
          <cell r="AF528" t="str">
            <v>n/a</v>
          </cell>
          <cell r="AG528" t="str">
            <v>n/a</v>
          </cell>
          <cell r="AH528" t="str">
            <v>n/a</v>
          </cell>
        </row>
        <row r="529">
          <cell r="G529" t="str">
            <v>R Turner64</v>
          </cell>
          <cell r="H529">
            <v>0</v>
          </cell>
          <cell r="I529">
            <v>0</v>
          </cell>
          <cell r="J529" t="str">
            <v>Beddington Village CC</v>
          </cell>
          <cell r="K529" t="str">
            <v>Saturday</v>
          </cell>
          <cell r="L529" t="str">
            <v>27th June</v>
          </cell>
          <cell r="M529" t="str">
            <v>Home</v>
          </cell>
          <cell r="N529" t="str">
            <v>Ploughmans CC</v>
          </cell>
          <cell r="P529">
            <v>1</v>
          </cell>
          <cell r="Q529" t="str">
            <v>R Turner</v>
          </cell>
          <cell r="T529">
            <v>5</v>
          </cell>
          <cell r="U529" t="str">
            <v>caught</v>
          </cell>
          <cell r="X529" t="str">
            <v>A Swedgewick</v>
          </cell>
          <cell r="Y529">
            <v>64</v>
          </cell>
          <cell r="AB529">
            <v>10</v>
          </cell>
          <cell r="AD529" t="str">
            <v>n/a</v>
          </cell>
          <cell r="AE529" t="str">
            <v>n/a</v>
          </cell>
          <cell r="AF529" t="str">
            <v>n/a</v>
          </cell>
          <cell r="AG529" t="str">
            <v>n/a</v>
          </cell>
          <cell r="AH529" t="str">
            <v>n/a</v>
          </cell>
        </row>
        <row r="530">
          <cell r="G530" t="str">
            <v>H Webster19</v>
          </cell>
          <cell r="H530">
            <v>0</v>
          </cell>
          <cell r="I530">
            <v>0</v>
          </cell>
          <cell r="J530" t="str">
            <v>Beddington Village CC</v>
          </cell>
          <cell r="K530" t="str">
            <v>Saturday</v>
          </cell>
          <cell r="L530" t="str">
            <v>27th June</v>
          </cell>
          <cell r="M530" t="str">
            <v>Home</v>
          </cell>
          <cell r="N530" t="str">
            <v>Ploughmans CC</v>
          </cell>
          <cell r="P530">
            <v>1</v>
          </cell>
          <cell r="Q530" t="str">
            <v>H Webster</v>
          </cell>
          <cell r="T530">
            <v>6</v>
          </cell>
          <cell r="U530" t="str">
            <v>run out</v>
          </cell>
          <cell r="Y530">
            <v>19</v>
          </cell>
          <cell r="AB530">
            <v>2</v>
          </cell>
          <cell r="AC530">
            <v>1</v>
          </cell>
          <cell r="AD530" t="str">
            <v>n/a</v>
          </cell>
          <cell r="AE530" t="str">
            <v>n/a</v>
          </cell>
          <cell r="AF530" t="str">
            <v>n/a</v>
          </cell>
          <cell r="AG530" t="str">
            <v>n/a</v>
          </cell>
          <cell r="AH530" t="str">
            <v>n/a</v>
          </cell>
        </row>
        <row r="531">
          <cell r="G531" t="str">
            <v>G Wolledge0</v>
          </cell>
          <cell r="H531">
            <v>0</v>
          </cell>
          <cell r="I531">
            <v>0</v>
          </cell>
          <cell r="J531" t="str">
            <v>Beddington Village CC</v>
          </cell>
          <cell r="K531" t="str">
            <v>Saturday</v>
          </cell>
          <cell r="L531" t="str">
            <v>27th June</v>
          </cell>
          <cell r="M531" t="str">
            <v>Home</v>
          </cell>
          <cell r="N531" t="str">
            <v>Ploughmans CC</v>
          </cell>
          <cell r="P531">
            <v>1</v>
          </cell>
          <cell r="Q531" t="str">
            <v>G Wolledge</v>
          </cell>
          <cell r="T531">
            <v>7</v>
          </cell>
          <cell r="U531" t="str">
            <v>caught</v>
          </cell>
          <cell r="X531" t="str">
            <v>V Vijayan</v>
          </cell>
          <cell r="Y531">
            <v>0</v>
          </cell>
          <cell r="AD531" t="str">
            <v>n/a</v>
          </cell>
          <cell r="AE531" t="str">
            <v>n/a</v>
          </cell>
          <cell r="AF531" t="str">
            <v>n/a</v>
          </cell>
          <cell r="AG531" t="str">
            <v>n/a</v>
          </cell>
          <cell r="AH531" t="str">
            <v>n/a</v>
          </cell>
          <cell r="AK531">
            <v>2</v>
          </cell>
          <cell r="AL531">
            <v>10</v>
          </cell>
          <cell r="AM531">
            <v>2</v>
          </cell>
          <cell r="AN531">
            <v>30</v>
          </cell>
          <cell r="AO531">
            <v>2</v>
          </cell>
        </row>
        <row r="532">
          <cell r="G532" t="str">
            <v>A Burriel19</v>
          </cell>
          <cell r="H532">
            <v>0</v>
          </cell>
          <cell r="I532">
            <v>0</v>
          </cell>
          <cell r="J532" t="str">
            <v>Beddington Village CC</v>
          </cell>
          <cell r="K532" t="str">
            <v>Saturday</v>
          </cell>
          <cell r="L532" t="str">
            <v>27th June</v>
          </cell>
          <cell r="M532" t="str">
            <v>Home</v>
          </cell>
          <cell r="N532" t="str">
            <v>Ploughmans CC</v>
          </cell>
          <cell r="P532">
            <v>1</v>
          </cell>
          <cell r="Q532" t="str">
            <v>A Burriel</v>
          </cell>
          <cell r="T532">
            <v>8</v>
          </cell>
          <cell r="U532" t="str">
            <v>caught</v>
          </cell>
          <cell r="X532" t="str">
            <v>H Hassan</v>
          </cell>
          <cell r="Y532">
            <v>19</v>
          </cell>
          <cell r="AB532">
            <v>3</v>
          </cell>
          <cell r="AD532" t="str">
            <v>n/a</v>
          </cell>
          <cell r="AE532" t="str">
            <v>n/a</v>
          </cell>
          <cell r="AF532" t="str">
            <v>n/a</v>
          </cell>
          <cell r="AG532" t="str">
            <v>n/a</v>
          </cell>
          <cell r="AH532" t="str">
            <v>n/a</v>
          </cell>
          <cell r="AK532">
            <v>5</v>
          </cell>
          <cell r="AL532">
            <v>8.3000000000000007</v>
          </cell>
          <cell r="AM532">
            <v>0</v>
          </cell>
          <cell r="AN532">
            <v>39</v>
          </cell>
          <cell r="AO532">
            <v>1</v>
          </cell>
        </row>
        <row r="533">
          <cell r="G533" t="str">
            <v>D Pretorius27</v>
          </cell>
          <cell r="H533">
            <v>0</v>
          </cell>
          <cell r="I533">
            <v>0</v>
          </cell>
          <cell r="J533" t="str">
            <v>Beddington Village CC</v>
          </cell>
          <cell r="K533" t="str">
            <v>Saturday</v>
          </cell>
          <cell r="L533" t="str">
            <v>27th June</v>
          </cell>
          <cell r="M533" t="str">
            <v>Home</v>
          </cell>
          <cell r="N533" t="str">
            <v>Ploughmans CC</v>
          </cell>
          <cell r="P533">
            <v>1</v>
          </cell>
          <cell r="Q533" t="str">
            <v>D Pretorius</v>
          </cell>
          <cell r="T533">
            <v>9</v>
          </cell>
          <cell r="U533" t="str">
            <v>not out</v>
          </cell>
          <cell r="Y533">
            <v>27</v>
          </cell>
          <cell r="AB533">
            <v>2</v>
          </cell>
          <cell r="AC533">
            <v>1</v>
          </cell>
          <cell r="AD533" t="str">
            <v>n/a</v>
          </cell>
          <cell r="AE533" t="str">
            <v>n/a</v>
          </cell>
          <cell r="AF533" t="str">
            <v>n/a</v>
          </cell>
          <cell r="AG533" t="str">
            <v>n/a</v>
          </cell>
          <cell r="AH533" t="str">
            <v>n/a</v>
          </cell>
          <cell r="AK533">
            <v>3</v>
          </cell>
          <cell r="AL533">
            <v>6</v>
          </cell>
          <cell r="AM533">
            <v>0</v>
          </cell>
          <cell r="AN533">
            <v>39</v>
          </cell>
          <cell r="AO533">
            <v>1</v>
          </cell>
        </row>
        <row r="534">
          <cell r="G534" t="str">
            <v>E Beasley1</v>
          </cell>
          <cell r="H534">
            <v>0</v>
          </cell>
          <cell r="I534">
            <v>0</v>
          </cell>
          <cell r="J534" t="str">
            <v>Beddington Village CC</v>
          </cell>
          <cell r="K534" t="str">
            <v>Saturday</v>
          </cell>
          <cell r="L534" t="str">
            <v>27th June</v>
          </cell>
          <cell r="M534" t="str">
            <v>Home</v>
          </cell>
          <cell r="N534" t="str">
            <v>Ploughmans CC</v>
          </cell>
          <cell r="P534">
            <v>1</v>
          </cell>
          <cell r="Q534" t="str">
            <v>E Beasley</v>
          </cell>
          <cell r="T534">
            <v>10</v>
          </cell>
          <cell r="U534" t="str">
            <v>not out</v>
          </cell>
          <cell r="Y534">
            <v>1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 t="str">
            <v>n/a</v>
          </cell>
          <cell r="AK534">
            <v>4</v>
          </cell>
          <cell r="AL534">
            <v>10</v>
          </cell>
          <cell r="AM534">
            <v>0</v>
          </cell>
          <cell r="AN534">
            <v>55</v>
          </cell>
          <cell r="AO534">
            <v>2</v>
          </cell>
        </row>
        <row r="535">
          <cell r="G535" t="str">
            <v>R Coxn/a</v>
          </cell>
          <cell r="H535">
            <v>0</v>
          </cell>
          <cell r="I535">
            <v>0</v>
          </cell>
          <cell r="J535" t="str">
            <v>Beddington Village CC</v>
          </cell>
          <cell r="K535" t="str">
            <v>Saturday</v>
          </cell>
          <cell r="L535" t="str">
            <v>27th June</v>
          </cell>
          <cell r="M535" t="str">
            <v>Home</v>
          </cell>
          <cell r="N535" t="str">
            <v>Ploughmans CC</v>
          </cell>
          <cell r="P535">
            <v>1</v>
          </cell>
          <cell r="Q535" t="str">
            <v>R Cox</v>
          </cell>
          <cell r="T535">
            <v>11</v>
          </cell>
          <cell r="U535" t="str">
            <v>did not bat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 t="str">
            <v>n/a</v>
          </cell>
          <cell r="AK535">
            <v>1</v>
          </cell>
          <cell r="AL535">
            <v>10</v>
          </cell>
          <cell r="AM535">
            <v>0</v>
          </cell>
          <cell r="AN535">
            <v>53</v>
          </cell>
          <cell r="AO535">
            <v>2</v>
          </cell>
        </row>
        <row r="536">
          <cell r="G536" t="str">
            <v>Extras41</v>
          </cell>
          <cell r="H536">
            <v>0</v>
          </cell>
          <cell r="I536">
            <v>0</v>
          </cell>
          <cell r="J536" t="str">
            <v>Beddington Village CC</v>
          </cell>
          <cell r="K536" t="str">
            <v>Saturday</v>
          </cell>
          <cell r="L536" t="str">
            <v>27th June</v>
          </cell>
          <cell r="M536" t="str">
            <v>Home</v>
          </cell>
          <cell r="N536" t="str">
            <v>Ploughmans CC</v>
          </cell>
          <cell r="P536">
            <v>1</v>
          </cell>
          <cell r="Q536" t="str">
            <v>Extras</v>
          </cell>
          <cell r="T536" t="str">
            <v>n/a</v>
          </cell>
          <cell r="U536" t="str">
            <v>n/a</v>
          </cell>
          <cell r="V536" t="str">
            <v>n/a</v>
          </cell>
          <cell r="X536" t="str">
            <v>n/a</v>
          </cell>
          <cell r="Y536">
            <v>41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>
            <v>22</v>
          </cell>
          <cell r="AE536">
            <v>3</v>
          </cell>
          <cell r="AF536">
            <v>14</v>
          </cell>
          <cell r="AG536">
            <v>2</v>
          </cell>
        </row>
        <row r="537">
          <cell r="G537" t="str">
            <v>Searle4</v>
          </cell>
          <cell r="H537">
            <v>0</v>
          </cell>
          <cell r="I537">
            <v>0</v>
          </cell>
          <cell r="J537" t="str">
            <v>Ploughmans CC</v>
          </cell>
          <cell r="K537" t="str">
            <v>Sunday</v>
          </cell>
          <cell r="L537" t="str">
            <v>28th June</v>
          </cell>
          <cell r="M537" t="str">
            <v>Home</v>
          </cell>
          <cell r="N537" t="str">
            <v>The Members End CC</v>
          </cell>
          <cell r="P537">
            <v>2</v>
          </cell>
          <cell r="Q537" t="str">
            <v>Searle</v>
          </cell>
          <cell r="T537">
            <v>1</v>
          </cell>
          <cell r="U537" t="str">
            <v>bowled</v>
          </cell>
          <cell r="X537" t="str">
            <v>T Lonnen</v>
          </cell>
          <cell r="Y537">
            <v>4</v>
          </cell>
          <cell r="AD537" t="str">
            <v>n/a</v>
          </cell>
          <cell r="AE537" t="str">
            <v>n/a</v>
          </cell>
          <cell r="AF537" t="str">
            <v>n/a</v>
          </cell>
          <cell r="AG537" t="str">
            <v>n/a</v>
          </cell>
          <cell r="AH537" t="str">
            <v>n/a</v>
          </cell>
        </row>
        <row r="538">
          <cell r="G538" t="str">
            <v>Thompson6</v>
          </cell>
          <cell r="H538">
            <v>0</v>
          </cell>
          <cell r="I538">
            <v>0</v>
          </cell>
          <cell r="J538" t="str">
            <v>Ploughmans CC</v>
          </cell>
          <cell r="K538" t="str">
            <v>Sunday</v>
          </cell>
          <cell r="L538" t="str">
            <v>28th June</v>
          </cell>
          <cell r="M538" t="str">
            <v>Home</v>
          </cell>
          <cell r="N538" t="str">
            <v>The Members End CC</v>
          </cell>
          <cell r="P538">
            <v>2</v>
          </cell>
          <cell r="Q538" t="str">
            <v>Thompson</v>
          </cell>
          <cell r="T538">
            <v>2</v>
          </cell>
          <cell r="U538" t="str">
            <v>bowled</v>
          </cell>
          <cell r="X538" t="str">
            <v>T Lonnen</v>
          </cell>
          <cell r="Y538">
            <v>6</v>
          </cell>
          <cell r="AD538" t="str">
            <v>n/a</v>
          </cell>
          <cell r="AE538" t="str">
            <v>n/a</v>
          </cell>
          <cell r="AF538" t="str">
            <v>n/a</v>
          </cell>
          <cell r="AG538" t="str">
            <v>n/a</v>
          </cell>
          <cell r="AH538" t="str">
            <v>n/a</v>
          </cell>
        </row>
        <row r="539">
          <cell r="G539" t="str">
            <v>Bowles10</v>
          </cell>
          <cell r="H539">
            <v>0</v>
          </cell>
          <cell r="I539">
            <v>0</v>
          </cell>
          <cell r="J539" t="str">
            <v>Ploughmans CC</v>
          </cell>
          <cell r="K539" t="str">
            <v>Sunday</v>
          </cell>
          <cell r="L539" t="str">
            <v>28th June</v>
          </cell>
          <cell r="M539" t="str">
            <v>Home</v>
          </cell>
          <cell r="N539" t="str">
            <v>The Members End CC</v>
          </cell>
          <cell r="P539">
            <v>2</v>
          </cell>
          <cell r="Q539" t="str">
            <v>Bowles</v>
          </cell>
          <cell r="T539">
            <v>3</v>
          </cell>
          <cell r="U539" t="str">
            <v>caught</v>
          </cell>
          <cell r="V539" t="str">
            <v>H Davies</v>
          </cell>
          <cell r="X539" t="str">
            <v>T Lonnen</v>
          </cell>
          <cell r="Y539">
            <v>10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 t="str">
            <v>n/a</v>
          </cell>
          <cell r="AK539">
            <v>2</v>
          </cell>
          <cell r="AL539">
            <v>7</v>
          </cell>
          <cell r="AM539">
            <v>1</v>
          </cell>
          <cell r="AN539">
            <v>21</v>
          </cell>
          <cell r="AO539">
            <v>1</v>
          </cell>
        </row>
        <row r="540">
          <cell r="G540" t="str">
            <v>Parr16</v>
          </cell>
          <cell r="H540">
            <v>0</v>
          </cell>
          <cell r="I540">
            <v>0</v>
          </cell>
          <cell r="J540" t="str">
            <v>Ploughmans CC</v>
          </cell>
          <cell r="K540" t="str">
            <v>Sunday</v>
          </cell>
          <cell r="L540" t="str">
            <v>28th June</v>
          </cell>
          <cell r="M540" t="str">
            <v>Home</v>
          </cell>
          <cell r="N540" t="str">
            <v>The Members End CC</v>
          </cell>
          <cell r="P540">
            <v>2</v>
          </cell>
          <cell r="Q540" t="str">
            <v>Parr</v>
          </cell>
          <cell r="T540">
            <v>4</v>
          </cell>
          <cell r="U540" t="str">
            <v>caught</v>
          </cell>
          <cell r="V540" t="str">
            <v>A Morgan</v>
          </cell>
          <cell r="X540" t="str">
            <v>N Stephenson</v>
          </cell>
          <cell r="Y540">
            <v>16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 t="str">
            <v>n/a</v>
          </cell>
          <cell r="AK540">
            <v>5</v>
          </cell>
          <cell r="AL540">
            <v>7</v>
          </cell>
          <cell r="AM540">
            <v>1</v>
          </cell>
          <cell r="AN540">
            <v>47</v>
          </cell>
          <cell r="AO540">
            <v>2</v>
          </cell>
        </row>
        <row r="541">
          <cell r="G541" t="str">
            <v>Bauhatchet4</v>
          </cell>
          <cell r="H541">
            <v>0</v>
          </cell>
          <cell r="I541">
            <v>0</v>
          </cell>
          <cell r="J541" t="str">
            <v>Ploughmans CC</v>
          </cell>
          <cell r="K541" t="str">
            <v>Sunday</v>
          </cell>
          <cell r="L541" t="str">
            <v>28th June</v>
          </cell>
          <cell r="M541" t="str">
            <v>Home</v>
          </cell>
          <cell r="N541" t="str">
            <v>The Members End CC</v>
          </cell>
          <cell r="P541">
            <v>2</v>
          </cell>
          <cell r="Q541" t="str">
            <v>Bauhatchet</v>
          </cell>
          <cell r="T541">
            <v>5</v>
          </cell>
          <cell r="U541" t="str">
            <v>bowled</v>
          </cell>
          <cell r="X541" t="str">
            <v>M Ridgway</v>
          </cell>
          <cell r="Y541">
            <v>4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 t="str">
            <v>n/a</v>
          </cell>
          <cell r="AK541">
            <v>1</v>
          </cell>
          <cell r="AL541">
            <v>7</v>
          </cell>
          <cell r="AM541">
            <v>1</v>
          </cell>
          <cell r="AN541">
            <v>50</v>
          </cell>
          <cell r="AO541">
            <v>1</v>
          </cell>
        </row>
        <row r="542">
          <cell r="G542" t="str">
            <v>Phillips0</v>
          </cell>
          <cell r="H542">
            <v>0</v>
          </cell>
          <cell r="I542">
            <v>0</v>
          </cell>
          <cell r="J542" t="str">
            <v>Ploughmans CC</v>
          </cell>
          <cell r="K542" t="str">
            <v>Sunday</v>
          </cell>
          <cell r="L542" t="str">
            <v>28th June</v>
          </cell>
          <cell r="M542" t="str">
            <v>Home</v>
          </cell>
          <cell r="N542" t="str">
            <v>The Members End CC</v>
          </cell>
          <cell r="P542">
            <v>2</v>
          </cell>
          <cell r="Q542" t="str">
            <v>Phillips</v>
          </cell>
          <cell r="T542">
            <v>6</v>
          </cell>
          <cell r="U542" t="str">
            <v>lbw</v>
          </cell>
          <cell r="X542" t="str">
            <v>M Ridgway</v>
          </cell>
          <cell r="Y542">
            <v>0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 t="str">
            <v>n/a</v>
          </cell>
          <cell r="AK542">
            <v>3</v>
          </cell>
          <cell r="AL542">
            <v>7</v>
          </cell>
          <cell r="AM542">
            <v>1</v>
          </cell>
          <cell r="AN542">
            <v>23</v>
          </cell>
          <cell r="AO542">
            <v>3</v>
          </cell>
        </row>
        <row r="543">
          <cell r="G543" t="str">
            <v>R Searle4</v>
          </cell>
          <cell r="H543" t="str">
            <v>w</v>
          </cell>
          <cell r="I543">
            <v>0</v>
          </cell>
          <cell r="J543" t="str">
            <v>Ploughmans CC</v>
          </cell>
          <cell r="K543" t="str">
            <v>Sunday</v>
          </cell>
          <cell r="L543" t="str">
            <v>28th June</v>
          </cell>
          <cell r="M543" t="str">
            <v>Home</v>
          </cell>
          <cell r="N543" t="str">
            <v>The Members End CC</v>
          </cell>
          <cell r="P543">
            <v>2</v>
          </cell>
          <cell r="Q543" t="str">
            <v>R Searle</v>
          </cell>
          <cell r="T543">
            <v>7</v>
          </cell>
          <cell r="U543" t="str">
            <v>caught</v>
          </cell>
          <cell r="V543" t="str">
            <v>T Lockhart</v>
          </cell>
          <cell r="X543" t="str">
            <v>N Stephenson</v>
          </cell>
          <cell r="Y543">
            <v>4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 t="str">
            <v>n/a</v>
          </cell>
        </row>
        <row r="544">
          <cell r="G544" t="str">
            <v>Curtis21</v>
          </cell>
          <cell r="H544">
            <v>0</v>
          </cell>
          <cell r="I544">
            <v>0</v>
          </cell>
          <cell r="J544" t="str">
            <v>Ploughmans CC</v>
          </cell>
          <cell r="K544" t="str">
            <v>Sunday</v>
          </cell>
          <cell r="L544" t="str">
            <v>28th June</v>
          </cell>
          <cell r="M544" t="str">
            <v>Home</v>
          </cell>
          <cell r="N544" t="str">
            <v>The Members End CC</v>
          </cell>
          <cell r="P544">
            <v>2</v>
          </cell>
          <cell r="Q544" t="str">
            <v>Curtis</v>
          </cell>
          <cell r="T544">
            <v>8</v>
          </cell>
          <cell r="U544" t="str">
            <v>bowled</v>
          </cell>
          <cell r="X544" t="str">
            <v>H Davies</v>
          </cell>
          <cell r="Y544">
            <v>21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 t="str">
            <v>n/a</v>
          </cell>
          <cell r="AK544">
            <v>4</v>
          </cell>
          <cell r="AL544">
            <v>7</v>
          </cell>
          <cell r="AM544">
            <v>2</v>
          </cell>
          <cell r="AN544">
            <v>20</v>
          </cell>
          <cell r="AO544">
            <v>0</v>
          </cell>
        </row>
        <row r="545">
          <cell r="G545" t="str">
            <v>Makepeace5</v>
          </cell>
          <cell r="H545">
            <v>0</v>
          </cell>
          <cell r="I545">
            <v>0</v>
          </cell>
          <cell r="J545" t="str">
            <v>Ploughmans CC</v>
          </cell>
          <cell r="K545" t="str">
            <v>Sunday</v>
          </cell>
          <cell r="L545" t="str">
            <v>28th June</v>
          </cell>
          <cell r="M545" t="str">
            <v>Home</v>
          </cell>
          <cell r="N545" t="str">
            <v>The Members End CC</v>
          </cell>
          <cell r="P545">
            <v>2</v>
          </cell>
          <cell r="Q545" t="str">
            <v>Makepeace</v>
          </cell>
          <cell r="T545">
            <v>9</v>
          </cell>
          <cell r="U545" t="str">
            <v>not out</v>
          </cell>
          <cell r="Y545">
            <v>5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 t="str">
            <v>n/a</v>
          </cell>
        </row>
        <row r="546">
          <cell r="G546" t="str">
            <v>JJ Searle0</v>
          </cell>
          <cell r="H546">
            <v>0</v>
          </cell>
          <cell r="I546">
            <v>0</v>
          </cell>
          <cell r="J546" t="str">
            <v>Ploughmans CC</v>
          </cell>
          <cell r="K546" t="str">
            <v>Sunday</v>
          </cell>
          <cell r="L546" t="str">
            <v>28th June</v>
          </cell>
          <cell r="M546" t="str">
            <v>Home</v>
          </cell>
          <cell r="N546" t="str">
            <v>The Members End CC</v>
          </cell>
          <cell r="P546">
            <v>2</v>
          </cell>
          <cell r="Q546" t="str">
            <v>JJ Searle</v>
          </cell>
          <cell r="T546">
            <v>10</v>
          </cell>
          <cell r="U546" t="str">
            <v>c&amp;b</v>
          </cell>
          <cell r="X546" t="str">
            <v>H Davies</v>
          </cell>
          <cell r="Y546">
            <v>0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 t="str">
            <v>n/a</v>
          </cell>
          <cell r="AK546">
            <v>6</v>
          </cell>
          <cell r="AL546">
            <v>1</v>
          </cell>
          <cell r="AM546">
            <v>1</v>
          </cell>
          <cell r="AN546">
            <v>0</v>
          </cell>
          <cell r="AO546">
            <v>1</v>
          </cell>
        </row>
        <row r="547">
          <cell r="G547" t="str">
            <v>JJ Searle1</v>
          </cell>
          <cell r="H547">
            <v>0</v>
          </cell>
          <cell r="I547">
            <v>0</v>
          </cell>
          <cell r="J547" t="str">
            <v>Ploughmans CC</v>
          </cell>
          <cell r="K547" t="str">
            <v>Sunday</v>
          </cell>
          <cell r="L547" t="str">
            <v>28th June</v>
          </cell>
          <cell r="M547" t="str">
            <v>Home</v>
          </cell>
          <cell r="N547" t="str">
            <v>The Members End CC</v>
          </cell>
          <cell r="P547">
            <v>2</v>
          </cell>
          <cell r="Q547" t="str">
            <v>JJ Searle</v>
          </cell>
          <cell r="T547">
            <v>11</v>
          </cell>
          <cell r="U547" t="str">
            <v>bowled</v>
          </cell>
          <cell r="X547" t="str">
            <v>N Stephenson</v>
          </cell>
          <cell r="Y547">
            <v>1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 t="str">
            <v>n/a</v>
          </cell>
        </row>
        <row r="548">
          <cell r="G548" t="str">
            <v>Extras14</v>
          </cell>
          <cell r="H548">
            <v>0</v>
          </cell>
          <cell r="I548">
            <v>0</v>
          </cell>
          <cell r="J548" t="str">
            <v>Ploughmans CC</v>
          </cell>
          <cell r="K548" t="str">
            <v>Sunday</v>
          </cell>
          <cell r="L548" t="str">
            <v>28th June</v>
          </cell>
          <cell r="M548" t="str">
            <v>Home</v>
          </cell>
          <cell r="N548" t="str">
            <v>The Members End CC</v>
          </cell>
          <cell r="P548">
            <v>2</v>
          </cell>
          <cell r="Q548" t="str">
            <v>Extras</v>
          </cell>
          <cell r="T548" t="str">
            <v>n/a</v>
          </cell>
          <cell r="U548" t="str">
            <v>n/a</v>
          </cell>
          <cell r="V548" t="str">
            <v>n/a</v>
          </cell>
          <cell r="X548" t="str">
            <v>n/a</v>
          </cell>
          <cell r="Y548">
            <v>14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>
            <v>8</v>
          </cell>
          <cell r="AE548">
            <v>1</v>
          </cell>
          <cell r="AF548">
            <v>1</v>
          </cell>
          <cell r="AG548">
            <v>4</v>
          </cell>
        </row>
        <row r="549">
          <cell r="G549" t="str">
            <v>H Davies0</v>
          </cell>
          <cell r="H549">
            <v>0</v>
          </cell>
          <cell r="I549">
            <v>0</v>
          </cell>
          <cell r="J549" t="str">
            <v>The Members End CC</v>
          </cell>
          <cell r="K549" t="str">
            <v>Sunday</v>
          </cell>
          <cell r="L549" t="str">
            <v>28th June</v>
          </cell>
          <cell r="M549" t="str">
            <v>Home</v>
          </cell>
          <cell r="N549" t="str">
            <v>Ploughmans CC</v>
          </cell>
          <cell r="P549">
            <v>1</v>
          </cell>
          <cell r="Q549" t="str">
            <v>H Davies</v>
          </cell>
          <cell r="T549">
            <v>1</v>
          </cell>
          <cell r="U549" t="str">
            <v>lbw</v>
          </cell>
          <cell r="X549" t="str">
            <v>Bauhatchet</v>
          </cell>
          <cell r="Y549">
            <v>0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 t="str">
            <v>n/a</v>
          </cell>
          <cell r="AK549">
            <v>4</v>
          </cell>
          <cell r="AL549">
            <v>3</v>
          </cell>
          <cell r="AM549">
            <v>0</v>
          </cell>
          <cell r="AN549">
            <v>20</v>
          </cell>
          <cell r="AO549">
            <v>2</v>
          </cell>
        </row>
        <row r="550">
          <cell r="G550" t="str">
            <v>D Pretorius67</v>
          </cell>
          <cell r="H550">
            <v>0</v>
          </cell>
          <cell r="I550">
            <v>0</v>
          </cell>
          <cell r="J550" t="str">
            <v>The Members End CC</v>
          </cell>
          <cell r="K550" t="str">
            <v>Sunday</v>
          </cell>
          <cell r="L550" t="str">
            <v>28th June</v>
          </cell>
          <cell r="M550" t="str">
            <v>Home</v>
          </cell>
          <cell r="N550" t="str">
            <v>Ploughmans CC</v>
          </cell>
          <cell r="P550">
            <v>1</v>
          </cell>
          <cell r="Q550" t="str">
            <v>D Pretorius</v>
          </cell>
          <cell r="T550">
            <v>2</v>
          </cell>
          <cell r="U550" t="str">
            <v>not out</v>
          </cell>
          <cell r="Y550">
            <v>67</v>
          </cell>
          <cell r="AB550">
            <v>9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 t="str">
            <v>n/a</v>
          </cell>
        </row>
        <row r="551">
          <cell r="G551" t="str">
            <v>C Ovens35</v>
          </cell>
          <cell r="H551">
            <v>0</v>
          </cell>
          <cell r="I551">
            <v>0</v>
          </cell>
          <cell r="J551" t="str">
            <v>The Members End CC</v>
          </cell>
          <cell r="K551" t="str">
            <v>Sunday</v>
          </cell>
          <cell r="L551" t="str">
            <v>28th June</v>
          </cell>
          <cell r="M551" t="str">
            <v>Home</v>
          </cell>
          <cell r="N551" t="str">
            <v>Ploughmans CC</v>
          </cell>
          <cell r="P551">
            <v>1</v>
          </cell>
          <cell r="Q551" t="str">
            <v>C Ovens</v>
          </cell>
          <cell r="T551">
            <v>3</v>
          </cell>
          <cell r="U551" t="str">
            <v>bowled</v>
          </cell>
          <cell r="X551" t="str">
            <v>Phillips</v>
          </cell>
          <cell r="Y551">
            <v>35</v>
          </cell>
          <cell r="AB551">
            <v>8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 t="str">
            <v>n/a</v>
          </cell>
        </row>
        <row r="552">
          <cell r="G552" t="str">
            <v>T Lockhart16</v>
          </cell>
          <cell r="H552">
            <v>0</v>
          </cell>
          <cell r="I552">
            <v>0</v>
          </cell>
          <cell r="J552" t="str">
            <v>The Members End CC</v>
          </cell>
          <cell r="K552" t="str">
            <v>Sunday</v>
          </cell>
          <cell r="L552" t="str">
            <v>28th June</v>
          </cell>
          <cell r="M552" t="str">
            <v>Home</v>
          </cell>
          <cell r="N552" t="str">
            <v>Ploughmans CC</v>
          </cell>
          <cell r="P552">
            <v>1</v>
          </cell>
          <cell r="Q552" t="str">
            <v>T Lockhart</v>
          </cell>
          <cell r="S552" t="str">
            <v>w</v>
          </cell>
          <cell r="T552">
            <v>4</v>
          </cell>
          <cell r="U552" t="str">
            <v>caught</v>
          </cell>
          <cell r="X552" t="str">
            <v>Parr</v>
          </cell>
          <cell r="Y552">
            <v>16</v>
          </cell>
          <cell r="AB552">
            <v>2</v>
          </cell>
          <cell r="AC552">
            <v>1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 t="str">
            <v>n/a</v>
          </cell>
        </row>
        <row r="553">
          <cell r="G553" t="str">
            <v>M Ridgway12</v>
          </cell>
          <cell r="H553">
            <v>0</v>
          </cell>
          <cell r="I553">
            <v>0</v>
          </cell>
          <cell r="J553" t="str">
            <v>The Members End CC</v>
          </cell>
          <cell r="K553" t="str">
            <v>Sunday</v>
          </cell>
          <cell r="L553" t="str">
            <v>28th June</v>
          </cell>
          <cell r="M553" t="str">
            <v>Home</v>
          </cell>
          <cell r="N553" t="str">
            <v>Ploughmans CC</v>
          </cell>
          <cell r="P553">
            <v>1</v>
          </cell>
          <cell r="Q553" t="str">
            <v>M Ridgway</v>
          </cell>
          <cell r="T553">
            <v>5</v>
          </cell>
          <cell r="U553" t="str">
            <v>caught</v>
          </cell>
          <cell r="X553" t="str">
            <v>Phillips</v>
          </cell>
          <cell r="Y553">
            <v>12</v>
          </cell>
          <cell r="AB553">
            <v>2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 t="str">
            <v>n/a</v>
          </cell>
          <cell r="AK553">
            <v>2</v>
          </cell>
          <cell r="AL553">
            <v>5</v>
          </cell>
          <cell r="AM553">
            <v>0</v>
          </cell>
          <cell r="AN553">
            <v>25</v>
          </cell>
          <cell r="AO553">
            <v>2</v>
          </cell>
        </row>
        <row r="554">
          <cell r="G554" t="str">
            <v>T Lonnen2</v>
          </cell>
          <cell r="H554">
            <v>0</v>
          </cell>
          <cell r="I554">
            <v>0</v>
          </cell>
          <cell r="J554" t="str">
            <v>The Members End CC</v>
          </cell>
          <cell r="K554" t="str">
            <v>Sunday</v>
          </cell>
          <cell r="L554" t="str">
            <v>28th June</v>
          </cell>
          <cell r="M554" t="str">
            <v>Home</v>
          </cell>
          <cell r="N554" t="str">
            <v>Ploughmans CC</v>
          </cell>
          <cell r="P554">
            <v>1</v>
          </cell>
          <cell r="Q554" t="str">
            <v>T Lonnen</v>
          </cell>
          <cell r="T554">
            <v>6</v>
          </cell>
          <cell r="U554" t="str">
            <v>bowled</v>
          </cell>
          <cell r="X554" t="str">
            <v>Phillips</v>
          </cell>
          <cell r="Y554">
            <v>2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 t="str">
            <v>n/a</v>
          </cell>
          <cell r="AK554">
            <v>1</v>
          </cell>
          <cell r="AL554">
            <v>5</v>
          </cell>
          <cell r="AM554">
            <v>2</v>
          </cell>
          <cell r="AN554">
            <v>15</v>
          </cell>
          <cell r="AO554">
            <v>3</v>
          </cell>
        </row>
        <row r="555">
          <cell r="G555" t="str">
            <v>K Chau2</v>
          </cell>
          <cell r="H555">
            <v>0</v>
          </cell>
          <cell r="I555">
            <v>0</v>
          </cell>
          <cell r="J555" t="str">
            <v>The Members End CC</v>
          </cell>
          <cell r="K555" t="str">
            <v>Sunday</v>
          </cell>
          <cell r="L555" t="str">
            <v>28th June</v>
          </cell>
          <cell r="M555" t="str">
            <v>Home</v>
          </cell>
          <cell r="N555" t="str">
            <v>Ploughmans CC</v>
          </cell>
          <cell r="P555">
            <v>1</v>
          </cell>
          <cell r="Q555" t="str">
            <v>K Chau</v>
          </cell>
          <cell r="T555">
            <v>7</v>
          </cell>
          <cell r="U555" t="str">
            <v>caught</v>
          </cell>
          <cell r="X555" t="str">
            <v>Parr</v>
          </cell>
          <cell r="Y555">
            <v>2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 t="str">
            <v>n/a</v>
          </cell>
        </row>
        <row r="556">
          <cell r="G556" t="str">
            <v>A Morgan10</v>
          </cell>
          <cell r="H556">
            <v>0</v>
          </cell>
          <cell r="I556">
            <v>0</v>
          </cell>
          <cell r="J556" t="str">
            <v>The Members End CC</v>
          </cell>
          <cell r="K556" t="str">
            <v>Sunday</v>
          </cell>
          <cell r="L556" t="str">
            <v>28th June</v>
          </cell>
          <cell r="M556" t="str">
            <v>Home</v>
          </cell>
          <cell r="N556" t="str">
            <v>Ploughmans CC</v>
          </cell>
          <cell r="P556">
            <v>1</v>
          </cell>
          <cell r="Q556" t="str">
            <v>A Morgan</v>
          </cell>
          <cell r="T556">
            <v>8</v>
          </cell>
          <cell r="U556" t="str">
            <v>run out</v>
          </cell>
          <cell r="Y556">
            <v>10</v>
          </cell>
          <cell r="AB556">
            <v>2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 t="str">
            <v>n/a</v>
          </cell>
        </row>
        <row r="557">
          <cell r="G557" t="str">
            <v>A Nicholls2</v>
          </cell>
          <cell r="H557">
            <v>0</v>
          </cell>
          <cell r="I557">
            <v>0</v>
          </cell>
          <cell r="J557" t="str">
            <v>The Members End CC</v>
          </cell>
          <cell r="K557" t="str">
            <v>Sunday</v>
          </cell>
          <cell r="L557" t="str">
            <v>28th June</v>
          </cell>
          <cell r="M557" t="str">
            <v>Home</v>
          </cell>
          <cell r="N557" t="str">
            <v>Ploughmans CC</v>
          </cell>
          <cell r="P557">
            <v>1</v>
          </cell>
          <cell r="Q557" t="str">
            <v>A Nicholls</v>
          </cell>
          <cell r="T557">
            <v>9</v>
          </cell>
          <cell r="U557" t="str">
            <v>bowled</v>
          </cell>
          <cell r="X557" t="str">
            <v>Bowles</v>
          </cell>
          <cell r="Y557">
            <v>2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 t="str">
            <v>n/a</v>
          </cell>
        </row>
        <row r="558">
          <cell r="G558" t="str">
            <v>S Carsonn/a</v>
          </cell>
          <cell r="H558">
            <v>0</v>
          </cell>
          <cell r="I558">
            <v>0</v>
          </cell>
          <cell r="J558" t="str">
            <v>The Members End CC</v>
          </cell>
          <cell r="K558" t="str">
            <v>Sunday</v>
          </cell>
          <cell r="L558" t="str">
            <v>28th June</v>
          </cell>
          <cell r="M558" t="str">
            <v>Home</v>
          </cell>
          <cell r="N558" t="str">
            <v>Ploughmans CC</v>
          </cell>
          <cell r="P558">
            <v>1</v>
          </cell>
          <cell r="Q558" t="str">
            <v>S Carson</v>
          </cell>
          <cell r="R558" t="str">
            <v>c</v>
          </cell>
          <cell r="T558">
            <v>10</v>
          </cell>
          <cell r="U558" t="str">
            <v>did not bat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 t="str">
            <v>n/a</v>
          </cell>
        </row>
        <row r="559">
          <cell r="G559" t="str">
            <v>N Stephenson5</v>
          </cell>
          <cell r="H559">
            <v>0</v>
          </cell>
          <cell r="I559">
            <v>0</v>
          </cell>
          <cell r="J559" t="str">
            <v>The Members End CC</v>
          </cell>
          <cell r="K559" t="str">
            <v>Sunday</v>
          </cell>
          <cell r="L559" t="str">
            <v>28th June</v>
          </cell>
          <cell r="M559" t="str">
            <v>Home</v>
          </cell>
          <cell r="N559" t="str">
            <v>Ploughmans CC</v>
          </cell>
          <cell r="P559">
            <v>1</v>
          </cell>
          <cell r="Q559" t="str">
            <v>N Stephenson</v>
          </cell>
          <cell r="T559">
            <v>11</v>
          </cell>
          <cell r="U559" t="str">
            <v>not out</v>
          </cell>
          <cell r="Y559">
            <v>5</v>
          </cell>
          <cell r="AB559">
            <v>1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 t="str">
            <v>n/a</v>
          </cell>
          <cell r="AK559">
            <v>3</v>
          </cell>
          <cell r="AL559">
            <v>4</v>
          </cell>
          <cell r="AM559">
            <v>0</v>
          </cell>
          <cell r="AN559">
            <v>20</v>
          </cell>
          <cell r="AO559">
            <v>3</v>
          </cell>
        </row>
        <row r="560">
          <cell r="G560" t="str">
            <v>Extras12</v>
          </cell>
          <cell r="H560">
            <v>0</v>
          </cell>
          <cell r="I560">
            <v>0</v>
          </cell>
          <cell r="J560" t="str">
            <v>The Members End CC</v>
          </cell>
          <cell r="K560" t="str">
            <v>Sunday</v>
          </cell>
          <cell r="L560" t="str">
            <v>28th June</v>
          </cell>
          <cell r="M560" t="str">
            <v>Home</v>
          </cell>
          <cell r="N560" t="str">
            <v>Ploughmans CC</v>
          </cell>
          <cell r="P560">
            <v>1</v>
          </cell>
          <cell r="Q560" t="str">
            <v>Extras</v>
          </cell>
          <cell r="T560" t="str">
            <v>n/a</v>
          </cell>
          <cell r="U560" t="str">
            <v>n/a</v>
          </cell>
          <cell r="V560" t="str">
            <v>n/a</v>
          </cell>
          <cell r="X560" t="str">
            <v>n/a</v>
          </cell>
          <cell r="Y560">
            <v>12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>
            <v>3</v>
          </cell>
          <cell r="AE560">
            <v>1</v>
          </cell>
          <cell r="AF560">
            <v>7</v>
          </cell>
          <cell r="AG560">
            <v>1</v>
          </cell>
        </row>
        <row r="561">
          <cell r="G561" t="str">
            <v>N Mahadevan24</v>
          </cell>
          <cell r="H561">
            <v>0</v>
          </cell>
          <cell r="I561">
            <v>0</v>
          </cell>
          <cell r="J561" t="str">
            <v>Ploughmans CC</v>
          </cell>
          <cell r="K561" t="str">
            <v>Saturday</v>
          </cell>
          <cell r="L561" t="str">
            <v>4th July</v>
          </cell>
          <cell r="M561" t="str">
            <v>Away</v>
          </cell>
          <cell r="N561" t="str">
            <v>Commomnwealth CC</v>
          </cell>
          <cell r="P561">
            <v>2</v>
          </cell>
          <cell r="Q561" t="str">
            <v>N Mahadevan</v>
          </cell>
          <cell r="T561">
            <v>1</v>
          </cell>
          <cell r="U561" t="str">
            <v>c&amp;b</v>
          </cell>
          <cell r="X561" t="str">
            <v>A Burriel</v>
          </cell>
          <cell r="Y561">
            <v>24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 t="str">
            <v>n/a</v>
          </cell>
        </row>
        <row r="562">
          <cell r="G562" t="str">
            <v>J Patel38</v>
          </cell>
          <cell r="H562">
            <v>0</v>
          </cell>
          <cell r="I562">
            <v>0</v>
          </cell>
          <cell r="J562" t="str">
            <v>Ploughmans CC</v>
          </cell>
          <cell r="K562" t="str">
            <v>Saturday</v>
          </cell>
          <cell r="L562" t="str">
            <v>4th July</v>
          </cell>
          <cell r="M562" t="str">
            <v>Away</v>
          </cell>
          <cell r="N562" t="str">
            <v>Commomnwealth CC</v>
          </cell>
          <cell r="P562">
            <v>2</v>
          </cell>
          <cell r="Q562" t="str">
            <v>J Patel</v>
          </cell>
          <cell r="T562">
            <v>2</v>
          </cell>
          <cell r="U562" t="str">
            <v>bowled</v>
          </cell>
          <cell r="X562" t="str">
            <v>A Burriel</v>
          </cell>
          <cell r="Y562">
            <v>38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 t="str">
            <v>n/a</v>
          </cell>
        </row>
        <row r="563">
          <cell r="G563" t="str">
            <v>C Martin13</v>
          </cell>
          <cell r="H563">
            <v>0</v>
          </cell>
          <cell r="I563">
            <v>0</v>
          </cell>
          <cell r="J563" t="str">
            <v>Ploughmans CC</v>
          </cell>
          <cell r="K563" t="str">
            <v>Saturday</v>
          </cell>
          <cell r="L563" t="str">
            <v>4th July</v>
          </cell>
          <cell r="M563" t="str">
            <v>Away</v>
          </cell>
          <cell r="N563" t="str">
            <v>Commomnwealth CC</v>
          </cell>
          <cell r="P563">
            <v>2</v>
          </cell>
          <cell r="Q563" t="str">
            <v>C Martin</v>
          </cell>
          <cell r="T563">
            <v>3</v>
          </cell>
          <cell r="U563" t="str">
            <v>caught</v>
          </cell>
          <cell r="V563">
            <v>0</v>
          </cell>
          <cell r="X563" t="str">
            <v>D Conway</v>
          </cell>
          <cell r="Y563">
            <v>13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 t="str">
            <v>n/a</v>
          </cell>
          <cell r="AK563">
            <v>3</v>
          </cell>
          <cell r="AL563">
            <v>10</v>
          </cell>
          <cell r="AM563">
            <v>3</v>
          </cell>
          <cell r="AN563">
            <v>31</v>
          </cell>
          <cell r="AO563">
            <v>0</v>
          </cell>
        </row>
        <row r="564">
          <cell r="G564" t="str">
            <v>C Ramroop11</v>
          </cell>
          <cell r="H564">
            <v>0</v>
          </cell>
          <cell r="I564">
            <v>0</v>
          </cell>
          <cell r="J564" t="str">
            <v>Ploughmans CC</v>
          </cell>
          <cell r="K564" t="str">
            <v>Saturday</v>
          </cell>
          <cell r="L564" t="str">
            <v>4th July</v>
          </cell>
          <cell r="M564" t="str">
            <v>Away</v>
          </cell>
          <cell r="N564" t="str">
            <v>Commomnwealth CC</v>
          </cell>
          <cell r="P564">
            <v>2</v>
          </cell>
          <cell r="Q564" t="str">
            <v>C Ramroop</v>
          </cell>
          <cell r="T564">
            <v>4</v>
          </cell>
          <cell r="U564" t="str">
            <v>bowled</v>
          </cell>
          <cell r="X564" t="str">
            <v>M Ridgway</v>
          </cell>
          <cell r="Y564">
            <v>11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 t="str">
            <v>n/a</v>
          </cell>
          <cell r="AK564">
            <v>4</v>
          </cell>
          <cell r="AL564">
            <v>5</v>
          </cell>
          <cell r="AM564">
            <v>0</v>
          </cell>
          <cell r="AN564">
            <v>22</v>
          </cell>
          <cell r="AO564">
            <v>0</v>
          </cell>
        </row>
        <row r="565">
          <cell r="G565" t="str">
            <v>O Sinclair3</v>
          </cell>
          <cell r="H565">
            <v>0</v>
          </cell>
          <cell r="I565">
            <v>0</v>
          </cell>
          <cell r="J565" t="str">
            <v>Ploughmans CC</v>
          </cell>
          <cell r="K565" t="str">
            <v>Saturday</v>
          </cell>
          <cell r="L565" t="str">
            <v>4th July</v>
          </cell>
          <cell r="M565" t="str">
            <v>Away</v>
          </cell>
          <cell r="N565" t="str">
            <v>Commomnwealth CC</v>
          </cell>
          <cell r="P565">
            <v>2</v>
          </cell>
          <cell r="Q565" t="str">
            <v>O Sinclair</v>
          </cell>
          <cell r="T565">
            <v>5</v>
          </cell>
          <cell r="U565" t="str">
            <v>lbw</v>
          </cell>
          <cell r="X565" t="str">
            <v>D Conway</v>
          </cell>
          <cell r="Y565">
            <v>3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 t="str">
            <v>n/a</v>
          </cell>
          <cell r="AK565">
            <v>1</v>
          </cell>
          <cell r="AL565">
            <v>6</v>
          </cell>
          <cell r="AM565">
            <v>1</v>
          </cell>
          <cell r="AN565">
            <v>14</v>
          </cell>
          <cell r="AO565">
            <v>0</v>
          </cell>
        </row>
        <row r="566">
          <cell r="G566" t="str">
            <v>A Narain31</v>
          </cell>
          <cell r="H566">
            <v>0</v>
          </cell>
          <cell r="I566">
            <v>0</v>
          </cell>
          <cell r="J566" t="str">
            <v>Ploughmans CC</v>
          </cell>
          <cell r="K566" t="str">
            <v>Saturday</v>
          </cell>
          <cell r="L566" t="str">
            <v>4th July</v>
          </cell>
          <cell r="M566" t="str">
            <v>Away</v>
          </cell>
          <cell r="N566" t="str">
            <v>Commomnwealth CC</v>
          </cell>
          <cell r="P566">
            <v>2</v>
          </cell>
          <cell r="Q566" t="str">
            <v>A Narain</v>
          </cell>
          <cell r="T566">
            <v>6</v>
          </cell>
          <cell r="U566" t="str">
            <v>not out</v>
          </cell>
          <cell r="Y566">
            <v>31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 t="str">
            <v>n/a</v>
          </cell>
          <cell r="AK566">
            <v>6</v>
          </cell>
          <cell r="AL566">
            <v>7</v>
          </cell>
          <cell r="AM566">
            <v>0</v>
          </cell>
          <cell r="AN566">
            <v>33</v>
          </cell>
          <cell r="AO566">
            <v>3</v>
          </cell>
        </row>
        <row r="567">
          <cell r="G567" t="str">
            <v>D Narain8</v>
          </cell>
          <cell r="H567">
            <v>0</v>
          </cell>
          <cell r="I567">
            <v>0</v>
          </cell>
          <cell r="J567" t="str">
            <v>Ploughmans CC</v>
          </cell>
          <cell r="K567" t="str">
            <v>Saturday</v>
          </cell>
          <cell r="L567" t="str">
            <v>4th July</v>
          </cell>
          <cell r="M567" t="str">
            <v>Away</v>
          </cell>
          <cell r="N567" t="str">
            <v>Commomnwealth CC</v>
          </cell>
          <cell r="P567">
            <v>2</v>
          </cell>
          <cell r="Q567" t="str">
            <v>D Narain</v>
          </cell>
          <cell r="T567">
            <v>7</v>
          </cell>
          <cell r="U567" t="str">
            <v>bowled</v>
          </cell>
          <cell r="X567" t="str">
            <v>N Ridgway</v>
          </cell>
          <cell r="Y567">
            <v>8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 t="str">
            <v>n/a</v>
          </cell>
          <cell r="AK567">
            <v>5</v>
          </cell>
          <cell r="AL567">
            <v>9</v>
          </cell>
          <cell r="AM567">
            <v>0</v>
          </cell>
          <cell r="AN567">
            <v>47</v>
          </cell>
          <cell r="AO567">
            <v>2</v>
          </cell>
        </row>
        <row r="568">
          <cell r="G568" t="str">
            <v>E Brown11</v>
          </cell>
          <cell r="H568">
            <v>0</v>
          </cell>
          <cell r="I568">
            <v>0</v>
          </cell>
          <cell r="J568" t="str">
            <v>Ploughmans CC</v>
          </cell>
          <cell r="K568" t="str">
            <v>Saturday</v>
          </cell>
          <cell r="L568" t="str">
            <v>4th July</v>
          </cell>
          <cell r="M568" t="str">
            <v>Away</v>
          </cell>
          <cell r="N568" t="str">
            <v>Commomnwealth CC</v>
          </cell>
          <cell r="P568">
            <v>2</v>
          </cell>
          <cell r="Q568" t="str">
            <v>E Brown</v>
          </cell>
          <cell r="T568">
            <v>8</v>
          </cell>
          <cell r="U568" t="str">
            <v>not out</v>
          </cell>
          <cell r="Y568">
            <v>11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 t="str">
            <v>n/a</v>
          </cell>
          <cell r="AK568">
            <v>2</v>
          </cell>
          <cell r="AL568">
            <v>8</v>
          </cell>
          <cell r="AM568">
            <v>1</v>
          </cell>
          <cell r="AN568">
            <v>23</v>
          </cell>
          <cell r="AO568">
            <v>3</v>
          </cell>
        </row>
        <row r="569">
          <cell r="G569" t="str">
            <v>N Baburamn/a</v>
          </cell>
          <cell r="H569">
            <v>0</v>
          </cell>
          <cell r="I569">
            <v>0</v>
          </cell>
          <cell r="J569" t="str">
            <v>Ploughmans CC</v>
          </cell>
          <cell r="K569" t="str">
            <v>Saturday</v>
          </cell>
          <cell r="L569" t="str">
            <v>4th July</v>
          </cell>
          <cell r="M569" t="str">
            <v>Away</v>
          </cell>
          <cell r="N569" t="str">
            <v>Commomnwealth CC</v>
          </cell>
          <cell r="P569">
            <v>2</v>
          </cell>
          <cell r="Q569" t="str">
            <v>N Baburam</v>
          </cell>
          <cell r="T569">
            <v>9</v>
          </cell>
          <cell r="U569" t="str">
            <v>did not bat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 t="str">
            <v>n/a</v>
          </cell>
        </row>
        <row r="570">
          <cell r="G570" t="str">
            <v>J Clarken/a</v>
          </cell>
          <cell r="H570">
            <v>0</v>
          </cell>
          <cell r="I570">
            <v>0</v>
          </cell>
          <cell r="J570" t="str">
            <v>Ploughmans CC</v>
          </cell>
          <cell r="K570" t="str">
            <v>Saturday</v>
          </cell>
          <cell r="L570" t="str">
            <v>4th July</v>
          </cell>
          <cell r="M570" t="str">
            <v>Away</v>
          </cell>
          <cell r="N570" t="str">
            <v>Commomnwealth CC</v>
          </cell>
          <cell r="P570">
            <v>2</v>
          </cell>
          <cell r="Q570" t="str">
            <v>J Clarke</v>
          </cell>
          <cell r="T570">
            <v>10</v>
          </cell>
          <cell r="U570" t="str">
            <v>did not bat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 t="str">
            <v>n/a</v>
          </cell>
        </row>
        <row r="571">
          <cell r="G571" t="str">
            <v>M Robinsonn/a</v>
          </cell>
          <cell r="H571">
            <v>0</v>
          </cell>
          <cell r="I571">
            <v>0</v>
          </cell>
          <cell r="J571" t="str">
            <v>Ploughmans CC</v>
          </cell>
          <cell r="K571" t="str">
            <v>Saturday</v>
          </cell>
          <cell r="L571" t="str">
            <v>4th July</v>
          </cell>
          <cell r="M571" t="str">
            <v>Away</v>
          </cell>
          <cell r="N571" t="str">
            <v>Commomnwealth CC</v>
          </cell>
          <cell r="P571">
            <v>2</v>
          </cell>
          <cell r="Q571" t="str">
            <v>M Robinson</v>
          </cell>
          <cell r="T571">
            <v>11</v>
          </cell>
          <cell r="U571" t="str">
            <v>did not bat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 t="str">
            <v>n/a</v>
          </cell>
        </row>
        <row r="572">
          <cell r="G572" t="str">
            <v>Extras26</v>
          </cell>
          <cell r="H572">
            <v>0</v>
          </cell>
          <cell r="I572">
            <v>0</v>
          </cell>
          <cell r="J572" t="str">
            <v>Ploughmans CC</v>
          </cell>
          <cell r="K572" t="str">
            <v>Saturday</v>
          </cell>
          <cell r="L572" t="str">
            <v>4th July</v>
          </cell>
          <cell r="M572" t="str">
            <v>Away</v>
          </cell>
          <cell r="N572" t="str">
            <v>Commomnwealth CC</v>
          </cell>
          <cell r="P572">
            <v>2</v>
          </cell>
          <cell r="Q572" t="str">
            <v>Extras</v>
          </cell>
          <cell r="T572" t="str">
            <v>n/a</v>
          </cell>
          <cell r="U572" t="str">
            <v>n/a</v>
          </cell>
          <cell r="V572" t="str">
            <v>n/a</v>
          </cell>
          <cell r="X572" t="str">
            <v>n/a</v>
          </cell>
          <cell r="Y572">
            <v>26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>
            <v>21</v>
          </cell>
          <cell r="AE572">
            <v>1</v>
          </cell>
          <cell r="AF572">
            <v>0</v>
          </cell>
          <cell r="AG572">
            <v>4</v>
          </cell>
        </row>
        <row r="573">
          <cell r="G573" t="str">
            <v>T James3</v>
          </cell>
          <cell r="H573">
            <v>0</v>
          </cell>
          <cell r="I573">
            <v>0</v>
          </cell>
          <cell r="J573" t="str">
            <v>Commomnwealth CC</v>
          </cell>
          <cell r="K573" t="str">
            <v>Saturday</v>
          </cell>
          <cell r="L573" t="str">
            <v>4th July</v>
          </cell>
          <cell r="M573" t="str">
            <v>Away</v>
          </cell>
          <cell r="N573" t="str">
            <v>Ploughmans CC</v>
          </cell>
          <cell r="P573">
            <v>1</v>
          </cell>
          <cell r="Q573" t="str">
            <v>T James</v>
          </cell>
          <cell r="T573">
            <v>1</v>
          </cell>
          <cell r="U573" t="str">
            <v>caught</v>
          </cell>
          <cell r="X573" t="str">
            <v>E Brown</v>
          </cell>
          <cell r="Y573">
            <v>3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 t="str">
            <v>n/a</v>
          </cell>
        </row>
        <row r="574">
          <cell r="G574" t="str">
            <v>N Ridgway19</v>
          </cell>
          <cell r="H574">
            <v>0</v>
          </cell>
          <cell r="I574">
            <v>0</v>
          </cell>
          <cell r="J574" t="str">
            <v>Commomnwealth CC</v>
          </cell>
          <cell r="K574" t="str">
            <v>Saturday</v>
          </cell>
          <cell r="L574" t="str">
            <v>4th July</v>
          </cell>
          <cell r="M574" t="str">
            <v>Away</v>
          </cell>
          <cell r="N574" t="str">
            <v>Ploughmans CC</v>
          </cell>
          <cell r="P574">
            <v>1</v>
          </cell>
          <cell r="Q574" t="str">
            <v>N Ridgway</v>
          </cell>
          <cell r="T574">
            <v>2</v>
          </cell>
          <cell r="U574" t="str">
            <v>caught</v>
          </cell>
          <cell r="X574" t="str">
            <v>E Brown</v>
          </cell>
          <cell r="Y574">
            <v>19</v>
          </cell>
          <cell r="AB574">
            <v>2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 t="str">
            <v>n/a</v>
          </cell>
          <cell r="AK574">
            <v>6</v>
          </cell>
          <cell r="AL574">
            <v>5</v>
          </cell>
          <cell r="AM574">
            <v>0</v>
          </cell>
          <cell r="AN574">
            <v>25</v>
          </cell>
          <cell r="AO574">
            <v>1</v>
          </cell>
        </row>
        <row r="575">
          <cell r="G575" t="str">
            <v>A Burriel10</v>
          </cell>
          <cell r="H575">
            <v>0</v>
          </cell>
          <cell r="I575">
            <v>0</v>
          </cell>
          <cell r="J575" t="str">
            <v>Commomnwealth CC</v>
          </cell>
          <cell r="K575" t="str">
            <v>Saturday</v>
          </cell>
          <cell r="L575" t="str">
            <v>4th July</v>
          </cell>
          <cell r="M575" t="str">
            <v>Away</v>
          </cell>
          <cell r="N575" t="str">
            <v>Ploughmans CC</v>
          </cell>
          <cell r="P575">
            <v>1</v>
          </cell>
          <cell r="Q575" t="str">
            <v>A Burriel</v>
          </cell>
          <cell r="T575">
            <v>3</v>
          </cell>
          <cell r="U575" t="str">
            <v>caught</v>
          </cell>
          <cell r="X575" t="str">
            <v>E Brown</v>
          </cell>
          <cell r="Y575">
            <v>10</v>
          </cell>
          <cell r="AB575">
            <v>1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 t="str">
            <v>n/a</v>
          </cell>
          <cell r="AK575">
            <v>4</v>
          </cell>
          <cell r="AL575">
            <v>7</v>
          </cell>
          <cell r="AM575">
            <v>0</v>
          </cell>
          <cell r="AN575">
            <v>35</v>
          </cell>
          <cell r="AO575">
            <v>2</v>
          </cell>
        </row>
        <row r="576">
          <cell r="G576" t="str">
            <v>P Hynes66</v>
          </cell>
          <cell r="H576">
            <v>0</v>
          </cell>
          <cell r="I576">
            <v>0</v>
          </cell>
          <cell r="J576" t="str">
            <v>Commomnwealth CC</v>
          </cell>
          <cell r="K576" t="str">
            <v>Saturday</v>
          </cell>
          <cell r="L576" t="str">
            <v>4th July</v>
          </cell>
          <cell r="M576" t="str">
            <v>Away</v>
          </cell>
          <cell r="N576" t="str">
            <v>Ploughmans CC</v>
          </cell>
          <cell r="P576">
            <v>1</v>
          </cell>
          <cell r="Q576" t="str">
            <v>P Hynes</v>
          </cell>
          <cell r="T576">
            <v>4</v>
          </cell>
          <cell r="U576" t="str">
            <v>caught</v>
          </cell>
          <cell r="X576" t="str">
            <v>D Narain</v>
          </cell>
          <cell r="Y576">
            <v>66</v>
          </cell>
          <cell r="AB576">
            <v>7</v>
          </cell>
          <cell r="AC576">
            <v>1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 t="str">
            <v>n/a</v>
          </cell>
        </row>
        <row r="577">
          <cell r="G577" t="str">
            <v>S Britto21</v>
          </cell>
          <cell r="H577">
            <v>0</v>
          </cell>
          <cell r="I577">
            <v>0</v>
          </cell>
          <cell r="J577" t="str">
            <v>Commomnwealth CC</v>
          </cell>
          <cell r="K577" t="str">
            <v>Saturday</v>
          </cell>
          <cell r="L577" t="str">
            <v>4th July</v>
          </cell>
          <cell r="M577" t="str">
            <v>Away</v>
          </cell>
          <cell r="N577" t="str">
            <v>Ploughmans CC</v>
          </cell>
          <cell r="P577">
            <v>1</v>
          </cell>
          <cell r="Q577" t="str">
            <v>S Britto</v>
          </cell>
          <cell r="R577" t="str">
            <v>c</v>
          </cell>
          <cell r="T577">
            <v>5</v>
          </cell>
          <cell r="U577" t="str">
            <v>caught</v>
          </cell>
          <cell r="X577" t="str">
            <v>A Narain</v>
          </cell>
          <cell r="Y577">
            <v>21</v>
          </cell>
          <cell r="AB577">
            <v>1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 t="str">
            <v>n/a</v>
          </cell>
        </row>
        <row r="578">
          <cell r="G578" t="str">
            <v>H Webster6</v>
          </cell>
          <cell r="H578">
            <v>0</v>
          </cell>
          <cell r="I578">
            <v>0</v>
          </cell>
          <cell r="J578" t="str">
            <v>Commomnwealth CC</v>
          </cell>
          <cell r="K578" t="str">
            <v>Saturday</v>
          </cell>
          <cell r="L578" t="str">
            <v>4th July</v>
          </cell>
          <cell r="M578" t="str">
            <v>Away</v>
          </cell>
          <cell r="N578" t="str">
            <v>Ploughmans CC</v>
          </cell>
          <cell r="P578">
            <v>1</v>
          </cell>
          <cell r="Q578" t="str">
            <v>H Webster</v>
          </cell>
          <cell r="T578">
            <v>6</v>
          </cell>
          <cell r="U578" t="str">
            <v>caught</v>
          </cell>
          <cell r="X578" t="str">
            <v>A Narain</v>
          </cell>
          <cell r="Y578">
            <v>6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 t="str">
            <v>n/a</v>
          </cell>
        </row>
        <row r="579">
          <cell r="G579" t="str">
            <v>G Wolledge8</v>
          </cell>
          <cell r="H579">
            <v>0</v>
          </cell>
          <cell r="I579">
            <v>0</v>
          </cell>
          <cell r="J579" t="str">
            <v>Commomnwealth CC</v>
          </cell>
          <cell r="K579" t="str">
            <v>Saturday</v>
          </cell>
          <cell r="L579" t="str">
            <v>4th July</v>
          </cell>
          <cell r="M579" t="str">
            <v>Away</v>
          </cell>
          <cell r="N579" t="str">
            <v>Ploughmans CC</v>
          </cell>
          <cell r="P579">
            <v>1</v>
          </cell>
          <cell r="Q579" t="str">
            <v>G Wolledge</v>
          </cell>
          <cell r="T579">
            <v>7</v>
          </cell>
          <cell r="U579" t="str">
            <v>caught</v>
          </cell>
          <cell r="X579" t="str">
            <v>A Narain</v>
          </cell>
          <cell r="Y579">
            <v>8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 t="str">
            <v>n/a</v>
          </cell>
        </row>
        <row r="580">
          <cell r="G580" t="str">
            <v>D Conway3</v>
          </cell>
          <cell r="H580">
            <v>0</v>
          </cell>
          <cell r="I580">
            <v>0</v>
          </cell>
          <cell r="J580" t="str">
            <v>Commomnwealth CC</v>
          </cell>
          <cell r="K580" t="str">
            <v>Saturday</v>
          </cell>
          <cell r="L580" t="str">
            <v>4th July</v>
          </cell>
          <cell r="M580" t="str">
            <v>Away</v>
          </cell>
          <cell r="N580" t="str">
            <v>Ploughmans CC</v>
          </cell>
          <cell r="P580">
            <v>1</v>
          </cell>
          <cell r="Q580" t="str">
            <v>D Conway</v>
          </cell>
          <cell r="T580">
            <v>8</v>
          </cell>
          <cell r="U580" t="str">
            <v>caught</v>
          </cell>
          <cell r="X580" t="str">
            <v>D Narain</v>
          </cell>
          <cell r="Y580">
            <v>3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 t="str">
            <v>n/a</v>
          </cell>
          <cell r="AK580">
            <v>5</v>
          </cell>
          <cell r="AL580">
            <v>10</v>
          </cell>
          <cell r="AM580">
            <v>2</v>
          </cell>
          <cell r="AN580">
            <v>15</v>
          </cell>
          <cell r="AO580">
            <v>2</v>
          </cell>
        </row>
        <row r="581">
          <cell r="G581" t="str">
            <v>M Ridgway12</v>
          </cell>
          <cell r="H581">
            <v>0</v>
          </cell>
          <cell r="I581">
            <v>0</v>
          </cell>
          <cell r="J581" t="str">
            <v>Commomnwealth CC</v>
          </cell>
          <cell r="K581" t="str">
            <v>Saturday</v>
          </cell>
          <cell r="L581" t="str">
            <v>4th July</v>
          </cell>
          <cell r="M581" t="str">
            <v>Away</v>
          </cell>
          <cell r="N581" t="str">
            <v>Ploughmans CC</v>
          </cell>
          <cell r="P581">
            <v>1</v>
          </cell>
          <cell r="Q581" t="str">
            <v>M Ridgway</v>
          </cell>
          <cell r="T581">
            <v>9</v>
          </cell>
          <cell r="U581" t="str">
            <v>not out</v>
          </cell>
          <cell r="Y581">
            <v>12</v>
          </cell>
          <cell r="AB581">
            <v>1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 t="str">
            <v>n/a</v>
          </cell>
          <cell r="AK581">
            <v>1</v>
          </cell>
          <cell r="AL581">
            <v>10</v>
          </cell>
          <cell r="AM581">
            <v>1</v>
          </cell>
          <cell r="AN581">
            <v>35</v>
          </cell>
          <cell r="AO581">
            <v>1</v>
          </cell>
        </row>
        <row r="582">
          <cell r="G582" t="str">
            <v>D Pretorius5</v>
          </cell>
          <cell r="H582">
            <v>0</v>
          </cell>
          <cell r="I582">
            <v>0</v>
          </cell>
          <cell r="J582" t="str">
            <v>Commomnwealth CC</v>
          </cell>
          <cell r="K582" t="str">
            <v>Saturday</v>
          </cell>
          <cell r="L582" t="str">
            <v>4th July</v>
          </cell>
          <cell r="M582" t="str">
            <v>Away</v>
          </cell>
          <cell r="N582" t="str">
            <v>Ploughmans CC</v>
          </cell>
          <cell r="P582">
            <v>1</v>
          </cell>
          <cell r="Q582" t="str">
            <v>D Pretorius</v>
          </cell>
          <cell r="T582">
            <v>10</v>
          </cell>
          <cell r="U582" t="str">
            <v>not out</v>
          </cell>
          <cell r="Y582">
            <v>5</v>
          </cell>
          <cell r="AB582">
            <v>1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 t="str">
            <v>n/a</v>
          </cell>
          <cell r="AK582">
            <v>3</v>
          </cell>
          <cell r="AL582">
            <v>3</v>
          </cell>
          <cell r="AM582">
            <v>0</v>
          </cell>
          <cell r="AN582">
            <v>14</v>
          </cell>
          <cell r="AO582">
            <v>0</v>
          </cell>
        </row>
        <row r="583">
          <cell r="G583" t="str">
            <v>A Pauln/a</v>
          </cell>
          <cell r="H583">
            <v>0</v>
          </cell>
          <cell r="I583">
            <v>0</v>
          </cell>
          <cell r="J583" t="str">
            <v>Commomnwealth CC</v>
          </cell>
          <cell r="K583" t="str">
            <v>Saturday</v>
          </cell>
          <cell r="L583" t="str">
            <v>4th July</v>
          </cell>
          <cell r="M583" t="str">
            <v>Away</v>
          </cell>
          <cell r="N583" t="str">
            <v>Ploughmans CC</v>
          </cell>
          <cell r="P583">
            <v>1</v>
          </cell>
          <cell r="Q583" t="str">
            <v>A Paul</v>
          </cell>
          <cell r="T583">
            <v>11</v>
          </cell>
          <cell r="U583" t="str">
            <v>did not bat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 t="str">
            <v>n/a</v>
          </cell>
          <cell r="AK583">
            <v>2</v>
          </cell>
          <cell r="AL583">
            <v>10</v>
          </cell>
          <cell r="AM583">
            <v>1</v>
          </cell>
          <cell r="AN583">
            <v>37</v>
          </cell>
          <cell r="AO583">
            <v>0</v>
          </cell>
        </row>
        <row r="584">
          <cell r="G584" t="str">
            <v>Extras20</v>
          </cell>
          <cell r="H584">
            <v>0</v>
          </cell>
          <cell r="I584">
            <v>0</v>
          </cell>
          <cell r="J584" t="str">
            <v>Commomnwealth CC</v>
          </cell>
          <cell r="K584" t="str">
            <v>Saturday</v>
          </cell>
          <cell r="L584" t="str">
            <v>4th July</v>
          </cell>
          <cell r="M584" t="str">
            <v>Away</v>
          </cell>
          <cell r="N584" t="str">
            <v>Ploughmans CC</v>
          </cell>
          <cell r="P584">
            <v>1</v>
          </cell>
          <cell r="Q584" t="str">
            <v>Extras</v>
          </cell>
          <cell r="T584" t="str">
            <v>n/a</v>
          </cell>
          <cell r="U584" t="str">
            <v>n/a</v>
          </cell>
          <cell r="V584" t="str">
            <v>n/a</v>
          </cell>
          <cell r="X584" t="str">
            <v>n/a</v>
          </cell>
          <cell r="Y584">
            <v>20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>
            <v>14</v>
          </cell>
          <cell r="AE584">
            <v>0</v>
          </cell>
          <cell r="AF584">
            <v>2</v>
          </cell>
          <cell r="AG584">
            <v>4</v>
          </cell>
        </row>
        <row r="585">
          <cell r="G585" t="str">
            <v>S Johns26</v>
          </cell>
          <cell r="H585">
            <v>0</v>
          </cell>
          <cell r="I585">
            <v>0</v>
          </cell>
          <cell r="J585" t="str">
            <v>Ploughmans CC</v>
          </cell>
          <cell r="K585" t="str">
            <v>Sunday</v>
          </cell>
          <cell r="L585" t="str">
            <v>5th July</v>
          </cell>
          <cell r="M585" t="str">
            <v>Away</v>
          </cell>
          <cell r="N585" t="str">
            <v xml:space="preserve">Cincinatti CC </v>
          </cell>
          <cell r="P585">
            <v>1</v>
          </cell>
          <cell r="Q585" t="str">
            <v>S Johns</v>
          </cell>
          <cell r="T585">
            <v>1</v>
          </cell>
          <cell r="U585" t="str">
            <v>caught</v>
          </cell>
          <cell r="V585" t="str">
            <v>N Ridgway</v>
          </cell>
          <cell r="X585" t="str">
            <v>A Boyd</v>
          </cell>
          <cell r="Y585">
            <v>26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 t="str">
            <v>n/a</v>
          </cell>
        </row>
        <row r="586">
          <cell r="G586" t="str">
            <v>B Carlin12</v>
          </cell>
          <cell r="H586">
            <v>0</v>
          </cell>
          <cell r="I586">
            <v>0</v>
          </cell>
          <cell r="J586" t="str">
            <v>Ploughmans CC</v>
          </cell>
          <cell r="K586" t="str">
            <v>Sunday</v>
          </cell>
          <cell r="L586" t="str">
            <v>5th July</v>
          </cell>
          <cell r="M586" t="str">
            <v>Away</v>
          </cell>
          <cell r="N586" t="str">
            <v xml:space="preserve">Cincinatti CC </v>
          </cell>
          <cell r="P586">
            <v>1</v>
          </cell>
          <cell r="Q586" t="str">
            <v>B Carlin</v>
          </cell>
          <cell r="T586">
            <v>2</v>
          </cell>
          <cell r="U586" t="str">
            <v>run out</v>
          </cell>
          <cell r="V586" t="str">
            <v>S Carson</v>
          </cell>
          <cell r="W586" t="str">
            <v>N Ridgway</v>
          </cell>
          <cell r="Y586">
            <v>12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 t="str">
            <v>n/a</v>
          </cell>
        </row>
        <row r="587">
          <cell r="G587" t="str">
            <v>Saqib115</v>
          </cell>
          <cell r="H587">
            <v>0</v>
          </cell>
          <cell r="I587">
            <v>0</v>
          </cell>
          <cell r="J587" t="str">
            <v>Ploughmans CC</v>
          </cell>
          <cell r="K587" t="str">
            <v>Sunday</v>
          </cell>
          <cell r="L587" t="str">
            <v>5th July</v>
          </cell>
          <cell r="M587" t="str">
            <v>Away</v>
          </cell>
          <cell r="N587" t="str">
            <v xml:space="preserve">Cincinatti CC </v>
          </cell>
          <cell r="P587">
            <v>1</v>
          </cell>
          <cell r="Q587" t="str">
            <v>Saqib</v>
          </cell>
          <cell r="T587">
            <v>3</v>
          </cell>
          <cell r="U587" t="str">
            <v>bowled</v>
          </cell>
          <cell r="X587" t="str">
            <v>T Lonnen</v>
          </cell>
          <cell r="Y587">
            <v>115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 t="str">
            <v>n/a</v>
          </cell>
        </row>
        <row r="588">
          <cell r="G588" t="str">
            <v>M Ali28</v>
          </cell>
          <cell r="H588" t="str">
            <v>w</v>
          </cell>
          <cell r="I588">
            <v>0</v>
          </cell>
          <cell r="J588" t="str">
            <v>Ploughmans CC</v>
          </cell>
          <cell r="K588" t="str">
            <v>Sunday</v>
          </cell>
          <cell r="L588" t="str">
            <v>5th July</v>
          </cell>
          <cell r="M588" t="str">
            <v>Away</v>
          </cell>
          <cell r="N588" t="str">
            <v xml:space="preserve">Cincinatti CC </v>
          </cell>
          <cell r="P588">
            <v>1</v>
          </cell>
          <cell r="Q588" t="str">
            <v>M Ali</v>
          </cell>
          <cell r="T588">
            <v>4</v>
          </cell>
          <cell r="U588" t="str">
            <v>caught</v>
          </cell>
          <cell r="V588" t="str">
            <v>T Lockhart</v>
          </cell>
          <cell r="X588" t="str">
            <v>A Boyd</v>
          </cell>
          <cell r="Y588">
            <v>28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 t="str">
            <v>n/a</v>
          </cell>
          <cell r="AK588">
            <v>6</v>
          </cell>
          <cell r="AL588">
            <v>2</v>
          </cell>
          <cell r="AM588">
            <v>1</v>
          </cell>
          <cell r="AN588">
            <v>1</v>
          </cell>
          <cell r="AO588">
            <v>3</v>
          </cell>
        </row>
        <row r="589">
          <cell r="G589" t="str">
            <v>F Abbas31</v>
          </cell>
          <cell r="H589">
            <v>0</v>
          </cell>
          <cell r="I589">
            <v>0</v>
          </cell>
          <cell r="J589" t="str">
            <v>Ploughmans CC</v>
          </cell>
          <cell r="K589" t="str">
            <v>Sunday</v>
          </cell>
          <cell r="L589" t="str">
            <v>5th July</v>
          </cell>
          <cell r="M589" t="str">
            <v>Away</v>
          </cell>
          <cell r="N589" t="str">
            <v xml:space="preserve">Cincinatti CC </v>
          </cell>
          <cell r="P589">
            <v>1</v>
          </cell>
          <cell r="Q589" t="str">
            <v>F Abbas</v>
          </cell>
          <cell r="T589">
            <v>5</v>
          </cell>
          <cell r="U589" t="str">
            <v>caught</v>
          </cell>
          <cell r="V589" t="str">
            <v>C MacLaren</v>
          </cell>
          <cell r="X589" t="str">
            <v>G Wolledge</v>
          </cell>
          <cell r="Y589">
            <v>31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 t="str">
            <v>n/a</v>
          </cell>
          <cell r="AK589">
            <v>1</v>
          </cell>
          <cell r="AL589">
            <v>6</v>
          </cell>
          <cell r="AM589">
            <v>0</v>
          </cell>
          <cell r="AN589">
            <v>28</v>
          </cell>
          <cell r="AO589">
            <v>0</v>
          </cell>
        </row>
        <row r="590">
          <cell r="G590" t="str">
            <v>S Murphy7</v>
          </cell>
          <cell r="H590">
            <v>0</v>
          </cell>
          <cell r="I590">
            <v>0</v>
          </cell>
          <cell r="J590" t="str">
            <v>Ploughmans CC</v>
          </cell>
          <cell r="K590" t="str">
            <v>Sunday</v>
          </cell>
          <cell r="L590" t="str">
            <v>5th July</v>
          </cell>
          <cell r="M590" t="str">
            <v>Away</v>
          </cell>
          <cell r="N590" t="str">
            <v xml:space="preserve">Cincinatti CC </v>
          </cell>
          <cell r="P590">
            <v>1</v>
          </cell>
          <cell r="Q590" t="str">
            <v>S Murphy</v>
          </cell>
          <cell r="T590">
            <v>6</v>
          </cell>
          <cell r="U590" t="str">
            <v>not out</v>
          </cell>
          <cell r="Y590">
            <v>7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 t="str">
            <v>n/a</v>
          </cell>
          <cell r="AK590">
            <v>5</v>
          </cell>
          <cell r="AL590">
            <v>2.1</v>
          </cell>
          <cell r="AM590">
            <v>0</v>
          </cell>
          <cell r="AN590">
            <v>3</v>
          </cell>
          <cell r="AO590">
            <v>2</v>
          </cell>
        </row>
        <row r="591">
          <cell r="G591" t="str">
            <v>Majid</v>
          </cell>
          <cell r="H591">
            <v>0</v>
          </cell>
          <cell r="I591">
            <v>0</v>
          </cell>
          <cell r="J591" t="str">
            <v>Ploughmans CC</v>
          </cell>
          <cell r="K591" t="str">
            <v>Sunday</v>
          </cell>
          <cell r="L591" t="str">
            <v>5th July</v>
          </cell>
          <cell r="M591" t="str">
            <v>Away</v>
          </cell>
          <cell r="N591" t="str">
            <v xml:space="preserve">Cincinatti CC </v>
          </cell>
          <cell r="P591">
            <v>1</v>
          </cell>
          <cell r="Q591" t="str">
            <v>Majid</v>
          </cell>
          <cell r="T591">
            <v>7</v>
          </cell>
          <cell r="U591" t="str">
            <v>not out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 t="str">
            <v>n/a</v>
          </cell>
          <cell r="AK591">
            <v>2</v>
          </cell>
          <cell r="AL591">
            <v>6</v>
          </cell>
          <cell r="AM591">
            <v>1</v>
          </cell>
          <cell r="AN591">
            <v>32</v>
          </cell>
          <cell r="AO591">
            <v>0</v>
          </cell>
        </row>
        <row r="592">
          <cell r="G592" t="str">
            <v>Z Alin/a</v>
          </cell>
          <cell r="H592">
            <v>0</v>
          </cell>
          <cell r="I592">
            <v>0</v>
          </cell>
          <cell r="J592" t="str">
            <v>Ploughmans CC</v>
          </cell>
          <cell r="K592" t="str">
            <v>Sunday</v>
          </cell>
          <cell r="L592" t="str">
            <v>5th July</v>
          </cell>
          <cell r="M592" t="str">
            <v>Away</v>
          </cell>
          <cell r="N592" t="str">
            <v xml:space="preserve">Cincinatti CC </v>
          </cell>
          <cell r="P592">
            <v>1</v>
          </cell>
          <cell r="Q592" t="str">
            <v>Z Ali</v>
          </cell>
          <cell r="T592">
            <v>8</v>
          </cell>
          <cell r="U592" t="str">
            <v>did not bat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 t="str">
            <v>n/a</v>
          </cell>
          <cell r="AK592">
            <v>4</v>
          </cell>
          <cell r="AL592">
            <v>8</v>
          </cell>
          <cell r="AM592">
            <v>0</v>
          </cell>
          <cell r="AN592">
            <v>27</v>
          </cell>
          <cell r="AO592">
            <v>2</v>
          </cell>
        </row>
        <row r="593">
          <cell r="G593" t="str">
            <v>J Whitakern/a</v>
          </cell>
          <cell r="H593">
            <v>0</v>
          </cell>
          <cell r="I593">
            <v>0</v>
          </cell>
          <cell r="J593" t="str">
            <v>Ploughmans CC</v>
          </cell>
          <cell r="K593" t="str">
            <v>Sunday</v>
          </cell>
          <cell r="L593" t="str">
            <v>5th July</v>
          </cell>
          <cell r="M593" t="str">
            <v>Away</v>
          </cell>
          <cell r="N593" t="str">
            <v xml:space="preserve">Cincinatti CC </v>
          </cell>
          <cell r="P593">
            <v>1</v>
          </cell>
          <cell r="Q593" t="str">
            <v>J Whitaker</v>
          </cell>
          <cell r="T593">
            <v>9</v>
          </cell>
          <cell r="U593" t="str">
            <v>did not bat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 t="str">
            <v>n/a</v>
          </cell>
        </row>
        <row r="594">
          <cell r="G594" t="str">
            <v>C Payren/a</v>
          </cell>
          <cell r="H594">
            <v>0</v>
          </cell>
          <cell r="I594">
            <v>0</v>
          </cell>
          <cell r="J594" t="str">
            <v>Ploughmans CC</v>
          </cell>
          <cell r="K594" t="str">
            <v>Sunday</v>
          </cell>
          <cell r="L594" t="str">
            <v>5th July</v>
          </cell>
          <cell r="M594" t="str">
            <v>Away</v>
          </cell>
          <cell r="N594" t="str">
            <v xml:space="preserve">Cincinatti CC </v>
          </cell>
          <cell r="P594">
            <v>1</v>
          </cell>
          <cell r="Q594" t="str">
            <v>C Payre</v>
          </cell>
          <cell r="T594">
            <v>10</v>
          </cell>
          <cell r="U594" t="str">
            <v>did not bat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 t="str">
            <v>n/a</v>
          </cell>
        </row>
        <row r="595">
          <cell r="G595" t="str">
            <v>K Hadlarn/a</v>
          </cell>
          <cell r="H595">
            <v>0</v>
          </cell>
          <cell r="I595">
            <v>0</v>
          </cell>
          <cell r="J595" t="str">
            <v>Ploughmans CC</v>
          </cell>
          <cell r="K595" t="str">
            <v>Sunday</v>
          </cell>
          <cell r="L595" t="str">
            <v>5th July</v>
          </cell>
          <cell r="M595" t="str">
            <v>Away</v>
          </cell>
          <cell r="N595" t="str">
            <v xml:space="preserve">Cincinatti CC </v>
          </cell>
          <cell r="P595">
            <v>1</v>
          </cell>
          <cell r="Q595" t="str">
            <v>K Hadlar</v>
          </cell>
          <cell r="T595">
            <v>11</v>
          </cell>
          <cell r="U595" t="str">
            <v>did not bat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 t="str">
            <v>n/a</v>
          </cell>
          <cell r="AK595">
            <v>3</v>
          </cell>
          <cell r="AL595">
            <v>8</v>
          </cell>
          <cell r="AM595">
            <v>0</v>
          </cell>
          <cell r="AN595">
            <v>56</v>
          </cell>
          <cell r="AO595">
            <v>2</v>
          </cell>
        </row>
        <row r="596">
          <cell r="G596" t="str">
            <v>Extras23</v>
          </cell>
          <cell r="H596">
            <v>0</v>
          </cell>
          <cell r="I596">
            <v>0</v>
          </cell>
          <cell r="J596" t="str">
            <v>Ploughmans CC</v>
          </cell>
          <cell r="K596" t="str">
            <v>Sunday</v>
          </cell>
          <cell r="L596" t="str">
            <v>5th July</v>
          </cell>
          <cell r="M596" t="str">
            <v>Away</v>
          </cell>
          <cell r="N596" t="str">
            <v xml:space="preserve">Cincinatti CC </v>
          </cell>
          <cell r="P596">
            <v>1</v>
          </cell>
          <cell r="Q596" t="str">
            <v>Extras</v>
          </cell>
          <cell r="T596" t="str">
            <v>n/a</v>
          </cell>
          <cell r="U596" t="str">
            <v>n/a</v>
          </cell>
          <cell r="V596" t="str">
            <v>n/a</v>
          </cell>
          <cell r="X596" t="str">
            <v>n/a</v>
          </cell>
          <cell r="Y596">
            <v>23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>
            <v>14</v>
          </cell>
          <cell r="AE596">
            <v>2</v>
          </cell>
          <cell r="AF596">
            <v>3</v>
          </cell>
          <cell r="AG596">
            <v>4</v>
          </cell>
        </row>
        <row r="597">
          <cell r="G597" t="str">
            <v>C Ovens48</v>
          </cell>
          <cell r="H597">
            <v>0</v>
          </cell>
          <cell r="I597">
            <v>0</v>
          </cell>
          <cell r="J597" t="str">
            <v xml:space="preserve">Cincinatti CC </v>
          </cell>
          <cell r="K597" t="str">
            <v>Sunday</v>
          </cell>
          <cell r="L597" t="str">
            <v>5th July</v>
          </cell>
          <cell r="M597" t="str">
            <v>Away</v>
          </cell>
          <cell r="N597" t="str">
            <v>Ploughmans CC</v>
          </cell>
          <cell r="P597">
            <v>2</v>
          </cell>
          <cell r="Q597" t="str">
            <v>C Ovens</v>
          </cell>
          <cell r="T597">
            <v>1</v>
          </cell>
          <cell r="U597" t="str">
            <v>caught</v>
          </cell>
          <cell r="X597" t="str">
            <v>Z Ali</v>
          </cell>
          <cell r="Y597">
            <v>48</v>
          </cell>
          <cell r="Z597">
            <v>41</v>
          </cell>
          <cell r="AB597">
            <v>6</v>
          </cell>
          <cell r="AC597">
            <v>2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 t="str">
            <v>n/a</v>
          </cell>
        </row>
        <row r="598">
          <cell r="G598" t="str">
            <v>C MacLaren14</v>
          </cell>
          <cell r="H598">
            <v>0</v>
          </cell>
          <cell r="I598">
            <v>0</v>
          </cell>
          <cell r="J598" t="str">
            <v xml:space="preserve">Cincinatti CC </v>
          </cell>
          <cell r="K598" t="str">
            <v>Sunday</v>
          </cell>
          <cell r="L598" t="str">
            <v>5th July</v>
          </cell>
          <cell r="M598" t="str">
            <v>Away</v>
          </cell>
          <cell r="N598" t="str">
            <v>Ploughmans CC</v>
          </cell>
          <cell r="P598">
            <v>2</v>
          </cell>
          <cell r="Q598" t="str">
            <v>C MacLaren</v>
          </cell>
          <cell r="T598">
            <v>2</v>
          </cell>
          <cell r="U598" t="str">
            <v>bowled</v>
          </cell>
          <cell r="X598" t="str">
            <v>F Abbas</v>
          </cell>
          <cell r="Y598">
            <v>14</v>
          </cell>
          <cell r="Z598">
            <v>23</v>
          </cell>
          <cell r="AB598">
            <v>1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 t="str">
            <v>n/a</v>
          </cell>
        </row>
        <row r="599">
          <cell r="G599" t="str">
            <v>N Ridgway31</v>
          </cell>
          <cell r="H599">
            <v>0</v>
          </cell>
          <cell r="I599">
            <v>0</v>
          </cell>
          <cell r="J599" t="str">
            <v xml:space="preserve">Cincinatti CC </v>
          </cell>
          <cell r="K599" t="str">
            <v>Sunday</v>
          </cell>
          <cell r="L599" t="str">
            <v>5th July</v>
          </cell>
          <cell r="M599" t="str">
            <v>Away</v>
          </cell>
          <cell r="N599" t="str">
            <v>Ploughmans CC</v>
          </cell>
          <cell r="P599">
            <v>2</v>
          </cell>
          <cell r="Q599" t="str">
            <v>N Ridgway</v>
          </cell>
          <cell r="T599">
            <v>3</v>
          </cell>
          <cell r="U599" t="str">
            <v>caught</v>
          </cell>
          <cell r="X599" t="str">
            <v>R Hadlar</v>
          </cell>
          <cell r="Y599">
            <v>31</v>
          </cell>
          <cell r="Z599">
            <v>37</v>
          </cell>
          <cell r="AB599">
            <v>2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 t="str">
            <v>n/a</v>
          </cell>
          <cell r="AK599">
            <v>3</v>
          </cell>
          <cell r="AL599">
            <v>8</v>
          </cell>
          <cell r="AM599">
            <v>0</v>
          </cell>
          <cell r="AN599">
            <v>50</v>
          </cell>
          <cell r="AO599">
            <v>0</v>
          </cell>
        </row>
        <row r="600">
          <cell r="G600" t="str">
            <v>G Wolledge8</v>
          </cell>
          <cell r="H600">
            <v>0</v>
          </cell>
          <cell r="I600">
            <v>0</v>
          </cell>
          <cell r="J600" t="str">
            <v xml:space="preserve">Cincinatti CC </v>
          </cell>
          <cell r="K600" t="str">
            <v>Sunday</v>
          </cell>
          <cell r="L600" t="str">
            <v>5th July</v>
          </cell>
          <cell r="M600" t="str">
            <v>Away</v>
          </cell>
          <cell r="N600" t="str">
            <v>Ploughmans CC</v>
          </cell>
          <cell r="P600">
            <v>2</v>
          </cell>
          <cell r="Q600" t="str">
            <v>G Wolledge</v>
          </cell>
          <cell r="T600">
            <v>4</v>
          </cell>
          <cell r="U600" t="str">
            <v>c&amp;b</v>
          </cell>
          <cell r="X600" t="str">
            <v>R Hadlar</v>
          </cell>
          <cell r="Y600">
            <v>8</v>
          </cell>
          <cell r="Z600">
            <v>17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 t="str">
            <v>n/a</v>
          </cell>
          <cell r="AK600">
            <v>8</v>
          </cell>
          <cell r="AL600">
            <v>5</v>
          </cell>
          <cell r="AM600">
            <v>0</v>
          </cell>
          <cell r="AN600">
            <v>36</v>
          </cell>
          <cell r="AO600">
            <v>1</v>
          </cell>
        </row>
        <row r="601">
          <cell r="G601" t="str">
            <v>T Lockhart20</v>
          </cell>
          <cell r="H601">
            <v>0</v>
          </cell>
          <cell r="I601">
            <v>0</v>
          </cell>
          <cell r="J601" t="str">
            <v xml:space="preserve">Cincinatti CC </v>
          </cell>
          <cell r="K601" t="str">
            <v>Sunday</v>
          </cell>
          <cell r="L601" t="str">
            <v>5th July</v>
          </cell>
          <cell r="M601" t="str">
            <v>Away</v>
          </cell>
          <cell r="N601" t="str">
            <v>Ploughmans CC</v>
          </cell>
          <cell r="P601">
            <v>2</v>
          </cell>
          <cell r="Q601" t="str">
            <v>T Lockhart</v>
          </cell>
          <cell r="S601" t="str">
            <v>w</v>
          </cell>
          <cell r="T601">
            <v>5</v>
          </cell>
          <cell r="U601" t="str">
            <v>bowled</v>
          </cell>
          <cell r="X601" t="str">
            <v>M Ali</v>
          </cell>
          <cell r="Y601">
            <v>20</v>
          </cell>
          <cell r="Z601">
            <v>24</v>
          </cell>
          <cell r="AB601">
            <v>3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 t="str">
            <v>n/a</v>
          </cell>
        </row>
        <row r="602">
          <cell r="G602" t="str">
            <v>T Lonnen21</v>
          </cell>
          <cell r="H602">
            <v>0</v>
          </cell>
          <cell r="I602">
            <v>0</v>
          </cell>
          <cell r="J602" t="str">
            <v xml:space="preserve">Cincinatti CC </v>
          </cell>
          <cell r="K602" t="str">
            <v>Sunday</v>
          </cell>
          <cell r="L602" t="str">
            <v>5th July</v>
          </cell>
          <cell r="M602" t="str">
            <v>Away</v>
          </cell>
          <cell r="N602" t="str">
            <v>Ploughmans CC</v>
          </cell>
          <cell r="P602">
            <v>2</v>
          </cell>
          <cell r="Q602" t="str">
            <v>T Lonnen</v>
          </cell>
          <cell r="T602">
            <v>6</v>
          </cell>
          <cell r="U602" t="str">
            <v>caught</v>
          </cell>
          <cell r="X602" t="str">
            <v>Z Ali</v>
          </cell>
          <cell r="Y602">
            <v>21</v>
          </cell>
          <cell r="Z602">
            <v>21</v>
          </cell>
          <cell r="AB602">
            <v>2</v>
          </cell>
          <cell r="AC602">
            <v>1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 t="str">
            <v>n/a</v>
          </cell>
          <cell r="AK602">
            <v>1</v>
          </cell>
          <cell r="AL602">
            <v>8</v>
          </cell>
          <cell r="AM602">
            <v>3</v>
          </cell>
          <cell r="AN602">
            <v>25</v>
          </cell>
          <cell r="AO602">
            <v>1</v>
          </cell>
        </row>
        <row r="603">
          <cell r="G603" t="str">
            <v>A Morgan2</v>
          </cell>
          <cell r="H603">
            <v>0</v>
          </cell>
          <cell r="I603">
            <v>0</v>
          </cell>
          <cell r="J603" t="str">
            <v xml:space="preserve">Cincinatti CC </v>
          </cell>
          <cell r="K603" t="str">
            <v>Sunday</v>
          </cell>
          <cell r="L603" t="str">
            <v>5th July</v>
          </cell>
          <cell r="M603" t="str">
            <v>Away</v>
          </cell>
          <cell r="N603" t="str">
            <v>Ploughmans CC</v>
          </cell>
          <cell r="P603">
            <v>2</v>
          </cell>
          <cell r="Q603" t="str">
            <v>A Morgan</v>
          </cell>
          <cell r="T603">
            <v>7</v>
          </cell>
          <cell r="U603" t="str">
            <v>bowled</v>
          </cell>
          <cell r="X603" t="str">
            <v>S Murphy</v>
          </cell>
          <cell r="Y603">
            <v>2</v>
          </cell>
          <cell r="Z603">
            <v>5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 t="str">
            <v>n/a</v>
          </cell>
          <cell r="AK603">
            <v>4</v>
          </cell>
          <cell r="AL603">
            <v>4</v>
          </cell>
          <cell r="AM603">
            <v>0</v>
          </cell>
          <cell r="AN603">
            <v>17</v>
          </cell>
          <cell r="AO603">
            <v>0</v>
          </cell>
        </row>
        <row r="604">
          <cell r="G604" t="str">
            <v>J Jackson0</v>
          </cell>
          <cell r="H604">
            <v>0</v>
          </cell>
          <cell r="I604">
            <v>0</v>
          </cell>
          <cell r="J604" t="str">
            <v xml:space="preserve">Cincinatti CC </v>
          </cell>
          <cell r="K604" t="str">
            <v>Sunday</v>
          </cell>
          <cell r="L604" t="str">
            <v>5th July</v>
          </cell>
          <cell r="M604" t="str">
            <v>Away</v>
          </cell>
          <cell r="N604" t="str">
            <v>Ploughmans CC</v>
          </cell>
          <cell r="P604">
            <v>2</v>
          </cell>
          <cell r="Q604" t="str">
            <v>J Jackson</v>
          </cell>
          <cell r="T604">
            <v>8</v>
          </cell>
          <cell r="U604" t="str">
            <v>bowled</v>
          </cell>
          <cell r="X604" t="str">
            <v>M Ali</v>
          </cell>
          <cell r="Y604">
            <v>0</v>
          </cell>
          <cell r="Z604">
            <v>4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 t="str">
            <v>n/a</v>
          </cell>
          <cell r="AK604">
            <v>5</v>
          </cell>
          <cell r="AL604">
            <v>4</v>
          </cell>
          <cell r="AM604">
            <v>0</v>
          </cell>
          <cell r="AN604">
            <v>26</v>
          </cell>
          <cell r="AO604">
            <v>0</v>
          </cell>
        </row>
        <row r="605">
          <cell r="G605" t="str">
            <v>S Carson2</v>
          </cell>
          <cell r="H605">
            <v>0</v>
          </cell>
          <cell r="I605">
            <v>0</v>
          </cell>
          <cell r="J605" t="str">
            <v xml:space="preserve">Cincinatti CC </v>
          </cell>
          <cell r="K605" t="str">
            <v>Sunday</v>
          </cell>
          <cell r="L605" t="str">
            <v>5th July</v>
          </cell>
          <cell r="M605" t="str">
            <v>Away</v>
          </cell>
          <cell r="N605" t="str">
            <v>Ploughmans CC</v>
          </cell>
          <cell r="P605">
            <v>2</v>
          </cell>
          <cell r="Q605" t="str">
            <v>S Carson</v>
          </cell>
          <cell r="R605" t="str">
            <v>c</v>
          </cell>
          <cell r="T605">
            <v>9</v>
          </cell>
          <cell r="U605" t="str">
            <v>lbw</v>
          </cell>
          <cell r="X605" t="str">
            <v>S Murphy</v>
          </cell>
          <cell r="Y605">
            <v>2</v>
          </cell>
          <cell r="Z605">
            <v>5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 t="str">
            <v>n/a</v>
          </cell>
          <cell r="AK605">
            <v>2</v>
          </cell>
          <cell r="AL605">
            <v>4</v>
          </cell>
          <cell r="AM605">
            <v>0</v>
          </cell>
          <cell r="AN605">
            <v>11</v>
          </cell>
          <cell r="AO605">
            <v>0</v>
          </cell>
        </row>
        <row r="606">
          <cell r="G606" t="str">
            <v>N Stephenson0</v>
          </cell>
          <cell r="H606">
            <v>0</v>
          </cell>
          <cell r="I606">
            <v>0</v>
          </cell>
          <cell r="J606" t="str">
            <v xml:space="preserve">Cincinatti CC </v>
          </cell>
          <cell r="K606" t="str">
            <v>Sunday</v>
          </cell>
          <cell r="L606" t="str">
            <v>5th July</v>
          </cell>
          <cell r="M606" t="str">
            <v>Away</v>
          </cell>
          <cell r="N606" t="str">
            <v>Ploughmans CC</v>
          </cell>
          <cell r="P606">
            <v>2</v>
          </cell>
          <cell r="Q606" t="str">
            <v>N Stephenson</v>
          </cell>
          <cell r="T606">
            <v>10</v>
          </cell>
          <cell r="U606" t="str">
            <v>bowled</v>
          </cell>
          <cell r="X606" t="str">
            <v>M Ali</v>
          </cell>
          <cell r="Y606">
            <v>0</v>
          </cell>
          <cell r="Z606">
            <v>3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 t="str">
            <v>n/a</v>
          </cell>
          <cell r="AK606">
            <v>7</v>
          </cell>
          <cell r="AL606">
            <v>3</v>
          </cell>
          <cell r="AM606">
            <v>0</v>
          </cell>
          <cell r="AN606">
            <v>42</v>
          </cell>
          <cell r="AO606">
            <v>0</v>
          </cell>
        </row>
        <row r="607">
          <cell r="G607" t="str">
            <v>A Boyd0</v>
          </cell>
          <cell r="H607">
            <v>0</v>
          </cell>
          <cell r="I607">
            <v>0</v>
          </cell>
          <cell r="J607" t="str">
            <v xml:space="preserve">Cincinatti CC </v>
          </cell>
          <cell r="K607" t="str">
            <v>Sunday</v>
          </cell>
          <cell r="L607" t="str">
            <v>5th July</v>
          </cell>
          <cell r="M607" t="str">
            <v>Away</v>
          </cell>
          <cell r="N607" t="str">
            <v>Ploughmans CC</v>
          </cell>
          <cell r="P607">
            <v>2</v>
          </cell>
          <cell r="Q607" t="str">
            <v>A Boyd</v>
          </cell>
          <cell r="T607">
            <v>11</v>
          </cell>
          <cell r="U607" t="str">
            <v>not out</v>
          </cell>
          <cell r="Y607">
            <v>0</v>
          </cell>
          <cell r="Z607">
            <v>0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 t="str">
            <v>n/a</v>
          </cell>
          <cell r="AK607">
            <v>6</v>
          </cell>
          <cell r="AL607">
            <v>3</v>
          </cell>
          <cell r="AM607">
            <v>0</v>
          </cell>
          <cell r="AN607">
            <v>35</v>
          </cell>
          <cell r="AO607">
            <v>2</v>
          </cell>
        </row>
        <row r="608">
          <cell r="G608" t="str">
            <v>Extras5</v>
          </cell>
          <cell r="H608">
            <v>0</v>
          </cell>
          <cell r="I608">
            <v>0</v>
          </cell>
          <cell r="J608" t="str">
            <v xml:space="preserve">Cincinatti CC </v>
          </cell>
          <cell r="K608" t="str">
            <v>Sunday</v>
          </cell>
          <cell r="L608" t="str">
            <v>5th July</v>
          </cell>
          <cell r="M608" t="str">
            <v>Away</v>
          </cell>
          <cell r="N608" t="str">
            <v>Ploughmans CC</v>
          </cell>
          <cell r="P608">
            <v>2</v>
          </cell>
          <cell r="Q608" t="str">
            <v>Extras</v>
          </cell>
          <cell r="T608" t="str">
            <v>n/a</v>
          </cell>
          <cell r="U608" t="str">
            <v>n/a</v>
          </cell>
          <cell r="V608" t="str">
            <v>n/a</v>
          </cell>
          <cell r="X608" t="str">
            <v>n/a</v>
          </cell>
          <cell r="Y608">
            <v>5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>
            <v>1</v>
          </cell>
          <cell r="AE608">
            <v>0</v>
          </cell>
          <cell r="AF608">
            <v>3</v>
          </cell>
          <cell r="AG608">
            <v>1</v>
          </cell>
        </row>
        <row r="609">
          <cell r="G609" t="str">
            <v>S Ali0</v>
          </cell>
          <cell r="H609">
            <v>0</v>
          </cell>
          <cell r="I609">
            <v>0</v>
          </cell>
          <cell r="J609" t="str">
            <v>Ploughmans CC</v>
          </cell>
          <cell r="K609" t="str">
            <v>Saturday</v>
          </cell>
          <cell r="L609" t="str">
            <v>11th July</v>
          </cell>
          <cell r="M609" t="str">
            <v>Home</v>
          </cell>
          <cell r="N609" t="str">
            <v>Ali CC</v>
          </cell>
          <cell r="P609">
            <v>1</v>
          </cell>
          <cell r="Q609" t="str">
            <v>S Ali</v>
          </cell>
          <cell r="T609">
            <v>1</v>
          </cell>
          <cell r="U609" t="str">
            <v>caught</v>
          </cell>
          <cell r="V609">
            <v>0</v>
          </cell>
          <cell r="X609" t="str">
            <v>R Cox</v>
          </cell>
          <cell r="Y609">
            <v>0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 t="str">
            <v>n/a</v>
          </cell>
        </row>
        <row r="610">
          <cell r="G610" t="str">
            <v>V Patel2</v>
          </cell>
          <cell r="H610">
            <v>0</v>
          </cell>
          <cell r="I610">
            <v>0</v>
          </cell>
          <cell r="J610" t="str">
            <v>Ploughmans CC</v>
          </cell>
          <cell r="K610" t="str">
            <v>Saturday</v>
          </cell>
          <cell r="L610" t="str">
            <v>11th July</v>
          </cell>
          <cell r="M610" t="str">
            <v>Home</v>
          </cell>
          <cell r="N610" t="str">
            <v>Ali CC</v>
          </cell>
          <cell r="P610">
            <v>1</v>
          </cell>
          <cell r="Q610" t="str">
            <v>V Patel</v>
          </cell>
          <cell r="T610">
            <v>2</v>
          </cell>
          <cell r="U610" t="str">
            <v>caught</v>
          </cell>
          <cell r="V610" t="str">
            <v>J Green</v>
          </cell>
          <cell r="X610" t="str">
            <v>A Paul</v>
          </cell>
          <cell r="Y610">
            <v>2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 t="str">
            <v>n/a</v>
          </cell>
        </row>
        <row r="611">
          <cell r="G611" t="str">
            <v>A Rahman48</v>
          </cell>
          <cell r="H611">
            <v>0</v>
          </cell>
          <cell r="I611">
            <v>0</v>
          </cell>
          <cell r="J611" t="str">
            <v>Ploughmans CC</v>
          </cell>
          <cell r="K611" t="str">
            <v>Saturday</v>
          </cell>
          <cell r="L611" t="str">
            <v>11th July</v>
          </cell>
          <cell r="M611" t="str">
            <v>Home</v>
          </cell>
          <cell r="N611" t="str">
            <v>Ali CC</v>
          </cell>
          <cell r="P611">
            <v>1</v>
          </cell>
          <cell r="Q611" t="str">
            <v>A Rahman</v>
          </cell>
          <cell r="T611">
            <v>3</v>
          </cell>
          <cell r="U611" t="str">
            <v>caught</v>
          </cell>
          <cell r="V611" t="str">
            <v>J Green</v>
          </cell>
          <cell r="X611" t="str">
            <v>A Paul</v>
          </cell>
          <cell r="Y611">
            <v>48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 t="str">
            <v>n/a</v>
          </cell>
          <cell r="AK611">
            <v>2</v>
          </cell>
          <cell r="AL611">
            <v>9</v>
          </cell>
          <cell r="AM611">
            <v>0</v>
          </cell>
          <cell r="AN611">
            <v>50</v>
          </cell>
          <cell r="AO611">
            <v>2</v>
          </cell>
        </row>
        <row r="612">
          <cell r="G612" t="str">
            <v>A Jaffin83</v>
          </cell>
          <cell r="H612">
            <v>0</v>
          </cell>
          <cell r="I612">
            <v>0</v>
          </cell>
          <cell r="J612" t="str">
            <v>Ploughmans CC</v>
          </cell>
          <cell r="K612" t="str">
            <v>Saturday</v>
          </cell>
          <cell r="L612" t="str">
            <v>11th July</v>
          </cell>
          <cell r="M612" t="str">
            <v>Home</v>
          </cell>
          <cell r="N612" t="str">
            <v>Ali CC</v>
          </cell>
          <cell r="P612">
            <v>1</v>
          </cell>
          <cell r="Q612" t="str">
            <v>A Jaffin</v>
          </cell>
          <cell r="T612">
            <v>4</v>
          </cell>
          <cell r="U612" t="str">
            <v>not out</v>
          </cell>
          <cell r="Y612">
            <v>83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 t="str">
            <v>n/a</v>
          </cell>
        </row>
        <row r="613">
          <cell r="G613" t="str">
            <v>S Jaffery48</v>
          </cell>
          <cell r="H613">
            <v>0</v>
          </cell>
          <cell r="I613">
            <v>0</v>
          </cell>
          <cell r="J613" t="str">
            <v>Ploughmans CC</v>
          </cell>
          <cell r="K613" t="str">
            <v>Saturday</v>
          </cell>
          <cell r="L613" t="str">
            <v>11th July</v>
          </cell>
          <cell r="M613" t="str">
            <v>Home</v>
          </cell>
          <cell r="N613" t="str">
            <v>Ali CC</v>
          </cell>
          <cell r="P613">
            <v>1</v>
          </cell>
          <cell r="Q613" t="str">
            <v>S Jaffery</v>
          </cell>
          <cell r="T613">
            <v>5</v>
          </cell>
          <cell r="U613" t="str">
            <v>bowled</v>
          </cell>
          <cell r="X613" t="str">
            <v>A Paul</v>
          </cell>
          <cell r="Y613">
            <v>48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 t="str">
            <v>n/a</v>
          </cell>
          <cell r="AK613">
            <v>1</v>
          </cell>
          <cell r="AL613">
            <v>10</v>
          </cell>
          <cell r="AM613">
            <v>1</v>
          </cell>
          <cell r="AN613">
            <v>40</v>
          </cell>
          <cell r="AO613">
            <v>3</v>
          </cell>
        </row>
        <row r="614">
          <cell r="G614" t="str">
            <v>Q Khan38</v>
          </cell>
          <cell r="H614">
            <v>0</v>
          </cell>
          <cell r="I614">
            <v>0</v>
          </cell>
          <cell r="J614" t="str">
            <v>Ploughmans CC</v>
          </cell>
          <cell r="K614" t="str">
            <v>Saturday</v>
          </cell>
          <cell r="L614" t="str">
            <v>11th July</v>
          </cell>
          <cell r="M614" t="str">
            <v>Home</v>
          </cell>
          <cell r="N614" t="str">
            <v>Ali CC</v>
          </cell>
          <cell r="P614">
            <v>1</v>
          </cell>
          <cell r="Q614" t="str">
            <v>Q Khan</v>
          </cell>
          <cell r="T614">
            <v>6</v>
          </cell>
          <cell r="U614" t="str">
            <v>caught</v>
          </cell>
          <cell r="V614">
            <v>0</v>
          </cell>
          <cell r="X614" t="str">
            <v>T James</v>
          </cell>
          <cell r="Y614">
            <v>38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 t="str">
            <v>n/a</v>
          </cell>
        </row>
        <row r="615">
          <cell r="G615" t="str">
            <v>A Baquri2</v>
          </cell>
          <cell r="H615">
            <v>0</v>
          </cell>
          <cell r="I615">
            <v>0</v>
          </cell>
          <cell r="J615" t="str">
            <v>Ploughmans CC</v>
          </cell>
          <cell r="K615" t="str">
            <v>Saturday</v>
          </cell>
          <cell r="L615" t="str">
            <v>11th July</v>
          </cell>
          <cell r="M615" t="str">
            <v>Home</v>
          </cell>
          <cell r="N615" t="str">
            <v>Ali CC</v>
          </cell>
          <cell r="P615">
            <v>1</v>
          </cell>
          <cell r="Q615" t="str">
            <v>A Baquri</v>
          </cell>
          <cell r="T615">
            <v>7</v>
          </cell>
          <cell r="U615" t="str">
            <v>caught</v>
          </cell>
          <cell r="V615" t="str">
            <v>A Paul</v>
          </cell>
          <cell r="X615" t="str">
            <v>D Conway</v>
          </cell>
          <cell r="Y615">
            <v>2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 t="str">
            <v>n/a</v>
          </cell>
          <cell r="AK615">
            <v>5</v>
          </cell>
          <cell r="AL615">
            <v>3</v>
          </cell>
          <cell r="AM615">
            <v>0</v>
          </cell>
          <cell r="AN615">
            <v>17</v>
          </cell>
          <cell r="AO615">
            <v>0</v>
          </cell>
        </row>
        <row r="616">
          <cell r="G616" t="str">
            <v>S Ul-Haque0</v>
          </cell>
          <cell r="H616">
            <v>0</v>
          </cell>
          <cell r="I616">
            <v>0</v>
          </cell>
          <cell r="J616" t="str">
            <v>Ploughmans CC</v>
          </cell>
          <cell r="K616" t="str">
            <v>Saturday</v>
          </cell>
          <cell r="L616" t="str">
            <v>11th July</v>
          </cell>
          <cell r="M616" t="str">
            <v>Home</v>
          </cell>
          <cell r="N616" t="str">
            <v>Ali CC</v>
          </cell>
          <cell r="P616">
            <v>1</v>
          </cell>
          <cell r="Q616" t="str">
            <v>S Ul-Haque</v>
          </cell>
          <cell r="T616">
            <v>8</v>
          </cell>
          <cell r="U616" t="str">
            <v>run out</v>
          </cell>
          <cell r="V616">
            <v>0</v>
          </cell>
          <cell r="Y616">
            <v>0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 t="str">
            <v>n/a</v>
          </cell>
          <cell r="AK616">
            <v>6</v>
          </cell>
          <cell r="AL616">
            <v>6</v>
          </cell>
          <cell r="AM616">
            <v>0</v>
          </cell>
          <cell r="AN616">
            <v>35</v>
          </cell>
          <cell r="AO616">
            <v>2</v>
          </cell>
        </row>
        <row r="617">
          <cell r="G617" t="str">
            <v>M Yasir1</v>
          </cell>
          <cell r="H617">
            <v>0</v>
          </cell>
          <cell r="I617">
            <v>0</v>
          </cell>
          <cell r="J617" t="str">
            <v>Ploughmans CC</v>
          </cell>
          <cell r="K617" t="str">
            <v>Saturday</v>
          </cell>
          <cell r="L617" t="str">
            <v>11th July</v>
          </cell>
          <cell r="M617" t="str">
            <v>Home</v>
          </cell>
          <cell r="N617" t="str">
            <v>Ali CC</v>
          </cell>
          <cell r="P617">
            <v>1</v>
          </cell>
          <cell r="Q617" t="str">
            <v>M Yasir</v>
          </cell>
          <cell r="T617">
            <v>9</v>
          </cell>
          <cell r="U617" t="str">
            <v>not out</v>
          </cell>
          <cell r="Y617">
            <v>1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 t="str">
            <v>n/a</v>
          </cell>
          <cell r="AK617">
            <v>3</v>
          </cell>
          <cell r="AL617">
            <v>10</v>
          </cell>
          <cell r="AM617">
            <v>0</v>
          </cell>
          <cell r="AN617">
            <v>61</v>
          </cell>
          <cell r="AO617">
            <v>2</v>
          </cell>
        </row>
        <row r="618">
          <cell r="G618" t="str">
            <v>N Saleemn/a</v>
          </cell>
          <cell r="H618">
            <v>0</v>
          </cell>
          <cell r="I618">
            <v>0</v>
          </cell>
          <cell r="J618" t="str">
            <v>Ploughmans CC</v>
          </cell>
          <cell r="K618" t="str">
            <v>Saturday</v>
          </cell>
          <cell r="L618" t="str">
            <v>11th July</v>
          </cell>
          <cell r="M618" t="str">
            <v>Home</v>
          </cell>
          <cell r="N618" t="str">
            <v>Ali CC</v>
          </cell>
          <cell r="P618">
            <v>1</v>
          </cell>
          <cell r="Q618" t="str">
            <v>N Saleem</v>
          </cell>
          <cell r="T618">
            <v>10</v>
          </cell>
          <cell r="U618" t="str">
            <v>did not bat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 t="str">
            <v>n/a</v>
          </cell>
          <cell r="AK618">
            <v>4</v>
          </cell>
          <cell r="AL618">
            <v>3</v>
          </cell>
          <cell r="AM618">
            <v>0</v>
          </cell>
          <cell r="AN618">
            <v>27</v>
          </cell>
          <cell r="AO618">
            <v>1</v>
          </cell>
        </row>
        <row r="619">
          <cell r="G619" t="str">
            <v>F Khann/a</v>
          </cell>
          <cell r="H619">
            <v>0</v>
          </cell>
          <cell r="I619">
            <v>0</v>
          </cell>
          <cell r="J619" t="str">
            <v>Ploughmans CC</v>
          </cell>
          <cell r="K619" t="str">
            <v>Saturday</v>
          </cell>
          <cell r="L619" t="str">
            <v>11th July</v>
          </cell>
          <cell r="M619" t="str">
            <v>Home</v>
          </cell>
          <cell r="N619" t="str">
            <v>Ali CC</v>
          </cell>
          <cell r="P619">
            <v>1</v>
          </cell>
          <cell r="Q619" t="str">
            <v>F Khan</v>
          </cell>
          <cell r="T619">
            <v>11</v>
          </cell>
          <cell r="U619" t="str">
            <v>did not bat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 t="str">
            <v>n/a</v>
          </cell>
        </row>
        <row r="620">
          <cell r="G620" t="str">
            <v>Extras45</v>
          </cell>
          <cell r="H620">
            <v>0</v>
          </cell>
          <cell r="I620">
            <v>0</v>
          </cell>
          <cell r="J620" t="str">
            <v>Ploughmans CC</v>
          </cell>
          <cell r="K620" t="str">
            <v>Saturday</v>
          </cell>
          <cell r="L620" t="str">
            <v>11th July</v>
          </cell>
          <cell r="M620" t="str">
            <v>Home</v>
          </cell>
          <cell r="N620" t="str">
            <v>Ali CC</v>
          </cell>
          <cell r="P620">
            <v>1</v>
          </cell>
          <cell r="Q620" t="str">
            <v>Extras</v>
          </cell>
          <cell r="T620" t="str">
            <v>n/a</v>
          </cell>
          <cell r="U620" t="str">
            <v>n/a</v>
          </cell>
          <cell r="V620" t="str">
            <v>n/a</v>
          </cell>
          <cell r="X620" t="str">
            <v>n/a</v>
          </cell>
          <cell r="Y620">
            <v>45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>
            <v>42</v>
          </cell>
          <cell r="AE620">
            <v>1</v>
          </cell>
          <cell r="AF620">
            <v>1</v>
          </cell>
          <cell r="AG620">
            <v>1</v>
          </cell>
        </row>
        <row r="621">
          <cell r="G621" t="str">
            <v>C Ovens37</v>
          </cell>
          <cell r="H621">
            <v>0</v>
          </cell>
          <cell r="I621">
            <v>0</v>
          </cell>
          <cell r="J621" t="str">
            <v>Ali CC</v>
          </cell>
          <cell r="K621" t="str">
            <v>Saturday</v>
          </cell>
          <cell r="L621" t="str">
            <v>11th July</v>
          </cell>
          <cell r="M621" t="str">
            <v>Home</v>
          </cell>
          <cell r="N621" t="str">
            <v>Ploughmans CC</v>
          </cell>
          <cell r="P621">
            <v>2</v>
          </cell>
          <cell r="Q621" t="str">
            <v>C Ovens</v>
          </cell>
          <cell r="T621">
            <v>1</v>
          </cell>
          <cell r="U621" t="str">
            <v>caught</v>
          </cell>
          <cell r="X621" t="str">
            <v>M Yasir</v>
          </cell>
          <cell r="Y621">
            <v>37</v>
          </cell>
          <cell r="AB621">
            <v>5</v>
          </cell>
          <cell r="AC621">
            <v>1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 t="str">
            <v>n/a</v>
          </cell>
        </row>
        <row r="622">
          <cell r="G622" t="str">
            <v>M Whiting1</v>
          </cell>
          <cell r="H622">
            <v>0</v>
          </cell>
          <cell r="I622">
            <v>0</v>
          </cell>
          <cell r="J622" t="str">
            <v>Ali CC</v>
          </cell>
          <cell r="K622" t="str">
            <v>Saturday</v>
          </cell>
          <cell r="L622" t="str">
            <v>11th July</v>
          </cell>
          <cell r="M622" t="str">
            <v>Home</v>
          </cell>
          <cell r="N622" t="str">
            <v>Ploughmans CC</v>
          </cell>
          <cell r="P622">
            <v>2</v>
          </cell>
          <cell r="Q622" t="str">
            <v>M Whiting</v>
          </cell>
          <cell r="T622">
            <v>2</v>
          </cell>
          <cell r="U622" t="str">
            <v>bowled</v>
          </cell>
          <cell r="X622" t="str">
            <v>A Rahman</v>
          </cell>
          <cell r="Y622">
            <v>1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 t="str">
            <v>n/a</v>
          </cell>
        </row>
        <row r="623">
          <cell r="G623" t="str">
            <v>T James19</v>
          </cell>
          <cell r="H623">
            <v>0</v>
          </cell>
          <cell r="I623">
            <v>0</v>
          </cell>
          <cell r="J623" t="str">
            <v>Ali CC</v>
          </cell>
          <cell r="K623" t="str">
            <v>Saturday</v>
          </cell>
          <cell r="L623" t="str">
            <v>11th July</v>
          </cell>
          <cell r="M623" t="str">
            <v>Home</v>
          </cell>
          <cell r="N623" t="str">
            <v>Ploughmans CC</v>
          </cell>
          <cell r="P623">
            <v>2</v>
          </cell>
          <cell r="Q623" t="str">
            <v>T James</v>
          </cell>
          <cell r="T623">
            <v>3</v>
          </cell>
          <cell r="U623" t="str">
            <v>c&amp;b</v>
          </cell>
          <cell r="X623" t="str">
            <v>N Saleem</v>
          </cell>
          <cell r="Y623">
            <v>19</v>
          </cell>
          <cell r="AB623">
            <v>2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 t="str">
            <v>n/a</v>
          </cell>
          <cell r="AK623">
            <v>7</v>
          </cell>
          <cell r="AL623">
            <v>7</v>
          </cell>
          <cell r="AM623">
            <v>0</v>
          </cell>
          <cell r="AN623">
            <v>39</v>
          </cell>
          <cell r="AO623">
            <v>1</v>
          </cell>
        </row>
        <row r="624">
          <cell r="G624" t="str">
            <v>P Hynes89</v>
          </cell>
          <cell r="H624">
            <v>0</v>
          </cell>
          <cell r="I624">
            <v>0</v>
          </cell>
          <cell r="J624" t="str">
            <v>Ali CC</v>
          </cell>
          <cell r="K624" t="str">
            <v>Saturday</v>
          </cell>
          <cell r="L624" t="str">
            <v>11th July</v>
          </cell>
          <cell r="M624" t="str">
            <v>Home</v>
          </cell>
          <cell r="N624" t="str">
            <v>Ploughmans CC</v>
          </cell>
          <cell r="P624">
            <v>2</v>
          </cell>
          <cell r="Q624" t="str">
            <v>P Hynes</v>
          </cell>
          <cell r="T624">
            <v>4</v>
          </cell>
          <cell r="U624" t="str">
            <v>bowled</v>
          </cell>
          <cell r="X624" t="str">
            <v>A Rahman</v>
          </cell>
          <cell r="Y624">
            <v>89</v>
          </cell>
          <cell r="AB624">
            <v>10</v>
          </cell>
          <cell r="AC624">
            <v>2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 t="str">
            <v>n/a</v>
          </cell>
        </row>
        <row r="625">
          <cell r="G625" t="str">
            <v>S Britto12</v>
          </cell>
          <cell r="H625">
            <v>0</v>
          </cell>
          <cell r="I625">
            <v>0</v>
          </cell>
          <cell r="J625" t="str">
            <v>Ali CC</v>
          </cell>
          <cell r="K625" t="str">
            <v>Saturday</v>
          </cell>
          <cell r="L625" t="str">
            <v>11th July</v>
          </cell>
          <cell r="M625" t="str">
            <v>Home</v>
          </cell>
          <cell r="N625" t="str">
            <v>Ploughmans CC</v>
          </cell>
          <cell r="P625">
            <v>2</v>
          </cell>
          <cell r="Q625" t="str">
            <v>S Britto</v>
          </cell>
          <cell r="R625" t="str">
            <v>c</v>
          </cell>
          <cell r="T625">
            <v>5</v>
          </cell>
          <cell r="U625" t="str">
            <v>bowled</v>
          </cell>
          <cell r="X625" t="str">
            <v>S Ul-Haque</v>
          </cell>
          <cell r="Y625">
            <v>12</v>
          </cell>
          <cell r="AB625">
            <v>2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 t="str">
            <v>n/a</v>
          </cell>
        </row>
        <row r="626">
          <cell r="G626" t="str">
            <v>F Mills4</v>
          </cell>
          <cell r="H626">
            <v>0</v>
          </cell>
          <cell r="I626">
            <v>0</v>
          </cell>
          <cell r="J626" t="str">
            <v>Ali CC</v>
          </cell>
          <cell r="K626" t="str">
            <v>Saturday</v>
          </cell>
          <cell r="L626" t="str">
            <v>11th July</v>
          </cell>
          <cell r="M626" t="str">
            <v>Home</v>
          </cell>
          <cell r="N626" t="str">
            <v>Ploughmans CC</v>
          </cell>
          <cell r="P626">
            <v>2</v>
          </cell>
          <cell r="Q626" t="str">
            <v>F Mills</v>
          </cell>
          <cell r="T626">
            <v>6</v>
          </cell>
          <cell r="U626" t="str">
            <v>caught</v>
          </cell>
          <cell r="X626" t="str">
            <v>S Ul-Haque</v>
          </cell>
          <cell r="Y626">
            <v>4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 t="str">
            <v>n/a</v>
          </cell>
          <cell r="AK626">
            <v>4</v>
          </cell>
          <cell r="AL626">
            <v>4</v>
          </cell>
          <cell r="AM626">
            <v>0</v>
          </cell>
          <cell r="AN626">
            <v>24</v>
          </cell>
          <cell r="AO626">
            <v>0</v>
          </cell>
        </row>
        <row r="627">
          <cell r="G627" t="str">
            <v>D Conway16</v>
          </cell>
          <cell r="H627">
            <v>0</v>
          </cell>
          <cell r="I627">
            <v>0</v>
          </cell>
          <cell r="J627" t="str">
            <v>Ali CC</v>
          </cell>
          <cell r="K627" t="str">
            <v>Saturday</v>
          </cell>
          <cell r="L627" t="str">
            <v>11th July</v>
          </cell>
          <cell r="M627" t="str">
            <v>Home</v>
          </cell>
          <cell r="N627" t="str">
            <v>Ploughmans CC</v>
          </cell>
          <cell r="P627">
            <v>2</v>
          </cell>
          <cell r="Q627" t="str">
            <v>D Conway</v>
          </cell>
          <cell r="T627">
            <v>7</v>
          </cell>
          <cell r="U627" t="str">
            <v>bowled</v>
          </cell>
          <cell r="X627" t="str">
            <v>M Yasir</v>
          </cell>
          <cell r="Y627">
            <v>16</v>
          </cell>
          <cell r="AB627">
            <v>2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 t="str">
            <v>n/a</v>
          </cell>
          <cell r="AK627">
            <v>6</v>
          </cell>
          <cell r="AL627">
            <v>9</v>
          </cell>
          <cell r="AM627">
            <v>0</v>
          </cell>
          <cell r="AN627">
            <v>42</v>
          </cell>
          <cell r="AO627">
            <v>1</v>
          </cell>
        </row>
        <row r="628">
          <cell r="G628" t="str">
            <v>A Paul11</v>
          </cell>
          <cell r="H628">
            <v>0</v>
          </cell>
          <cell r="I628">
            <v>0</v>
          </cell>
          <cell r="J628" t="str">
            <v>Ali CC</v>
          </cell>
          <cell r="K628" t="str">
            <v>Saturday</v>
          </cell>
          <cell r="L628" t="str">
            <v>11th July</v>
          </cell>
          <cell r="M628" t="str">
            <v>Home</v>
          </cell>
          <cell r="N628" t="str">
            <v>Ploughmans CC</v>
          </cell>
          <cell r="P628">
            <v>2</v>
          </cell>
          <cell r="Q628" t="str">
            <v>A Paul</v>
          </cell>
          <cell r="T628">
            <v>8</v>
          </cell>
          <cell r="U628" t="str">
            <v>caught</v>
          </cell>
          <cell r="X628" t="str">
            <v>S Jaffery</v>
          </cell>
          <cell r="Y628">
            <v>11</v>
          </cell>
          <cell r="AB628">
            <v>3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 t="str">
            <v>n/a</v>
          </cell>
          <cell r="AK628">
            <v>2</v>
          </cell>
          <cell r="AL628">
            <v>10</v>
          </cell>
          <cell r="AM628">
            <v>0</v>
          </cell>
          <cell r="AN628">
            <v>44</v>
          </cell>
          <cell r="AO628">
            <v>3</v>
          </cell>
        </row>
        <row r="629">
          <cell r="G629" t="str">
            <v>J Green3</v>
          </cell>
          <cell r="H629">
            <v>0</v>
          </cell>
          <cell r="I629">
            <v>0</v>
          </cell>
          <cell r="J629" t="str">
            <v>Ali CC</v>
          </cell>
          <cell r="K629" t="str">
            <v>Saturday</v>
          </cell>
          <cell r="L629" t="str">
            <v>11th July</v>
          </cell>
          <cell r="M629" t="str">
            <v>Home</v>
          </cell>
          <cell r="N629" t="str">
            <v>Ploughmans CC</v>
          </cell>
          <cell r="P629">
            <v>2</v>
          </cell>
          <cell r="Q629" t="str">
            <v>J Green</v>
          </cell>
          <cell r="T629">
            <v>9</v>
          </cell>
          <cell r="U629" t="str">
            <v>not out</v>
          </cell>
          <cell r="Y629">
            <v>3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 t="str">
            <v>n/a</v>
          </cell>
          <cell r="AK629">
            <v>3</v>
          </cell>
          <cell r="AL629">
            <v>8</v>
          </cell>
          <cell r="AM629">
            <v>0</v>
          </cell>
          <cell r="AN629">
            <v>50</v>
          </cell>
          <cell r="AO629">
            <v>0</v>
          </cell>
        </row>
        <row r="630">
          <cell r="G630" t="str">
            <v>H Davies2</v>
          </cell>
          <cell r="H630">
            <v>0</v>
          </cell>
          <cell r="I630">
            <v>0</v>
          </cell>
          <cell r="J630" t="str">
            <v>Ali CC</v>
          </cell>
          <cell r="K630" t="str">
            <v>Saturday</v>
          </cell>
          <cell r="L630" t="str">
            <v>11th July</v>
          </cell>
          <cell r="M630" t="str">
            <v>Home</v>
          </cell>
          <cell r="N630" t="str">
            <v>Ploughmans CC</v>
          </cell>
          <cell r="P630">
            <v>2</v>
          </cell>
          <cell r="Q630" t="str">
            <v>H Davies</v>
          </cell>
          <cell r="T630">
            <v>10</v>
          </cell>
          <cell r="U630" t="str">
            <v>caught</v>
          </cell>
          <cell r="X630" t="str">
            <v>S Jaffery</v>
          </cell>
          <cell r="Y630">
            <v>2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 t="str">
            <v>n/a</v>
          </cell>
          <cell r="AK630">
            <v>5</v>
          </cell>
          <cell r="AL630">
            <v>2</v>
          </cell>
          <cell r="AM630">
            <v>0</v>
          </cell>
          <cell r="AN630">
            <v>27</v>
          </cell>
          <cell r="AO630">
            <v>0</v>
          </cell>
        </row>
        <row r="631">
          <cell r="G631" t="str">
            <v>R Cox0</v>
          </cell>
          <cell r="H631">
            <v>0</v>
          </cell>
          <cell r="I631">
            <v>0</v>
          </cell>
          <cell r="J631" t="str">
            <v>Ali CC</v>
          </cell>
          <cell r="K631" t="str">
            <v>Saturday</v>
          </cell>
          <cell r="L631" t="str">
            <v>11th July</v>
          </cell>
          <cell r="M631" t="str">
            <v>Home</v>
          </cell>
          <cell r="N631" t="str">
            <v>Ploughmans CC</v>
          </cell>
          <cell r="P631">
            <v>2</v>
          </cell>
          <cell r="Q631" t="str">
            <v>R Cox</v>
          </cell>
          <cell r="T631">
            <v>11</v>
          </cell>
          <cell r="U631" t="str">
            <v>caught</v>
          </cell>
          <cell r="X631" t="str">
            <v>S Jaffery</v>
          </cell>
          <cell r="Y631">
            <v>0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 t="str">
            <v>n/a</v>
          </cell>
          <cell r="AK631">
            <v>1</v>
          </cell>
          <cell r="AL631">
            <v>5</v>
          </cell>
          <cell r="AM631">
            <v>0</v>
          </cell>
          <cell r="AN631">
            <v>39</v>
          </cell>
          <cell r="AO631">
            <v>1</v>
          </cell>
        </row>
        <row r="632">
          <cell r="G632" t="str">
            <v>Extras45</v>
          </cell>
          <cell r="H632">
            <v>0</v>
          </cell>
          <cell r="I632">
            <v>0</v>
          </cell>
          <cell r="J632" t="str">
            <v>Ali CC</v>
          </cell>
          <cell r="K632" t="str">
            <v>Saturday</v>
          </cell>
          <cell r="L632" t="str">
            <v>11th July</v>
          </cell>
          <cell r="M632" t="str">
            <v>Home</v>
          </cell>
          <cell r="N632" t="str">
            <v>Ploughmans CC</v>
          </cell>
          <cell r="P632">
            <v>2</v>
          </cell>
          <cell r="Q632" t="str">
            <v>Extras</v>
          </cell>
          <cell r="T632" t="str">
            <v>n/a</v>
          </cell>
          <cell r="U632" t="str">
            <v>n/a</v>
          </cell>
          <cell r="V632" t="str">
            <v>n/a</v>
          </cell>
          <cell r="X632" t="str">
            <v>n/a</v>
          </cell>
          <cell r="Y632">
            <v>45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>
            <v>37</v>
          </cell>
          <cell r="AE632">
            <v>3</v>
          </cell>
          <cell r="AF632">
            <v>2</v>
          </cell>
          <cell r="AG632">
            <v>3</v>
          </cell>
        </row>
        <row r="633">
          <cell r="G633" t="str">
            <v>Asad12</v>
          </cell>
          <cell r="H633">
            <v>0</v>
          </cell>
          <cell r="I633">
            <v>0</v>
          </cell>
          <cell r="J633" t="str">
            <v>Ploughmans CC</v>
          </cell>
          <cell r="K633" t="str">
            <v>Sunday</v>
          </cell>
          <cell r="L633" t="str">
            <v>12th July</v>
          </cell>
          <cell r="M633" t="str">
            <v>Away</v>
          </cell>
          <cell r="N633" t="str">
            <v xml:space="preserve">Wimbledon United CC </v>
          </cell>
          <cell r="P633">
            <v>2</v>
          </cell>
          <cell r="Q633" t="str">
            <v>Asad</v>
          </cell>
          <cell r="T633">
            <v>1</v>
          </cell>
          <cell r="U633" t="str">
            <v>caught</v>
          </cell>
          <cell r="V633" t="str">
            <v>F Mills</v>
          </cell>
          <cell r="X633" t="str">
            <v>A Morgan</v>
          </cell>
          <cell r="Y633">
            <v>12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 t="str">
            <v>n/a</v>
          </cell>
          <cell r="AK633">
            <v>1</v>
          </cell>
          <cell r="AL633">
            <v>7</v>
          </cell>
          <cell r="AM633">
            <v>2</v>
          </cell>
          <cell r="AN633">
            <v>25</v>
          </cell>
          <cell r="AO633">
            <v>2</v>
          </cell>
        </row>
        <row r="634">
          <cell r="G634" t="str">
            <v>Uash6</v>
          </cell>
          <cell r="H634">
            <v>0</v>
          </cell>
          <cell r="I634">
            <v>0</v>
          </cell>
          <cell r="J634" t="str">
            <v>Ploughmans CC</v>
          </cell>
          <cell r="K634" t="str">
            <v>Sunday</v>
          </cell>
          <cell r="L634" t="str">
            <v>12th July</v>
          </cell>
          <cell r="M634" t="str">
            <v>Away</v>
          </cell>
          <cell r="N634" t="str">
            <v xml:space="preserve">Wimbledon United CC </v>
          </cell>
          <cell r="P634">
            <v>2</v>
          </cell>
          <cell r="Q634" t="str">
            <v>Uash</v>
          </cell>
          <cell r="T634">
            <v>2</v>
          </cell>
          <cell r="U634" t="str">
            <v>caught</v>
          </cell>
          <cell r="V634" t="str">
            <v>D Pretorius</v>
          </cell>
          <cell r="X634" t="str">
            <v>A Morgan</v>
          </cell>
          <cell r="Y634">
            <v>6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 t="str">
            <v>n/a</v>
          </cell>
        </row>
        <row r="635">
          <cell r="G635" t="str">
            <v>Herbert105</v>
          </cell>
          <cell r="H635">
            <v>0</v>
          </cell>
          <cell r="I635">
            <v>0</v>
          </cell>
          <cell r="J635" t="str">
            <v>Ploughmans CC</v>
          </cell>
          <cell r="K635" t="str">
            <v>Sunday</v>
          </cell>
          <cell r="L635" t="str">
            <v>12th July</v>
          </cell>
          <cell r="M635" t="str">
            <v>Away</v>
          </cell>
          <cell r="N635" t="str">
            <v xml:space="preserve">Wimbledon United CC </v>
          </cell>
          <cell r="P635">
            <v>2</v>
          </cell>
          <cell r="Q635" t="str">
            <v>Herbert</v>
          </cell>
          <cell r="T635">
            <v>3</v>
          </cell>
          <cell r="U635" t="str">
            <v>bowled</v>
          </cell>
          <cell r="X635" t="str">
            <v>F Mills</v>
          </cell>
          <cell r="Y635">
            <v>105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 t="str">
            <v>n/a</v>
          </cell>
          <cell r="AK635">
            <v>2</v>
          </cell>
          <cell r="AL635">
            <v>7</v>
          </cell>
          <cell r="AM635">
            <v>1</v>
          </cell>
          <cell r="AN635">
            <v>14</v>
          </cell>
          <cell r="AO635">
            <v>0</v>
          </cell>
        </row>
        <row r="636">
          <cell r="G636" t="str">
            <v>Flanneny8</v>
          </cell>
          <cell r="H636">
            <v>0</v>
          </cell>
          <cell r="I636">
            <v>0</v>
          </cell>
          <cell r="J636" t="str">
            <v>Ploughmans CC</v>
          </cell>
          <cell r="K636" t="str">
            <v>Sunday</v>
          </cell>
          <cell r="L636" t="str">
            <v>12th July</v>
          </cell>
          <cell r="M636" t="str">
            <v>Away</v>
          </cell>
          <cell r="N636" t="str">
            <v xml:space="preserve">Wimbledon United CC </v>
          </cell>
          <cell r="P636">
            <v>2</v>
          </cell>
          <cell r="Q636" t="str">
            <v>Flanneny</v>
          </cell>
          <cell r="T636">
            <v>4</v>
          </cell>
          <cell r="U636" t="str">
            <v>caught</v>
          </cell>
          <cell r="V636" t="str">
            <v>C MacLaren</v>
          </cell>
          <cell r="X636" t="str">
            <v>A Morgan</v>
          </cell>
          <cell r="Y636">
            <v>8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 t="str">
            <v>n/a</v>
          </cell>
        </row>
        <row r="637">
          <cell r="G637" t="str">
            <v>Saxby1</v>
          </cell>
          <cell r="H637">
            <v>0</v>
          </cell>
          <cell r="I637">
            <v>0</v>
          </cell>
          <cell r="J637" t="str">
            <v>Ploughmans CC</v>
          </cell>
          <cell r="K637" t="str">
            <v>Sunday</v>
          </cell>
          <cell r="L637" t="str">
            <v>12th July</v>
          </cell>
          <cell r="M637" t="str">
            <v>Away</v>
          </cell>
          <cell r="N637" t="str">
            <v xml:space="preserve">Wimbledon United CC </v>
          </cell>
          <cell r="P637">
            <v>2</v>
          </cell>
          <cell r="Q637" t="str">
            <v>Saxby</v>
          </cell>
          <cell r="T637">
            <v>5</v>
          </cell>
          <cell r="U637" t="str">
            <v>bowled</v>
          </cell>
          <cell r="X637" t="str">
            <v>T Lonnen</v>
          </cell>
          <cell r="Y637">
            <v>1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 t="str">
            <v>n/a</v>
          </cell>
        </row>
        <row r="638">
          <cell r="G638" t="str">
            <v>Justin2</v>
          </cell>
          <cell r="H638">
            <v>0</v>
          </cell>
          <cell r="I638">
            <v>0</v>
          </cell>
          <cell r="J638" t="str">
            <v>Ploughmans CC</v>
          </cell>
          <cell r="K638" t="str">
            <v>Sunday</v>
          </cell>
          <cell r="L638" t="str">
            <v>12th July</v>
          </cell>
          <cell r="M638" t="str">
            <v>Away</v>
          </cell>
          <cell r="N638" t="str">
            <v xml:space="preserve">Wimbledon United CC </v>
          </cell>
          <cell r="P638">
            <v>2</v>
          </cell>
          <cell r="Q638" t="str">
            <v>Justin</v>
          </cell>
          <cell r="T638">
            <v>6</v>
          </cell>
          <cell r="U638" t="str">
            <v>bowled</v>
          </cell>
          <cell r="X638" t="str">
            <v>T Lonnen</v>
          </cell>
          <cell r="Y638">
            <v>2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 t="str">
            <v>n/a</v>
          </cell>
          <cell r="AK638">
            <v>4</v>
          </cell>
          <cell r="AL638">
            <v>7</v>
          </cell>
          <cell r="AM638">
            <v>0</v>
          </cell>
          <cell r="AN638">
            <v>56</v>
          </cell>
          <cell r="AO638">
            <v>1</v>
          </cell>
        </row>
        <row r="639">
          <cell r="G639" t="str">
            <v>Rowan72</v>
          </cell>
          <cell r="H639">
            <v>0</v>
          </cell>
          <cell r="I639">
            <v>0</v>
          </cell>
          <cell r="J639" t="str">
            <v>Ploughmans CC</v>
          </cell>
          <cell r="K639" t="str">
            <v>Sunday</v>
          </cell>
          <cell r="L639" t="str">
            <v>12th July</v>
          </cell>
          <cell r="M639" t="str">
            <v>Away</v>
          </cell>
          <cell r="N639" t="str">
            <v xml:space="preserve">Wimbledon United CC </v>
          </cell>
          <cell r="P639">
            <v>2</v>
          </cell>
          <cell r="Q639" t="str">
            <v>Rowan</v>
          </cell>
          <cell r="T639">
            <v>7</v>
          </cell>
          <cell r="U639" t="str">
            <v>not out</v>
          </cell>
          <cell r="Y639">
            <v>72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 t="str">
            <v>n/a</v>
          </cell>
          <cell r="AK639">
            <v>3</v>
          </cell>
          <cell r="AL639">
            <v>6</v>
          </cell>
          <cell r="AM639">
            <v>0</v>
          </cell>
          <cell r="AN639">
            <v>54</v>
          </cell>
          <cell r="AO639">
            <v>2</v>
          </cell>
        </row>
        <row r="640">
          <cell r="G640" t="str">
            <v>Q Khan0</v>
          </cell>
          <cell r="H640">
            <v>0</v>
          </cell>
          <cell r="I640" t="str">
            <v>w</v>
          </cell>
          <cell r="J640" t="str">
            <v>Ploughmans CC</v>
          </cell>
          <cell r="K640" t="str">
            <v>Sunday</v>
          </cell>
          <cell r="L640" t="str">
            <v>12th July</v>
          </cell>
          <cell r="M640" t="str">
            <v>Away</v>
          </cell>
          <cell r="N640" t="str">
            <v xml:space="preserve">Wimbledon United CC </v>
          </cell>
          <cell r="P640">
            <v>2</v>
          </cell>
          <cell r="Q640" t="str">
            <v>Q Khan</v>
          </cell>
          <cell r="T640">
            <v>8</v>
          </cell>
          <cell r="U640" t="str">
            <v>run out</v>
          </cell>
          <cell r="V640" t="str">
            <v>T Lonnen</v>
          </cell>
          <cell r="W640" t="str">
            <v>T Lockhart</v>
          </cell>
          <cell r="Y640">
            <v>0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 t="str">
            <v>n/a</v>
          </cell>
        </row>
        <row r="641">
          <cell r="G641" t="str">
            <v>Suraj14</v>
          </cell>
          <cell r="H641">
            <v>0</v>
          </cell>
          <cell r="I641">
            <v>0</v>
          </cell>
          <cell r="J641" t="str">
            <v>Ploughmans CC</v>
          </cell>
          <cell r="K641" t="str">
            <v>Sunday</v>
          </cell>
          <cell r="L641" t="str">
            <v>12th July</v>
          </cell>
          <cell r="M641" t="str">
            <v>Away</v>
          </cell>
          <cell r="N641" t="str">
            <v xml:space="preserve">Wimbledon United CC </v>
          </cell>
          <cell r="P641">
            <v>2</v>
          </cell>
          <cell r="Q641" t="str">
            <v>Suraj</v>
          </cell>
          <cell r="T641">
            <v>9</v>
          </cell>
          <cell r="U641" t="str">
            <v>not out</v>
          </cell>
          <cell r="Y641">
            <v>14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 t="str">
            <v>n/a</v>
          </cell>
          <cell r="AK641">
            <v>5</v>
          </cell>
          <cell r="AL641">
            <v>3</v>
          </cell>
          <cell r="AM641">
            <v>0</v>
          </cell>
          <cell r="AN641">
            <v>37</v>
          </cell>
          <cell r="AO641">
            <v>1</v>
          </cell>
        </row>
        <row r="642">
          <cell r="G642" t="str">
            <v>Deann/a</v>
          </cell>
          <cell r="H642">
            <v>0</v>
          </cell>
          <cell r="I642">
            <v>0</v>
          </cell>
          <cell r="J642" t="str">
            <v>Ploughmans CC</v>
          </cell>
          <cell r="K642" t="str">
            <v>Sunday</v>
          </cell>
          <cell r="L642" t="str">
            <v>12th July</v>
          </cell>
          <cell r="M642" t="str">
            <v>Away</v>
          </cell>
          <cell r="N642" t="str">
            <v xml:space="preserve">Wimbledon United CC </v>
          </cell>
          <cell r="P642">
            <v>2</v>
          </cell>
          <cell r="Q642" t="str">
            <v>Dean</v>
          </cell>
          <cell r="T642">
            <v>10</v>
          </cell>
          <cell r="U642" t="str">
            <v>did not bat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 t="str">
            <v>n/a</v>
          </cell>
          <cell r="AK642">
            <v>6</v>
          </cell>
          <cell r="AL642">
            <v>5</v>
          </cell>
          <cell r="AM642">
            <v>0</v>
          </cell>
          <cell r="AN642">
            <v>47</v>
          </cell>
          <cell r="AO642">
            <v>0</v>
          </cell>
        </row>
        <row r="643">
          <cell r="G643" t="str">
            <v>Iann/a</v>
          </cell>
          <cell r="H643">
            <v>0</v>
          </cell>
          <cell r="I643">
            <v>0</v>
          </cell>
          <cell r="J643" t="str">
            <v>Ploughmans CC</v>
          </cell>
          <cell r="K643" t="str">
            <v>Sunday</v>
          </cell>
          <cell r="L643" t="str">
            <v>12th July</v>
          </cell>
          <cell r="M643" t="str">
            <v>Away</v>
          </cell>
          <cell r="N643" t="str">
            <v xml:space="preserve">Wimbledon United CC </v>
          </cell>
          <cell r="P643">
            <v>2</v>
          </cell>
          <cell r="Q643" t="str">
            <v>Ian</v>
          </cell>
          <cell r="T643">
            <v>11</v>
          </cell>
          <cell r="U643" t="str">
            <v>did not bat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 t="str">
            <v>n/a</v>
          </cell>
        </row>
        <row r="644">
          <cell r="G644" t="str">
            <v>Extras17</v>
          </cell>
          <cell r="H644">
            <v>0</v>
          </cell>
          <cell r="I644">
            <v>0</v>
          </cell>
          <cell r="J644" t="str">
            <v>Ploughmans CC</v>
          </cell>
          <cell r="K644" t="str">
            <v>Sunday</v>
          </cell>
          <cell r="L644" t="str">
            <v>12th July</v>
          </cell>
          <cell r="M644" t="str">
            <v>Away</v>
          </cell>
          <cell r="N644" t="str">
            <v xml:space="preserve">Wimbledon United CC </v>
          </cell>
          <cell r="P644">
            <v>2</v>
          </cell>
          <cell r="Q644" t="str">
            <v>Extras</v>
          </cell>
          <cell r="T644" t="str">
            <v>n/a</v>
          </cell>
          <cell r="U644" t="str">
            <v>n/a</v>
          </cell>
          <cell r="V644" t="str">
            <v>n/a</v>
          </cell>
          <cell r="X644" t="str">
            <v>n/a</v>
          </cell>
          <cell r="Y644">
            <v>17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>
            <v>7</v>
          </cell>
          <cell r="AE644">
            <v>3</v>
          </cell>
          <cell r="AF644">
            <v>7</v>
          </cell>
          <cell r="AG644">
            <v>0</v>
          </cell>
        </row>
        <row r="645">
          <cell r="G645" t="str">
            <v>S Britto37</v>
          </cell>
          <cell r="H645">
            <v>0</v>
          </cell>
          <cell r="I645">
            <v>0</v>
          </cell>
          <cell r="J645" t="str">
            <v xml:space="preserve">Wimbledon United CC </v>
          </cell>
          <cell r="K645" t="str">
            <v>Sunday</v>
          </cell>
          <cell r="L645" t="str">
            <v>12th July</v>
          </cell>
          <cell r="M645" t="str">
            <v>Away</v>
          </cell>
          <cell r="N645" t="str">
            <v>Ploughmans CC</v>
          </cell>
          <cell r="P645">
            <v>1</v>
          </cell>
          <cell r="Q645" t="str">
            <v>S Britto</v>
          </cell>
          <cell r="T645">
            <v>1</v>
          </cell>
          <cell r="U645" t="str">
            <v>stumped</v>
          </cell>
          <cell r="X645" t="str">
            <v>Rowan</v>
          </cell>
          <cell r="Y645">
            <v>37</v>
          </cell>
          <cell r="Z645">
            <v>62</v>
          </cell>
          <cell r="AB645">
            <v>4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 t="str">
            <v>n/a</v>
          </cell>
        </row>
        <row r="646">
          <cell r="G646" t="str">
            <v>J Harris3</v>
          </cell>
          <cell r="H646">
            <v>0</v>
          </cell>
          <cell r="I646">
            <v>0</v>
          </cell>
          <cell r="J646" t="str">
            <v xml:space="preserve">Wimbledon United CC </v>
          </cell>
          <cell r="K646" t="str">
            <v>Sunday</v>
          </cell>
          <cell r="L646" t="str">
            <v>12th July</v>
          </cell>
          <cell r="M646" t="str">
            <v>Away</v>
          </cell>
          <cell r="N646" t="str">
            <v>Ploughmans CC</v>
          </cell>
          <cell r="P646">
            <v>1</v>
          </cell>
          <cell r="Q646" t="str">
            <v>J Harris</v>
          </cell>
          <cell r="T646">
            <v>2</v>
          </cell>
          <cell r="U646" t="str">
            <v>bowled</v>
          </cell>
          <cell r="X646" t="str">
            <v>Asad</v>
          </cell>
          <cell r="Y646">
            <v>3</v>
          </cell>
          <cell r="Z646">
            <v>5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 t="str">
            <v>n/a</v>
          </cell>
          <cell r="AK646">
            <v>7</v>
          </cell>
          <cell r="AL646">
            <v>1</v>
          </cell>
          <cell r="AM646">
            <v>0</v>
          </cell>
          <cell r="AN646">
            <v>10</v>
          </cell>
          <cell r="AO646">
            <v>0</v>
          </cell>
        </row>
        <row r="647">
          <cell r="G647" t="str">
            <v>N Khan29</v>
          </cell>
          <cell r="H647">
            <v>0</v>
          </cell>
          <cell r="I647">
            <v>0</v>
          </cell>
          <cell r="J647" t="str">
            <v xml:space="preserve">Wimbledon United CC </v>
          </cell>
          <cell r="K647" t="str">
            <v>Sunday</v>
          </cell>
          <cell r="L647" t="str">
            <v>12th July</v>
          </cell>
          <cell r="M647" t="str">
            <v>Away</v>
          </cell>
          <cell r="N647" t="str">
            <v>Ploughmans CC</v>
          </cell>
          <cell r="P647">
            <v>1</v>
          </cell>
          <cell r="Q647" t="str">
            <v>N Khan</v>
          </cell>
          <cell r="T647">
            <v>3</v>
          </cell>
          <cell r="U647" t="str">
            <v>caught</v>
          </cell>
          <cell r="X647" t="str">
            <v>Rowan</v>
          </cell>
          <cell r="Y647">
            <v>29</v>
          </cell>
          <cell r="Z647">
            <v>36</v>
          </cell>
          <cell r="AB647">
            <v>5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 t="str">
            <v>n/a</v>
          </cell>
        </row>
        <row r="648">
          <cell r="G648" t="str">
            <v>F Mills39</v>
          </cell>
          <cell r="H648">
            <v>0</v>
          </cell>
          <cell r="I648">
            <v>0</v>
          </cell>
          <cell r="J648" t="str">
            <v xml:space="preserve">Wimbledon United CC </v>
          </cell>
          <cell r="K648" t="str">
            <v>Sunday</v>
          </cell>
          <cell r="L648" t="str">
            <v>12th July</v>
          </cell>
          <cell r="M648" t="str">
            <v>Away</v>
          </cell>
          <cell r="N648" t="str">
            <v>Ploughmans CC</v>
          </cell>
          <cell r="P648">
            <v>1</v>
          </cell>
          <cell r="Q648" t="str">
            <v>F Mills</v>
          </cell>
          <cell r="T648">
            <v>4</v>
          </cell>
          <cell r="U648" t="str">
            <v>stumped</v>
          </cell>
          <cell r="X648" t="str">
            <v>Suraj</v>
          </cell>
          <cell r="Y648">
            <v>39</v>
          </cell>
          <cell r="Z648">
            <v>24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 t="str">
            <v>n/a</v>
          </cell>
          <cell r="AK648">
            <v>6</v>
          </cell>
          <cell r="AL648">
            <v>7</v>
          </cell>
          <cell r="AM648">
            <v>0</v>
          </cell>
          <cell r="AN648">
            <v>38</v>
          </cell>
          <cell r="AO648">
            <v>1</v>
          </cell>
        </row>
        <row r="649">
          <cell r="G649" t="str">
            <v>T Lonnen76</v>
          </cell>
          <cell r="H649">
            <v>0</v>
          </cell>
          <cell r="I649">
            <v>0</v>
          </cell>
          <cell r="J649" t="str">
            <v xml:space="preserve">Wimbledon United CC </v>
          </cell>
          <cell r="K649" t="str">
            <v>Sunday</v>
          </cell>
          <cell r="L649" t="str">
            <v>12th July</v>
          </cell>
          <cell r="M649" t="str">
            <v>Away</v>
          </cell>
          <cell r="N649" t="str">
            <v>Ploughmans CC</v>
          </cell>
          <cell r="P649">
            <v>1</v>
          </cell>
          <cell r="Q649" t="str">
            <v>T Lonnen</v>
          </cell>
          <cell r="T649">
            <v>5</v>
          </cell>
          <cell r="U649" t="str">
            <v>bowled</v>
          </cell>
          <cell r="X649" t="str">
            <v>Justin</v>
          </cell>
          <cell r="Y649">
            <v>76</v>
          </cell>
          <cell r="Z649">
            <v>45</v>
          </cell>
          <cell r="AB649">
            <v>6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 t="str">
            <v>n/a</v>
          </cell>
          <cell r="AK649">
            <v>3</v>
          </cell>
          <cell r="AL649">
            <v>6</v>
          </cell>
          <cell r="AM649">
            <v>0</v>
          </cell>
          <cell r="AN649">
            <v>44</v>
          </cell>
          <cell r="AO649">
            <v>2</v>
          </cell>
        </row>
        <row r="650">
          <cell r="G650" t="str">
            <v>C MacLaren28</v>
          </cell>
          <cell r="H650">
            <v>0</v>
          </cell>
          <cell r="I650">
            <v>0</v>
          </cell>
          <cell r="J650" t="str">
            <v xml:space="preserve">Wimbledon United CC </v>
          </cell>
          <cell r="K650" t="str">
            <v>Sunday</v>
          </cell>
          <cell r="L650" t="str">
            <v>12th July</v>
          </cell>
          <cell r="M650" t="str">
            <v>Away</v>
          </cell>
          <cell r="N650" t="str">
            <v>Ploughmans CC</v>
          </cell>
          <cell r="P650">
            <v>1</v>
          </cell>
          <cell r="Q650" t="str">
            <v>C MacLaren</v>
          </cell>
          <cell r="T650">
            <v>6</v>
          </cell>
          <cell r="U650" t="str">
            <v>c&amp;b</v>
          </cell>
          <cell r="X650" t="str">
            <v>Asad</v>
          </cell>
          <cell r="Y650">
            <v>28</v>
          </cell>
          <cell r="Z650">
            <v>26</v>
          </cell>
          <cell r="AB650">
            <v>1</v>
          </cell>
          <cell r="AC650">
            <v>7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 t="str">
            <v>n/a</v>
          </cell>
        </row>
        <row r="651">
          <cell r="G651" t="str">
            <v>T Lockhart13</v>
          </cell>
          <cell r="H651">
            <v>0</v>
          </cell>
          <cell r="I651">
            <v>0</v>
          </cell>
          <cell r="J651" t="str">
            <v xml:space="preserve">Wimbledon United CC </v>
          </cell>
          <cell r="K651" t="str">
            <v>Sunday</v>
          </cell>
          <cell r="L651" t="str">
            <v>12th July</v>
          </cell>
          <cell r="M651" t="str">
            <v>Away</v>
          </cell>
          <cell r="N651" t="str">
            <v>Ploughmans CC</v>
          </cell>
          <cell r="P651">
            <v>1</v>
          </cell>
          <cell r="Q651" t="str">
            <v>T Lockhart</v>
          </cell>
          <cell r="S651" t="str">
            <v>w</v>
          </cell>
          <cell r="T651">
            <v>7</v>
          </cell>
          <cell r="U651" t="str">
            <v>not out</v>
          </cell>
          <cell r="Y651">
            <v>13</v>
          </cell>
          <cell r="Z651">
            <v>6</v>
          </cell>
          <cell r="AB651">
            <v>3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 t="str">
            <v>n/a</v>
          </cell>
        </row>
        <row r="652">
          <cell r="G652" t="str">
            <v>D Pretorius1</v>
          </cell>
          <cell r="H652">
            <v>0</v>
          </cell>
          <cell r="I652">
            <v>0</v>
          </cell>
          <cell r="J652" t="str">
            <v xml:space="preserve">Wimbledon United CC </v>
          </cell>
          <cell r="K652" t="str">
            <v>Sunday</v>
          </cell>
          <cell r="L652" t="str">
            <v>12th July</v>
          </cell>
          <cell r="M652" t="str">
            <v>Away</v>
          </cell>
          <cell r="N652" t="str">
            <v>Ploughmans CC</v>
          </cell>
          <cell r="P652">
            <v>1</v>
          </cell>
          <cell r="Q652" t="str">
            <v>D Pretorius</v>
          </cell>
          <cell r="T652">
            <v>8</v>
          </cell>
          <cell r="U652" t="str">
            <v>not out</v>
          </cell>
          <cell r="Y652">
            <v>1</v>
          </cell>
          <cell r="Z652">
            <v>1</v>
          </cell>
          <cell r="AB652">
            <v>1</v>
          </cell>
          <cell r="AC652">
            <v>1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 t="str">
            <v>n/a</v>
          </cell>
          <cell r="AK652">
            <v>5</v>
          </cell>
          <cell r="AL652">
            <v>4</v>
          </cell>
          <cell r="AM652">
            <v>0</v>
          </cell>
          <cell r="AN652">
            <v>28</v>
          </cell>
          <cell r="AO652">
            <v>0</v>
          </cell>
        </row>
        <row r="653">
          <cell r="G653" t="str">
            <v>A Morgann/a</v>
          </cell>
          <cell r="H653">
            <v>0</v>
          </cell>
          <cell r="I653">
            <v>0</v>
          </cell>
          <cell r="J653" t="str">
            <v xml:space="preserve">Wimbledon United CC </v>
          </cell>
          <cell r="K653" t="str">
            <v>Sunday</v>
          </cell>
          <cell r="L653" t="str">
            <v>12th July</v>
          </cell>
          <cell r="M653" t="str">
            <v>Away</v>
          </cell>
          <cell r="N653" t="str">
            <v>Ploughmans CC</v>
          </cell>
          <cell r="P653">
            <v>1</v>
          </cell>
          <cell r="Q653" t="str">
            <v>A Morgan</v>
          </cell>
          <cell r="T653">
            <v>9</v>
          </cell>
          <cell r="U653" t="str">
            <v>did not bat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 t="str">
            <v>n/a</v>
          </cell>
          <cell r="AK653">
            <v>1</v>
          </cell>
          <cell r="AL653">
            <v>7</v>
          </cell>
          <cell r="AM653">
            <v>0</v>
          </cell>
          <cell r="AN653">
            <v>26</v>
          </cell>
          <cell r="AO653">
            <v>3</v>
          </cell>
        </row>
        <row r="654">
          <cell r="G654" t="str">
            <v>S Carsonn/a</v>
          </cell>
          <cell r="H654">
            <v>0</v>
          </cell>
          <cell r="I654">
            <v>0</v>
          </cell>
          <cell r="J654" t="str">
            <v xml:space="preserve">Wimbledon United CC </v>
          </cell>
          <cell r="K654" t="str">
            <v>Sunday</v>
          </cell>
          <cell r="L654" t="str">
            <v>12th July</v>
          </cell>
          <cell r="M654" t="str">
            <v>Away</v>
          </cell>
          <cell r="N654" t="str">
            <v>Ploughmans CC</v>
          </cell>
          <cell r="P654">
            <v>1</v>
          </cell>
          <cell r="Q654" t="str">
            <v>S Carson</v>
          </cell>
          <cell r="R654" t="str">
            <v>c</v>
          </cell>
          <cell r="T654">
            <v>10</v>
          </cell>
          <cell r="U654" t="str">
            <v>did not bat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 t="str">
            <v>n/a</v>
          </cell>
          <cell r="AK654">
            <v>2</v>
          </cell>
          <cell r="AL654">
            <v>6</v>
          </cell>
          <cell r="AM654">
            <v>0</v>
          </cell>
          <cell r="AN654">
            <v>41</v>
          </cell>
          <cell r="AO654">
            <v>0</v>
          </cell>
        </row>
        <row r="655">
          <cell r="G655" t="str">
            <v>N Stephensonn/a</v>
          </cell>
          <cell r="H655">
            <v>0</v>
          </cell>
          <cell r="I655">
            <v>0</v>
          </cell>
          <cell r="J655" t="str">
            <v xml:space="preserve">Wimbledon United CC </v>
          </cell>
          <cell r="K655" t="str">
            <v>Sunday</v>
          </cell>
          <cell r="L655" t="str">
            <v>12th July</v>
          </cell>
          <cell r="M655" t="str">
            <v>Away</v>
          </cell>
          <cell r="N655" t="str">
            <v>Ploughmans CC</v>
          </cell>
          <cell r="P655">
            <v>1</v>
          </cell>
          <cell r="Q655" t="str">
            <v>N Stephenson</v>
          </cell>
          <cell r="T655">
            <v>11</v>
          </cell>
          <cell r="U655" t="str">
            <v>did not bat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 t="str">
            <v>n/a</v>
          </cell>
          <cell r="AK655">
            <v>4</v>
          </cell>
          <cell r="AL655">
            <v>4</v>
          </cell>
          <cell r="AM655">
            <v>0</v>
          </cell>
          <cell r="AN655">
            <v>45</v>
          </cell>
          <cell r="AO655">
            <v>0</v>
          </cell>
        </row>
        <row r="656">
          <cell r="G656" t="str">
            <v>Extras27</v>
          </cell>
          <cell r="H656">
            <v>0</v>
          </cell>
          <cell r="I656">
            <v>0</v>
          </cell>
          <cell r="J656" t="str">
            <v xml:space="preserve">Wimbledon United CC </v>
          </cell>
          <cell r="K656" t="str">
            <v>Sunday</v>
          </cell>
          <cell r="L656" t="str">
            <v>12th July</v>
          </cell>
          <cell r="M656" t="str">
            <v>Away</v>
          </cell>
          <cell r="N656" t="str">
            <v>Ploughmans CC</v>
          </cell>
          <cell r="P656">
            <v>1</v>
          </cell>
          <cell r="Q656" t="str">
            <v>Extras</v>
          </cell>
          <cell r="T656" t="str">
            <v>n/a</v>
          </cell>
          <cell r="U656" t="str">
            <v>n/a</v>
          </cell>
          <cell r="V656" t="str">
            <v>n/a</v>
          </cell>
          <cell r="X656" t="str">
            <v>n/a</v>
          </cell>
          <cell r="Y656">
            <v>27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>
            <v>5</v>
          </cell>
          <cell r="AE656">
            <v>5</v>
          </cell>
          <cell r="AF656">
            <v>7</v>
          </cell>
          <cell r="AG656">
            <v>10</v>
          </cell>
        </row>
        <row r="657">
          <cell r="G657" t="str">
            <v>Spiro44</v>
          </cell>
          <cell r="H657">
            <v>0</v>
          </cell>
          <cell r="I657">
            <v>0</v>
          </cell>
          <cell r="J657" t="str">
            <v>Ploughmans CC</v>
          </cell>
          <cell r="K657" t="str">
            <v>Saturday</v>
          </cell>
          <cell r="L657" t="str">
            <v>18th July</v>
          </cell>
          <cell r="M657" t="str">
            <v>Away</v>
          </cell>
          <cell r="N657" t="str">
            <v>Crossbats CC</v>
          </cell>
          <cell r="P657">
            <v>1</v>
          </cell>
          <cell r="Q657" t="str">
            <v>Spiro</v>
          </cell>
          <cell r="T657">
            <v>1</v>
          </cell>
          <cell r="U657" t="str">
            <v>run out</v>
          </cell>
          <cell r="V657" t="str">
            <v>M Ridgway</v>
          </cell>
          <cell r="Y657">
            <v>44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 t="str">
            <v>n/a</v>
          </cell>
        </row>
        <row r="658">
          <cell r="G658" t="str">
            <v>Anir30</v>
          </cell>
          <cell r="H658">
            <v>0</v>
          </cell>
          <cell r="I658">
            <v>0</v>
          </cell>
          <cell r="J658" t="str">
            <v>Ploughmans CC</v>
          </cell>
          <cell r="K658" t="str">
            <v>Saturday</v>
          </cell>
          <cell r="L658" t="str">
            <v>18th July</v>
          </cell>
          <cell r="M658" t="str">
            <v>Away</v>
          </cell>
          <cell r="N658" t="str">
            <v>Crossbats CC</v>
          </cell>
          <cell r="P658">
            <v>1</v>
          </cell>
          <cell r="Q658" t="str">
            <v>Anir</v>
          </cell>
          <cell r="T658">
            <v>2</v>
          </cell>
          <cell r="U658" t="str">
            <v>caught</v>
          </cell>
          <cell r="V658" t="str">
            <v>P Gledhill</v>
          </cell>
          <cell r="X658" t="str">
            <v>S Hoskin</v>
          </cell>
          <cell r="Y658">
            <v>30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 t="str">
            <v>n/a</v>
          </cell>
          <cell r="AK658">
            <v>2</v>
          </cell>
          <cell r="AL658">
            <v>7</v>
          </cell>
          <cell r="AM658">
            <v>0</v>
          </cell>
          <cell r="AN658">
            <v>39</v>
          </cell>
          <cell r="AO658">
            <v>1</v>
          </cell>
        </row>
        <row r="659">
          <cell r="G659" t="str">
            <v>Evans6</v>
          </cell>
          <cell r="H659">
            <v>0</v>
          </cell>
          <cell r="I659">
            <v>0</v>
          </cell>
          <cell r="J659" t="str">
            <v>Ploughmans CC</v>
          </cell>
          <cell r="K659" t="str">
            <v>Saturday</v>
          </cell>
          <cell r="L659" t="str">
            <v>18th July</v>
          </cell>
          <cell r="M659" t="str">
            <v>Away</v>
          </cell>
          <cell r="N659" t="str">
            <v>Crossbats CC</v>
          </cell>
          <cell r="P659">
            <v>1</v>
          </cell>
          <cell r="Q659" t="str">
            <v>Evans</v>
          </cell>
          <cell r="T659">
            <v>3</v>
          </cell>
          <cell r="U659" t="str">
            <v>bowled</v>
          </cell>
          <cell r="X659" t="str">
            <v>R Cox</v>
          </cell>
          <cell r="Y659">
            <v>6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 t="str">
            <v>n/a</v>
          </cell>
          <cell r="AK659">
            <v>5</v>
          </cell>
          <cell r="AL659">
            <v>1</v>
          </cell>
          <cell r="AM659">
            <v>0</v>
          </cell>
          <cell r="AN659">
            <v>7</v>
          </cell>
          <cell r="AO659">
            <v>0</v>
          </cell>
        </row>
        <row r="660">
          <cell r="G660" t="str">
            <v>Carter4</v>
          </cell>
          <cell r="H660">
            <v>0</v>
          </cell>
          <cell r="I660">
            <v>0</v>
          </cell>
          <cell r="J660" t="str">
            <v>Ploughmans CC</v>
          </cell>
          <cell r="K660" t="str">
            <v>Saturday</v>
          </cell>
          <cell r="L660" t="str">
            <v>18th July</v>
          </cell>
          <cell r="M660" t="str">
            <v>Away</v>
          </cell>
          <cell r="N660" t="str">
            <v>Crossbats CC</v>
          </cell>
          <cell r="P660">
            <v>1</v>
          </cell>
          <cell r="Q660" t="str">
            <v>Carter</v>
          </cell>
          <cell r="T660">
            <v>4</v>
          </cell>
          <cell r="U660" t="str">
            <v>bowled</v>
          </cell>
          <cell r="X660" t="str">
            <v>C Lilfort</v>
          </cell>
          <cell r="Y660">
            <v>4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 t="str">
            <v>n/a</v>
          </cell>
        </row>
        <row r="661">
          <cell r="G661" t="str">
            <v>Wright25</v>
          </cell>
          <cell r="H661">
            <v>0</v>
          </cell>
          <cell r="I661">
            <v>0</v>
          </cell>
          <cell r="J661" t="str">
            <v>Ploughmans CC</v>
          </cell>
          <cell r="K661" t="str">
            <v>Saturday</v>
          </cell>
          <cell r="L661" t="str">
            <v>18th July</v>
          </cell>
          <cell r="M661" t="str">
            <v>Away</v>
          </cell>
          <cell r="N661" t="str">
            <v>Crossbats CC</v>
          </cell>
          <cell r="P661">
            <v>1</v>
          </cell>
          <cell r="Q661" t="str">
            <v>Wright</v>
          </cell>
          <cell r="T661">
            <v>5</v>
          </cell>
          <cell r="U661" t="str">
            <v>bowled</v>
          </cell>
          <cell r="X661" t="str">
            <v>D Pretorius</v>
          </cell>
          <cell r="Y661">
            <v>25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 t="str">
            <v>n/a</v>
          </cell>
        </row>
        <row r="662">
          <cell r="G662" t="str">
            <v>Andy18</v>
          </cell>
          <cell r="H662">
            <v>0</v>
          </cell>
          <cell r="I662">
            <v>0</v>
          </cell>
          <cell r="J662" t="str">
            <v>Ploughmans CC</v>
          </cell>
          <cell r="K662" t="str">
            <v>Saturday</v>
          </cell>
          <cell r="L662" t="str">
            <v>18th July</v>
          </cell>
          <cell r="M662" t="str">
            <v>Away</v>
          </cell>
          <cell r="N662" t="str">
            <v>Crossbats CC</v>
          </cell>
          <cell r="P662">
            <v>1</v>
          </cell>
          <cell r="Q662" t="str">
            <v>Andy</v>
          </cell>
          <cell r="T662">
            <v>6</v>
          </cell>
          <cell r="U662" t="str">
            <v>lbw</v>
          </cell>
          <cell r="X662" t="str">
            <v>D Pretorius</v>
          </cell>
          <cell r="Y662">
            <v>18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 t="str">
            <v>n/a</v>
          </cell>
        </row>
        <row r="663">
          <cell r="G663" t="str">
            <v>Dickens1</v>
          </cell>
          <cell r="H663">
            <v>0</v>
          </cell>
          <cell r="I663">
            <v>0</v>
          </cell>
          <cell r="J663" t="str">
            <v>Ploughmans CC</v>
          </cell>
          <cell r="K663" t="str">
            <v>Saturday</v>
          </cell>
          <cell r="L663" t="str">
            <v>18th July</v>
          </cell>
          <cell r="M663" t="str">
            <v>Away</v>
          </cell>
          <cell r="N663" t="str">
            <v>Crossbats CC</v>
          </cell>
          <cell r="P663">
            <v>1</v>
          </cell>
          <cell r="Q663" t="str">
            <v>Dickens</v>
          </cell>
          <cell r="T663">
            <v>7</v>
          </cell>
          <cell r="U663" t="str">
            <v>run out</v>
          </cell>
          <cell r="V663" t="str">
            <v>D Conway</v>
          </cell>
          <cell r="Y663">
            <v>1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 t="str">
            <v>n/a</v>
          </cell>
        </row>
        <row r="664">
          <cell r="G664" t="str">
            <v>Ian7</v>
          </cell>
          <cell r="H664" t="str">
            <v>w</v>
          </cell>
          <cell r="I664">
            <v>0</v>
          </cell>
          <cell r="J664" t="str">
            <v>Ploughmans CC</v>
          </cell>
          <cell r="K664" t="str">
            <v>Saturday</v>
          </cell>
          <cell r="L664" t="str">
            <v>18th July</v>
          </cell>
          <cell r="M664" t="str">
            <v>Away</v>
          </cell>
          <cell r="N664" t="str">
            <v>Crossbats CC</v>
          </cell>
          <cell r="P664">
            <v>1</v>
          </cell>
          <cell r="Q664" t="str">
            <v>Ian</v>
          </cell>
          <cell r="T664">
            <v>8</v>
          </cell>
          <cell r="U664" t="str">
            <v>caught</v>
          </cell>
          <cell r="V664" t="str">
            <v>T Oxenham</v>
          </cell>
          <cell r="X664" t="str">
            <v>C Ilford</v>
          </cell>
          <cell r="Y664">
            <v>7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 t="str">
            <v>n/a</v>
          </cell>
          <cell r="AK664">
            <v>6</v>
          </cell>
          <cell r="AL664">
            <v>0.5</v>
          </cell>
          <cell r="AM664">
            <v>0</v>
          </cell>
          <cell r="AN664">
            <v>12</v>
          </cell>
          <cell r="AO664">
            <v>0</v>
          </cell>
        </row>
        <row r="665">
          <cell r="G665" t="str">
            <v>Grumbly1</v>
          </cell>
          <cell r="H665" t="str">
            <v>w</v>
          </cell>
          <cell r="I665">
            <v>0</v>
          </cell>
          <cell r="J665" t="str">
            <v>Ploughmans CC</v>
          </cell>
          <cell r="K665" t="str">
            <v>Saturday</v>
          </cell>
          <cell r="L665" t="str">
            <v>18th July</v>
          </cell>
          <cell r="M665" t="str">
            <v>Away</v>
          </cell>
          <cell r="N665" t="str">
            <v>Crossbats CC</v>
          </cell>
          <cell r="P665">
            <v>1</v>
          </cell>
          <cell r="Q665" t="str">
            <v>Grumbly</v>
          </cell>
          <cell r="T665">
            <v>9</v>
          </cell>
          <cell r="U665" t="str">
            <v>caught</v>
          </cell>
          <cell r="V665" t="str">
            <v>T Oxenham</v>
          </cell>
          <cell r="X665" t="str">
            <v>D Pretorius</v>
          </cell>
          <cell r="Y665">
            <v>1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 t="str">
            <v>n/a</v>
          </cell>
          <cell r="AK665">
            <v>1</v>
          </cell>
          <cell r="AL665">
            <v>7</v>
          </cell>
          <cell r="AM665">
            <v>0</v>
          </cell>
          <cell r="AN665">
            <v>10</v>
          </cell>
          <cell r="AO665">
            <v>0</v>
          </cell>
        </row>
        <row r="666">
          <cell r="G666" t="str">
            <v>Boon1</v>
          </cell>
          <cell r="H666">
            <v>0</v>
          </cell>
          <cell r="I666">
            <v>0</v>
          </cell>
          <cell r="J666" t="str">
            <v>Ploughmans CC</v>
          </cell>
          <cell r="K666" t="str">
            <v>Saturday</v>
          </cell>
          <cell r="L666" t="str">
            <v>18th July</v>
          </cell>
          <cell r="M666" t="str">
            <v>Away</v>
          </cell>
          <cell r="N666" t="str">
            <v>Crossbats CC</v>
          </cell>
          <cell r="P666">
            <v>1</v>
          </cell>
          <cell r="Q666" t="str">
            <v>Boon</v>
          </cell>
          <cell r="T666">
            <v>10</v>
          </cell>
          <cell r="U666" t="str">
            <v>not out</v>
          </cell>
          <cell r="Y666">
            <v>1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 t="str">
            <v>n/a</v>
          </cell>
          <cell r="AK666">
            <v>4</v>
          </cell>
          <cell r="AL666">
            <v>7</v>
          </cell>
          <cell r="AM666">
            <v>0</v>
          </cell>
          <cell r="AN666">
            <v>52</v>
          </cell>
          <cell r="AO666">
            <v>6</v>
          </cell>
        </row>
        <row r="667">
          <cell r="G667" t="str">
            <v>Adams</v>
          </cell>
          <cell r="H667">
            <v>0</v>
          </cell>
          <cell r="I667">
            <v>0</v>
          </cell>
          <cell r="J667" t="str">
            <v>Ploughmans CC</v>
          </cell>
          <cell r="K667" t="str">
            <v>Saturday</v>
          </cell>
          <cell r="L667" t="str">
            <v>18th July</v>
          </cell>
          <cell r="M667" t="str">
            <v>Away</v>
          </cell>
          <cell r="N667" t="str">
            <v>Crossbats CC</v>
          </cell>
          <cell r="P667">
            <v>1</v>
          </cell>
          <cell r="Q667" t="str">
            <v>Adams</v>
          </cell>
          <cell r="T667">
            <v>11</v>
          </cell>
          <cell r="U667" t="str">
            <v>not out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 t="str">
            <v>n/a</v>
          </cell>
          <cell r="AK667">
            <v>3</v>
          </cell>
          <cell r="AL667">
            <v>7</v>
          </cell>
          <cell r="AM667">
            <v>0</v>
          </cell>
          <cell r="AN667">
            <v>37</v>
          </cell>
          <cell r="AO667">
            <v>0</v>
          </cell>
        </row>
        <row r="668">
          <cell r="G668" t="str">
            <v>Extras24</v>
          </cell>
          <cell r="H668">
            <v>0</v>
          </cell>
          <cell r="I668">
            <v>0</v>
          </cell>
          <cell r="J668" t="str">
            <v>Ploughmans CC</v>
          </cell>
          <cell r="K668" t="str">
            <v>Saturday</v>
          </cell>
          <cell r="L668" t="str">
            <v>18th July</v>
          </cell>
          <cell r="M668" t="str">
            <v>Away</v>
          </cell>
          <cell r="N668" t="str">
            <v>Crossbats CC</v>
          </cell>
          <cell r="P668">
            <v>1</v>
          </cell>
          <cell r="Q668" t="str">
            <v>Extras</v>
          </cell>
          <cell r="T668" t="str">
            <v>n/a</v>
          </cell>
          <cell r="U668" t="str">
            <v>n/a</v>
          </cell>
          <cell r="V668" t="str">
            <v>n/a</v>
          </cell>
          <cell r="X668" t="str">
            <v>n/a</v>
          </cell>
          <cell r="Y668">
            <v>24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>
            <v>14</v>
          </cell>
          <cell r="AE668">
            <v>0</v>
          </cell>
          <cell r="AF668">
            <v>7</v>
          </cell>
          <cell r="AG668">
            <v>3</v>
          </cell>
        </row>
        <row r="669">
          <cell r="G669" t="str">
            <v>P Gledhill16</v>
          </cell>
          <cell r="H669">
            <v>0</v>
          </cell>
          <cell r="I669">
            <v>0</v>
          </cell>
          <cell r="J669" t="str">
            <v>Crossbats CC</v>
          </cell>
          <cell r="K669" t="str">
            <v>Saturday</v>
          </cell>
          <cell r="L669" t="str">
            <v>18th July</v>
          </cell>
          <cell r="M669" t="str">
            <v>Away</v>
          </cell>
          <cell r="N669" t="str">
            <v>Ploughmans CC</v>
          </cell>
          <cell r="P669">
            <v>2</v>
          </cell>
          <cell r="Q669" t="str">
            <v>P Gledhill</v>
          </cell>
          <cell r="T669">
            <v>1</v>
          </cell>
          <cell r="U669" t="str">
            <v>caught</v>
          </cell>
          <cell r="X669" t="str">
            <v>Boon</v>
          </cell>
          <cell r="Y669">
            <v>16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 t="str">
            <v>n/a</v>
          </cell>
        </row>
        <row r="670">
          <cell r="G670" t="str">
            <v>D Conway28</v>
          </cell>
          <cell r="H670">
            <v>0</v>
          </cell>
          <cell r="I670">
            <v>0</v>
          </cell>
          <cell r="J670" t="str">
            <v>Crossbats CC</v>
          </cell>
          <cell r="K670" t="str">
            <v>Saturday</v>
          </cell>
          <cell r="L670" t="str">
            <v>18th July</v>
          </cell>
          <cell r="M670" t="str">
            <v>Away</v>
          </cell>
          <cell r="N670" t="str">
            <v>Ploughmans CC</v>
          </cell>
          <cell r="P670">
            <v>2</v>
          </cell>
          <cell r="Q670" t="str">
            <v>D Conway</v>
          </cell>
          <cell r="T670">
            <v>2</v>
          </cell>
          <cell r="U670" t="str">
            <v>c&amp;b</v>
          </cell>
          <cell r="X670" t="str">
            <v>Anir</v>
          </cell>
          <cell r="Y670">
            <v>28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 t="str">
            <v>n/a</v>
          </cell>
          <cell r="AK670">
            <v>6</v>
          </cell>
          <cell r="AL670">
            <v>1</v>
          </cell>
          <cell r="AM670">
            <v>0</v>
          </cell>
          <cell r="AN670">
            <v>1</v>
          </cell>
          <cell r="AO670">
            <v>0</v>
          </cell>
        </row>
        <row r="671">
          <cell r="G671" t="str">
            <v>N Ridgway49</v>
          </cell>
          <cell r="H671">
            <v>0</v>
          </cell>
          <cell r="I671">
            <v>0</v>
          </cell>
          <cell r="J671" t="str">
            <v>Crossbats CC</v>
          </cell>
          <cell r="K671" t="str">
            <v>Saturday</v>
          </cell>
          <cell r="L671" t="str">
            <v>18th July</v>
          </cell>
          <cell r="M671" t="str">
            <v>Away</v>
          </cell>
          <cell r="N671" t="str">
            <v>Ploughmans CC</v>
          </cell>
          <cell r="P671">
            <v>2</v>
          </cell>
          <cell r="Q671" t="str">
            <v>N Ridgway</v>
          </cell>
          <cell r="T671">
            <v>3</v>
          </cell>
          <cell r="U671" t="str">
            <v>caught</v>
          </cell>
          <cell r="X671" t="str">
            <v>Boon</v>
          </cell>
          <cell r="Y671">
            <v>49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 t="str">
            <v>n/a</v>
          </cell>
        </row>
        <row r="672">
          <cell r="G672" t="str">
            <v>F Mills0</v>
          </cell>
          <cell r="H672">
            <v>0</v>
          </cell>
          <cell r="I672">
            <v>0</v>
          </cell>
          <cell r="J672" t="str">
            <v>Crossbats CC</v>
          </cell>
          <cell r="K672" t="str">
            <v>Saturday</v>
          </cell>
          <cell r="L672" t="str">
            <v>18th July</v>
          </cell>
          <cell r="M672" t="str">
            <v>Away</v>
          </cell>
          <cell r="N672" t="str">
            <v>Ploughmans CC</v>
          </cell>
          <cell r="P672">
            <v>2</v>
          </cell>
          <cell r="Q672" t="str">
            <v>F Mills</v>
          </cell>
          <cell r="R672" t="str">
            <v>c</v>
          </cell>
          <cell r="T672">
            <v>4</v>
          </cell>
          <cell r="U672" t="str">
            <v>stumped</v>
          </cell>
          <cell r="X672" t="str">
            <v>Boon</v>
          </cell>
          <cell r="Y672">
            <v>0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 t="str">
            <v>n/a</v>
          </cell>
        </row>
        <row r="673">
          <cell r="G673" t="str">
            <v>R Keogh0</v>
          </cell>
          <cell r="H673">
            <v>0</v>
          </cell>
          <cell r="I673">
            <v>0</v>
          </cell>
          <cell r="J673" t="str">
            <v>Crossbats CC</v>
          </cell>
          <cell r="K673" t="str">
            <v>Saturday</v>
          </cell>
          <cell r="L673" t="str">
            <v>18th July</v>
          </cell>
          <cell r="M673" t="str">
            <v>Away</v>
          </cell>
          <cell r="N673" t="str">
            <v>Ploughmans CC</v>
          </cell>
          <cell r="P673">
            <v>2</v>
          </cell>
          <cell r="Q673" t="str">
            <v>R Keogh</v>
          </cell>
          <cell r="T673">
            <v>5</v>
          </cell>
          <cell r="U673" t="str">
            <v>caught</v>
          </cell>
          <cell r="X673" t="str">
            <v>Boon</v>
          </cell>
          <cell r="Y673">
            <v>0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 t="str">
            <v>n/a</v>
          </cell>
        </row>
        <row r="674">
          <cell r="G674" t="str">
            <v>M Ridgway11</v>
          </cell>
          <cell r="H674">
            <v>0</v>
          </cell>
          <cell r="I674">
            <v>0</v>
          </cell>
          <cell r="J674" t="str">
            <v>Crossbats CC</v>
          </cell>
          <cell r="K674" t="str">
            <v>Saturday</v>
          </cell>
          <cell r="L674" t="str">
            <v>18th July</v>
          </cell>
          <cell r="M674" t="str">
            <v>Away</v>
          </cell>
          <cell r="N674" t="str">
            <v>Ploughmans CC</v>
          </cell>
          <cell r="P674">
            <v>2</v>
          </cell>
          <cell r="Q674" t="str">
            <v>M Ridgway</v>
          </cell>
          <cell r="T674">
            <v>6</v>
          </cell>
          <cell r="U674" t="str">
            <v>caught</v>
          </cell>
          <cell r="X674" t="str">
            <v>Boon</v>
          </cell>
          <cell r="Y674">
            <v>11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 t="str">
            <v>n/a</v>
          </cell>
          <cell r="AK674">
            <v>1</v>
          </cell>
          <cell r="AL674">
            <v>7</v>
          </cell>
          <cell r="AM674">
            <v>0</v>
          </cell>
          <cell r="AN674">
            <v>29</v>
          </cell>
          <cell r="AO674">
            <v>0</v>
          </cell>
        </row>
        <row r="675">
          <cell r="G675" t="str">
            <v>C Lilfort0</v>
          </cell>
          <cell r="H675">
            <v>0</v>
          </cell>
          <cell r="I675">
            <v>0</v>
          </cell>
          <cell r="J675" t="str">
            <v>Crossbats CC</v>
          </cell>
          <cell r="K675" t="str">
            <v>Saturday</v>
          </cell>
          <cell r="L675" t="str">
            <v>18th July</v>
          </cell>
          <cell r="M675" t="str">
            <v>Away</v>
          </cell>
          <cell r="N675" t="str">
            <v>Ploughmans CC</v>
          </cell>
          <cell r="P675">
            <v>2</v>
          </cell>
          <cell r="Q675" t="str">
            <v>C Lilfort</v>
          </cell>
          <cell r="T675">
            <v>7</v>
          </cell>
          <cell r="U675" t="str">
            <v>caught</v>
          </cell>
          <cell r="X675" t="str">
            <v>Boon</v>
          </cell>
          <cell r="Y675">
            <v>0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 t="str">
            <v>n/a</v>
          </cell>
          <cell r="AK675">
            <v>4</v>
          </cell>
          <cell r="AL675">
            <v>7</v>
          </cell>
          <cell r="AM675">
            <v>1</v>
          </cell>
          <cell r="AN675">
            <v>29</v>
          </cell>
          <cell r="AO675">
            <v>2</v>
          </cell>
        </row>
        <row r="676">
          <cell r="G676" t="str">
            <v>D Pretorius23</v>
          </cell>
          <cell r="H676">
            <v>0</v>
          </cell>
          <cell r="I676">
            <v>0</v>
          </cell>
          <cell r="J676" t="str">
            <v>Crossbats CC</v>
          </cell>
          <cell r="K676" t="str">
            <v>Saturday</v>
          </cell>
          <cell r="L676" t="str">
            <v>18th July</v>
          </cell>
          <cell r="M676" t="str">
            <v>Away</v>
          </cell>
          <cell r="N676" t="str">
            <v>Ploughmans CC</v>
          </cell>
          <cell r="P676">
            <v>2</v>
          </cell>
          <cell r="Q676" t="str">
            <v>D Pretorius</v>
          </cell>
          <cell r="T676">
            <v>8</v>
          </cell>
          <cell r="U676" t="str">
            <v>not out</v>
          </cell>
          <cell r="Y676">
            <v>23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 t="str">
            <v>n/a</v>
          </cell>
          <cell r="AK676">
            <v>5</v>
          </cell>
          <cell r="AL676">
            <v>6</v>
          </cell>
          <cell r="AM676">
            <v>1</v>
          </cell>
          <cell r="AN676">
            <v>29</v>
          </cell>
          <cell r="AO676">
            <v>3</v>
          </cell>
        </row>
        <row r="677">
          <cell r="G677" t="str">
            <v>S Hoskin25</v>
          </cell>
          <cell r="H677">
            <v>0</v>
          </cell>
          <cell r="I677">
            <v>0</v>
          </cell>
          <cell r="J677" t="str">
            <v>Crossbats CC</v>
          </cell>
          <cell r="K677" t="str">
            <v>Saturday</v>
          </cell>
          <cell r="L677" t="str">
            <v>18th July</v>
          </cell>
          <cell r="M677" t="str">
            <v>Away</v>
          </cell>
          <cell r="N677" t="str">
            <v>Ploughmans CC</v>
          </cell>
          <cell r="P677">
            <v>2</v>
          </cell>
          <cell r="Q677" t="str">
            <v>S Hoskin</v>
          </cell>
          <cell r="T677">
            <v>9</v>
          </cell>
          <cell r="U677" t="str">
            <v>not out</v>
          </cell>
          <cell r="Y677">
            <v>25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 t="str">
            <v>n/a</v>
          </cell>
          <cell r="AK677">
            <v>3</v>
          </cell>
          <cell r="AL677">
            <v>7</v>
          </cell>
          <cell r="AM677">
            <v>0</v>
          </cell>
          <cell r="AN677">
            <v>38</v>
          </cell>
          <cell r="AO677">
            <v>1</v>
          </cell>
        </row>
        <row r="678">
          <cell r="G678" t="str">
            <v>T Oxenhamn/a</v>
          </cell>
          <cell r="H678">
            <v>0</v>
          </cell>
          <cell r="I678">
            <v>0</v>
          </cell>
          <cell r="J678" t="str">
            <v>Crossbats CC</v>
          </cell>
          <cell r="K678" t="str">
            <v>Saturday</v>
          </cell>
          <cell r="L678" t="str">
            <v>18th July</v>
          </cell>
          <cell r="M678" t="str">
            <v>Away</v>
          </cell>
          <cell r="N678" t="str">
            <v>Ploughmans CC</v>
          </cell>
          <cell r="P678">
            <v>2</v>
          </cell>
          <cell r="Q678" t="str">
            <v>T Oxenham</v>
          </cell>
          <cell r="S678" t="str">
            <v>w</v>
          </cell>
          <cell r="T678">
            <v>10</v>
          </cell>
          <cell r="U678" t="str">
            <v>did not bat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 t="str">
            <v>n/a</v>
          </cell>
        </row>
        <row r="679">
          <cell r="G679" t="str">
            <v>R Coxn/a</v>
          </cell>
          <cell r="H679">
            <v>0</v>
          </cell>
          <cell r="I679">
            <v>0</v>
          </cell>
          <cell r="J679" t="str">
            <v>Crossbats CC</v>
          </cell>
          <cell r="K679" t="str">
            <v>Saturday</v>
          </cell>
          <cell r="L679" t="str">
            <v>18th July</v>
          </cell>
          <cell r="M679" t="str">
            <v>Away</v>
          </cell>
          <cell r="N679" t="str">
            <v>Ploughmans CC</v>
          </cell>
          <cell r="P679">
            <v>2</v>
          </cell>
          <cell r="Q679" t="str">
            <v>R Cox</v>
          </cell>
          <cell r="T679">
            <v>11</v>
          </cell>
          <cell r="U679" t="str">
            <v>did not bat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 t="str">
            <v>n/a</v>
          </cell>
          <cell r="AK679">
            <v>2</v>
          </cell>
          <cell r="AL679">
            <v>7</v>
          </cell>
          <cell r="AM679">
            <v>1</v>
          </cell>
          <cell r="AN679">
            <v>21</v>
          </cell>
          <cell r="AO679">
            <v>1</v>
          </cell>
        </row>
        <row r="680">
          <cell r="G680" t="str">
            <v>Extras10</v>
          </cell>
          <cell r="H680">
            <v>0</v>
          </cell>
          <cell r="I680">
            <v>0</v>
          </cell>
          <cell r="J680" t="str">
            <v>Crossbats CC</v>
          </cell>
          <cell r="K680" t="str">
            <v>Saturday</v>
          </cell>
          <cell r="L680" t="str">
            <v>18th July</v>
          </cell>
          <cell r="M680" t="str">
            <v>Away</v>
          </cell>
          <cell r="N680" t="str">
            <v>Ploughmans CC</v>
          </cell>
          <cell r="P680">
            <v>2</v>
          </cell>
          <cell r="Q680" t="str">
            <v>Extras</v>
          </cell>
          <cell r="T680" t="str">
            <v>n/a</v>
          </cell>
          <cell r="U680" t="str">
            <v>n/a</v>
          </cell>
          <cell r="V680" t="str">
            <v>n/a</v>
          </cell>
          <cell r="X680" t="str">
            <v>n/a</v>
          </cell>
          <cell r="Y680">
            <v>10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>
            <v>8</v>
          </cell>
          <cell r="AE680">
            <v>0</v>
          </cell>
          <cell r="AF680">
            <v>1</v>
          </cell>
          <cell r="AG680">
            <v>1</v>
          </cell>
        </row>
        <row r="681">
          <cell r="G681" t="str">
            <v>Batsman 1</v>
          </cell>
          <cell r="H681">
            <v>0</v>
          </cell>
          <cell r="I681">
            <v>0</v>
          </cell>
          <cell r="J681" t="str">
            <v>Ploughmans CC</v>
          </cell>
          <cell r="K681" t="str">
            <v>Sunday</v>
          </cell>
          <cell r="L681" t="str">
            <v>19th July</v>
          </cell>
          <cell r="M681" t="str">
            <v>Away</v>
          </cell>
          <cell r="N681" t="str">
            <v>No result</v>
          </cell>
          <cell r="Q681" t="str">
            <v>Batsman 1</v>
          </cell>
          <cell r="T681">
            <v>1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 t="str">
            <v>n/a</v>
          </cell>
        </row>
        <row r="682">
          <cell r="G682" t="str">
            <v>Batsman 2</v>
          </cell>
          <cell r="H682">
            <v>0</v>
          </cell>
          <cell r="I682">
            <v>0</v>
          </cell>
          <cell r="J682" t="str">
            <v>Ploughmans CC</v>
          </cell>
          <cell r="K682" t="str">
            <v>Sunday</v>
          </cell>
          <cell r="L682" t="str">
            <v>19th July</v>
          </cell>
          <cell r="M682" t="str">
            <v>Away</v>
          </cell>
          <cell r="N682" t="str">
            <v>No result</v>
          </cell>
          <cell r="Q682" t="str">
            <v>Batsman 2</v>
          </cell>
          <cell r="T682">
            <v>2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 t="str">
            <v>n/a</v>
          </cell>
        </row>
        <row r="683">
          <cell r="G683" t="str">
            <v>Batsman 3</v>
          </cell>
          <cell r="H683">
            <v>0</v>
          </cell>
          <cell r="I683">
            <v>0</v>
          </cell>
          <cell r="J683" t="str">
            <v>Ploughmans CC</v>
          </cell>
          <cell r="K683" t="str">
            <v>Sunday</v>
          </cell>
          <cell r="L683" t="str">
            <v>19th July</v>
          </cell>
          <cell r="M683" t="str">
            <v>Away</v>
          </cell>
          <cell r="N683" t="str">
            <v>No result</v>
          </cell>
          <cell r="Q683" t="str">
            <v>Batsman 3</v>
          </cell>
          <cell r="T683">
            <v>3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 t="str">
            <v>n/a</v>
          </cell>
        </row>
        <row r="684">
          <cell r="G684" t="str">
            <v>Batsman 4</v>
          </cell>
          <cell r="H684">
            <v>0</v>
          </cell>
          <cell r="I684">
            <v>0</v>
          </cell>
          <cell r="J684" t="str">
            <v>Ploughmans CC</v>
          </cell>
          <cell r="K684" t="str">
            <v>Sunday</v>
          </cell>
          <cell r="L684" t="str">
            <v>19th July</v>
          </cell>
          <cell r="M684" t="str">
            <v>Away</v>
          </cell>
          <cell r="N684" t="str">
            <v>No result</v>
          </cell>
          <cell r="Q684" t="str">
            <v>Batsman 4</v>
          </cell>
          <cell r="T684">
            <v>4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 t="str">
            <v>n/a</v>
          </cell>
        </row>
        <row r="685">
          <cell r="G685" t="str">
            <v>Batsman 5</v>
          </cell>
          <cell r="H685">
            <v>0</v>
          </cell>
          <cell r="I685">
            <v>0</v>
          </cell>
          <cell r="J685" t="str">
            <v>Ploughmans CC</v>
          </cell>
          <cell r="K685" t="str">
            <v>Sunday</v>
          </cell>
          <cell r="L685" t="str">
            <v>19th July</v>
          </cell>
          <cell r="M685" t="str">
            <v>Away</v>
          </cell>
          <cell r="N685" t="str">
            <v>No result</v>
          </cell>
          <cell r="Q685" t="str">
            <v>Batsman 5</v>
          </cell>
          <cell r="T685">
            <v>5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 t="str">
            <v>n/a</v>
          </cell>
        </row>
        <row r="686">
          <cell r="G686" t="str">
            <v>Bowler 6</v>
          </cell>
          <cell r="H686">
            <v>0</v>
          </cell>
          <cell r="I686">
            <v>0</v>
          </cell>
          <cell r="J686" t="str">
            <v>Ploughmans CC</v>
          </cell>
          <cell r="K686" t="str">
            <v>Sunday</v>
          </cell>
          <cell r="L686" t="str">
            <v>19th July</v>
          </cell>
          <cell r="M686" t="str">
            <v>Away</v>
          </cell>
          <cell r="N686" t="str">
            <v>No result</v>
          </cell>
          <cell r="Q686" t="str">
            <v>Bowler 6</v>
          </cell>
          <cell r="T686">
            <v>6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 t="str">
            <v>n/a</v>
          </cell>
        </row>
        <row r="687">
          <cell r="G687" t="str">
            <v>Bowler 5</v>
          </cell>
          <cell r="H687">
            <v>0</v>
          </cell>
          <cell r="I687">
            <v>0</v>
          </cell>
          <cell r="J687" t="str">
            <v>Ploughmans CC</v>
          </cell>
          <cell r="K687" t="str">
            <v>Sunday</v>
          </cell>
          <cell r="L687" t="str">
            <v>19th July</v>
          </cell>
          <cell r="M687" t="str">
            <v>Away</v>
          </cell>
          <cell r="N687" t="str">
            <v>No result</v>
          </cell>
          <cell r="Q687" t="str">
            <v>Bowler 5</v>
          </cell>
          <cell r="T687">
            <v>7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 t="str">
            <v>n/a</v>
          </cell>
        </row>
        <row r="688">
          <cell r="G688" t="str">
            <v>Bowler 4</v>
          </cell>
          <cell r="H688">
            <v>0</v>
          </cell>
          <cell r="I688">
            <v>0</v>
          </cell>
          <cell r="J688" t="str">
            <v>Ploughmans CC</v>
          </cell>
          <cell r="K688" t="str">
            <v>Sunday</v>
          </cell>
          <cell r="L688" t="str">
            <v>19th July</v>
          </cell>
          <cell r="M688" t="str">
            <v>Away</v>
          </cell>
          <cell r="N688" t="str">
            <v>No result</v>
          </cell>
          <cell r="Q688" t="str">
            <v>Bowler 4</v>
          </cell>
          <cell r="T688">
            <v>8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 t="str">
            <v>n/a</v>
          </cell>
        </row>
        <row r="689">
          <cell r="G689" t="str">
            <v>Bowler 3</v>
          </cell>
          <cell r="H689">
            <v>0</v>
          </cell>
          <cell r="I689">
            <v>0</v>
          </cell>
          <cell r="J689" t="str">
            <v>Ploughmans CC</v>
          </cell>
          <cell r="K689" t="str">
            <v>Sunday</v>
          </cell>
          <cell r="L689" t="str">
            <v>19th July</v>
          </cell>
          <cell r="M689" t="str">
            <v>Away</v>
          </cell>
          <cell r="N689" t="str">
            <v>No result</v>
          </cell>
          <cell r="Q689" t="str">
            <v>Bowler 3</v>
          </cell>
          <cell r="T689">
            <v>9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 t="str">
            <v>n/a</v>
          </cell>
        </row>
        <row r="690">
          <cell r="G690" t="str">
            <v>Bowler 2</v>
          </cell>
          <cell r="H690">
            <v>0</v>
          </cell>
          <cell r="I690">
            <v>0</v>
          </cell>
          <cell r="J690" t="str">
            <v>Ploughmans CC</v>
          </cell>
          <cell r="K690" t="str">
            <v>Sunday</v>
          </cell>
          <cell r="L690" t="str">
            <v>19th July</v>
          </cell>
          <cell r="M690" t="str">
            <v>Away</v>
          </cell>
          <cell r="N690" t="str">
            <v>No result</v>
          </cell>
          <cell r="Q690" t="str">
            <v>Bowler 2</v>
          </cell>
          <cell r="T690">
            <v>10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 t="str">
            <v>n/a</v>
          </cell>
        </row>
        <row r="691">
          <cell r="G691" t="str">
            <v>Bowler 1</v>
          </cell>
          <cell r="H691">
            <v>0</v>
          </cell>
          <cell r="I691">
            <v>0</v>
          </cell>
          <cell r="J691" t="str">
            <v>Ploughmans CC</v>
          </cell>
          <cell r="K691" t="str">
            <v>Sunday</v>
          </cell>
          <cell r="L691" t="str">
            <v>19th July</v>
          </cell>
          <cell r="M691" t="str">
            <v>Away</v>
          </cell>
          <cell r="N691" t="str">
            <v>No result</v>
          </cell>
          <cell r="Q691" t="str">
            <v>Bowler 1</v>
          </cell>
          <cell r="T691">
            <v>11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 t="str">
            <v>n/a</v>
          </cell>
        </row>
        <row r="692">
          <cell r="G692" t="str">
            <v>Extras0</v>
          </cell>
          <cell r="H692">
            <v>0</v>
          </cell>
          <cell r="I692">
            <v>0</v>
          </cell>
          <cell r="J692" t="str">
            <v>Ploughmans CC</v>
          </cell>
          <cell r="K692" t="str">
            <v>Sunday</v>
          </cell>
          <cell r="L692" t="str">
            <v>19th July</v>
          </cell>
          <cell r="M692" t="str">
            <v>Away</v>
          </cell>
          <cell r="N692" t="str">
            <v>No result</v>
          </cell>
          <cell r="Q692" t="str">
            <v>Extras</v>
          </cell>
          <cell r="T692" t="str">
            <v>n/a</v>
          </cell>
          <cell r="U692" t="str">
            <v>n/a</v>
          </cell>
          <cell r="V692" t="str">
            <v>n/a</v>
          </cell>
          <cell r="X692" t="str">
            <v>n/a</v>
          </cell>
          <cell r="Y692">
            <v>0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</row>
        <row r="693">
          <cell r="G693" t="str">
            <v>Batsman 1</v>
          </cell>
          <cell r="H693">
            <v>0</v>
          </cell>
          <cell r="I693">
            <v>0</v>
          </cell>
          <cell r="J693" t="str">
            <v>Ploughmans CC</v>
          </cell>
          <cell r="K693" t="str">
            <v>Sunday</v>
          </cell>
          <cell r="L693" t="str">
            <v>19th July</v>
          </cell>
          <cell r="M693" t="str">
            <v>Away</v>
          </cell>
          <cell r="N693" t="str">
            <v>No result</v>
          </cell>
          <cell r="Q693" t="str">
            <v>Batsman 1</v>
          </cell>
          <cell r="T693">
            <v>1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 t="str">
            <v>n/a</v>
          </cell>
        </row>
        <row r="694">
          <cell r="G694" t="str">
            <v>Batsman 2</v>
          </cell>
          <cell r="H694">
            <v>0</v>
          </cell>
          <cell r="I694">
            <v>0</v>
          </cell>
          <cell r="J694" t="str">
            <v>Ploughmans CC</v>
          </cell>
          <cell r="K694" t="str">
            <v>Sunday</v>
          </cell>
          <cell r="L694" t="str">
            <v>19th July</v>
          </cell>
          <cell r="M694" t="str">
            <v>Away</v>
          </cell>
          <cell r="N694" t="str">
            <v>No result</v>
          </cell>
          <cell r="Q694" t="str">
            <v>Batsman 2</v>
          </cell>
          <cell r="T694">
            <v>2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 t="str">
            <v>n/a</v>
          </cell>
        </row>
        <row r="695">
          <cell r="G695" t="str">
            <v>Batsman 3</v>
          </cell>
          <cell r="H695">
            <v>0</v>
          </cell>
          <cell r="I695">
            <v>0</v>
          </cell>
          <cell r="J695" t="str">
            <v>Ploughmans CC</v>
          </cell>
          <cell r="K695" t="str">
            <v>Sunday</v>
          </cell>
          <cell r="L695" t="str">
            <v>19th July</v>
          </cell>
          <cell r="M695" t="str">
            <v>Away</v>
          </cell>
          <cell r="N695" t="str">
            <v>No result</v>
          </cell>
          <cell r="Q695" t="str">
            <v>Batsman 3</v>
          </cell>
          <cell r="T695">
            <v>3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 t="str">
            <v>n/a</v>
          </cell>
        </row>
        <row r="696">
          <cell r="G696" t="str">
            <v>Batsman 4</v>
          </cell>
          <cell r="H696">
            <v>0</v>
          </cell>
          <cell r="I696">
            <v>0</v>
          </cell>
          <cell r="J696" t="str">
            <v>Ploughmans CC</v>
          </cell>
          <cell r="K696" t="str">
            <v>Sunday</v>
          </cell>
          <cell r="L696" t="str">
            <v>19th July</v>
          </cell>
          <cell r="M696" t="str">
            <v>Away</v>
          </cell>
          <cell r="N696" t="str">
            <v>No result</v>
          </cell>
          <cell r="Q696" t="str">
            <v>Batsman 4</v>
          </cell>
          <cell r="T696">
            <v>4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 t="str">
            <v>n/a</v>
          </cell>
        </row>
        <row r="697">
          <cell r="G697" t="str">
            <v>Batsman 5</v>
          </cell>
          <cell r="H697">
            <v>0</v>
          </cell>
          <cell r="I697">
            <v>0</v>
          </cell>
          <cell r="J697" t="str">
            <v>Ploughmans CC</v>
          </cell>
          <cell r="K697" t="str">
            <v>Sunday</v>
          </cell>
          <cell r="L697" t="str">
            <v>19th July</v>
          </cell>
          <cell r="M697" t="str">
            <v>Away</v>
          </cell>
          <cell r="N697" t="str">
            <v>No result</v>
          </cell>
          <cell r="Q697" t="str">
            <v>Batsman 5</v>
          </cell>
          <cell r="T697">
            <v>5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 t="str">
            <v>n/a</v>
          </cell>
        </row>
        <row r="698">
          <cell r="G698" t="str">
            <v>Bowler 6</v>
          </cell>
          <cell r="H698">
            <v>0</v>
          </cell>
          <cell r="I698">
            <v>0</v>
          </cell>
          <cell r="J698" t="str">
            <v>Ploughmans CC</v>
          </cell>
          <cell r="K698" t="str">
            <v>Sunday</v>
          </cell>
          <cell r="L698" t="str">
            <v>19th July</v>
          </cell>
          <cell r="M698" t="str">
            <v>Away</v>
          </cell>
          <cell r="N698" t="str">
            <v>No result</v>
          </cell>
          <cell r="Q698" t="str">
            <v>Bowler 6</v>
          </cell>
          <cell r="T698">
            <v>6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 t="str">
            <v>n/a</v>
          </cell>
        </row>
        <row r="699">
          <cell r="G699" t="str">
            <v>Bowler 5</v>
          </cell>
          <cell r="H699">
            <v>0</v>
          </cell>
          <cell r="I699">
            <v>0</v>
          </cell>
          <cell r="J699" t="str">
            <v>Ploughmans CC</v>
          </cell>
          <cell r="K699" t="str">
            <v>Sunday</v>
          </cell>
          <cell r="L699" t="str">
            <v>19th July</v>
          </cell>
          <cell r="M699" t="str">
            <v>Away</v>
          </cell>
          <cell r="N699" t="str">
            <v>No result</v>
          </cell>
          <cell r="Q699" t="str">
            <v>Bowler 5</v>
          </cell>
          <cell r="T699">
            <v>7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 t="str">
            <v>n/a</v>
          </cell>
        </row>
        <row r="700">
          <cell r="G700" t="str">
            <v>Bowler 4</v>
          </cell>
          <cell r="H700">
            <v>0</v>
          </cell>
          <cell r="I700">
            <v>0</v>
          </cell>
          <cell r="J700" t="str">
            <v>Ploughmans CC</v>
          </cell>
          <cell r="K700" t="str">
            <v>Sunday</v>
          </cell>
          <cell r="L700" t="str">
            <v>19th July</v>
          </cell>
          <cell r="M700" t="str">
            <v>Away</v>
          </cell>
          <cell r="N700" t="str">
            <v>No result</v>
          </cell>
          <cell r="Q700" t="str">
            <v>Bowler 4</v>
          </cell>
          <cell r="T700">
            <v>8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 t="str">
            <v>n/a</v>
          </cell>
        </row>
        <row r="701">
          <cell r="G701" t="str">
            <v>Bowler 3</v>
          </cell>
          <cell r="H701">
            <v>0</v>
          </cell>
          <cell r="I701">
            <v>0</v>
          </cell>
          <cell r="J701" t="str">
            <v>Ploughmans CC</v>
          </cell>
          <cell r="K701" t="str">
            <v>Sunday</v>
          </cell>
          <cell r="L701" t="str">
            <v>19th July</v>
          </cell>
          <cell r="M701" t="str">
            <v>Away</v>
          </cell>
          <cell r="N701" t="str">
            <v>No result</v>
          </cell>
          <cell r="Q701" t="str">
            <v>Bowler 3</v>
          </cell>
          <cell r="T701">
            <v>9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 t="str">
            <v>n/a</v>
          </cell>
        </row>
        <row r="702">
          <cell r="G702" t="str">
            <v>Bowler 2</v>
          </cell>
          <cell r="H702">
            <v>0</v>
          </cell>
          <cell r="I702">
            <v>0</v>
          </cell>
          <cell r="J702" t="str">
            <v>Ploughmans CC</v>
          </cell>
          <cell r="K702" t="str">
            <v>Sunday</v>
          </cell>
          <cell r="L702" t="str">
            <v>19th July</v>
          </cell>
          <cell r="M702" t="str">
            <v>Away</v>
          </cell>
          <cell r="N702" t="str">
            <v>No result</v>
          </cell>
          <cell r="Q702" t="str">
            <v>Bowler 2</v>
          </cell>
          <cell r="T702">
            <v>10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 t="str">
            <v>n/a</v>
          </cell>
        </row>
        <row r="703">
          <cell r="G703" t="str">
            <v>Bowler 1</v>
          </cell>
          <cell r="H703">
            <v>0</v>
          </cell>
          <cell r="I703">
            <v>0</v>
          </cell>
          <cell r="J703" t="str">
            <v>Ploughmans CC</v>
          </cell>
          <cell r="K703" t="str">
            <v>Sunday</v>
          </cell>
          <cell r="L703" t="str">
            <v>19th July</v>
          </cell>
          <cell r="M703" t="str">
            <v>Away</v>
          </cell>
          <cell r="N703" t="str">
            <v>No result</v>
          </cell>
          <cell r="Q703" t="str">
            <v>Bowler 1</v>
          </cell>
          <cell r="T703">
            <v>11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 t="str">
            <v>n/a</v>
          </cell>
        </row>
        <row r="704">
          <cell r="G704" t="str">
            <v>Extras0</v>
          </cell>
          <cell r="H704">
            <v>0</v>
          </cell>
          <cell r="I704">
            <v>0</v>
          </cell>
          <cell r="J704" t="str">
            <v>Ploughmans CC</v>
          </cell>
          <cell r="K704" t="str">
            <v>Sunday</v>
          </cell>
          <cell r="L704" t="str">
            <v>19th July</v>
          </cell>
          <cell r="M704" t="str">
            <v>Away</v>
          </cell>
          <cell r="N704" t="str">
            <v>No result</v>
          </cell>
          <cell r="Q704" t="str">
            <v>Extras</v>
          </cell>
          <cell r="T704" t="str">
            <v>n/a</v>
          </cell>
          <cell r="U704" t="str">
            <v>n/a</v>
          </cell>
          <cell r="V704" t="str">
            <v>n/a</v>
          </cell>
          <cell r="X704" t="str">
            <v>n/a</v>
          </cell>
          <cell r="Y704">
            <v>0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</row>
        <row r="705">
          <cell r="G705" t="str">
            <v>J Wigmore5</v>
          </cell>
          <cell r="H705">
            <v>0</v>
          </cell>
          <cell r="I705">
            <v>0</v>
          </cell>
          <cell r="J705" t="str">
            <v>Ploughmans CC</v>
          </cell>
          <cell r="K705" t="str">
            <v>Saturday</v>
          </cell>
          <cell r="L705" t="str">
            <v>25th July</v>
          </cell>
          <cell r="M705" t="str">
            <v>Away</v>
          </cell>
          <cell r="N705" t="str">
            <v>Spelthorne CC</v>
          </cell>
          <cell r="P705">
            <v>1</v>
          </cell>
          <cell r="Q705" t="str">
            <v>J Wigmore</v>
          </cell>
          <cell r="T705">
            <v>1</v>
          </cell>
          <cell r="U705" t="str">
            <v>lbw</v>
          </cell>
          <cell r="X705" t="str">
            <v>R Cox</v>
          </cell>
          <cell r="Y705">
            <v>5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 t="str">
            <v>n/a</v>
          </cell>
          <cell r="AK705">
            <v>2</v>
          </cell>
          <cell r="AL705">
            <v>5</v>
          </cell>
          <cell r="AM705">
            <v>1</v>
          </cell>
          <cell r="AN705">
            <v>20</v>
          </cell>
          <cell r="AO705">
            <v>0</v>
          </cell>
        </row>
        <row r="706">
          <cell r="G706" t="str">
            <v>D Kennard0</v>
          </cell>
          <cell r="H706">
            <v>0</v>
          </cell>
          <cell r="I706">
            <v>0</v>
          </cell>
          <cell r="J706" t="str">
            <v>Ploughmans CC</v>
          </cell>
          <cell r="K706" t="str">
            <v>Saturday</v>
          </cell>
          <cell r="L706" t="str">
            <v>25th July</v>
          </cell>
          <cell r="M706" t="str">
            <v>Away</v>
          </cell>
          <cell r="N706" t="str">
            <v>Spelthorne CC</v>
          </cell>
          <cell r="P706">
            <v>1</v>
          </cell>
          <cell r="Q706" t="str">
            <v>D Kennard</v>
          </cell>
          <cell r="S706" t="str">
            <v>w</v>
          </cell>
          <cell r="T706">
            <v>2</v>
          </cell>
          <cell r="U706" t="str">
            <v>bowled</v>
          </cell>
          <cell r="X706" t="str">
            <v>T Lonnen</v>
          </cell>
          <cell r="Y706">
            <v>0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 t="str">
            <v>n/a</v>
          </cell>
        </row>
        <row r="707">
          <cell r="G707" t="str">
            <v>T Bourne50</v>
          </cell>
          <cell r="H707">
            <v>0</v>
          </cell>
          <cell r="I707">
            <v>0</v>
          </cell>
          <cell r="J707" t="str">
            <v>Ploughmans CC</v>
          </cell>
          <cell r="K707" t="str">
            <v>Saturday</v>
          </cell>
          <cell r="L707" t="str">
            <v>25th July</v>
          </cell>
          <cell r="M707" t="str">
            <v>Away</v>
          </cell>
          <cell r="N707" t="str">
            <v>Spelthorne CC</v>
          </cell>
          <cell r="P707">
            <v>1</v>
          </cell>
          <cell r="Q707" t="str">
            <v>T Bourne</v>
          </cell>
          <cell r="T707">
            <v>3</v>
          </cell>
          <cell r="U707" t="str">
            <v>caught</v>
          </cell>
          <cell r="V707" t="str">
            <v>N Khan</v>
          </cell>
          <cell r="X707" t="str">
            <v>S Hoskin</v>
          </cell>
          <cell r="Y707">
            <v>50</v>
          </cell>
          <cell r="AB707">
            <v>9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 t="str">
            <v>n/a</v>
          </cell>
        </row>
        <row r="708">
          <cell r="G708" t="str">
            <v>S Oberai13</v>
          </cell>
          <cell r="H708">
            <v>0</v>
          </cell>
          <cell r="I708">
            <v>0</v>
          </cell>
          <cell r="J708" t="str">
            <v>Ploughmans CC</v>
          </cell>
          <cell r="K708" t="str">
            <v>Saturday</v>
          </cell>
          <cell r="L708" t="str">
            <v>25th July</v>
          </cell>
          <cell r="M708" t="str">
            <v>Away</v>
          </cell>
          <cell r="N708" t="str">
            <v>Spelthorne CC</v>
          </cell>
          <cell r="P708">
            <v>1</v>
          </cell>
          <cell r="Q708" t="str">
            <v>S Oberai</v>
          </cell>
          <cell r="T708">
            <v>4</v>
          </cell>
          <cell r="U708" t="str">
            <v>bowled</v>
          </cell>
          <cell r="X708" t="str">
            <v>A Burriel</v>
          </cell>
          <cell r="Y708">
            <v>13</v>
          </cell>
          <cell r="AB708">
            <v>2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 t="str">
            <v>n/a</v>
          </cell>
          <cell r="AK708">
            <v>6</v>
          </cell>
          <cell r="AL708">
            <v>3</v>
          </cell>
          <cell r="AM708">
            <v>0</v>
          </cell>
          <cell r="AN708">
            <v>15</v>
          </cell>
          <cell r="AO708">
            <v>0</v>
          </cell>
        </row>
        <row r="709">
          <cell r="G709" t="str">
            <v>R Munro17</v>
          </cell>
          <cell r="H709" t="str">
            <v>w</v>
          </cell>
          <cell r="I709">
            <v>0</v>
          </cell>
          <cell r="J709" t="str">
            <v>Ploughmans CC</v>
          </cell>
          <cell r="K709" t="str">
            <v>Saturday</v>
          </cell>
          <cell r="L709" t="str">
            <v>25th July</v>
          </cell>
          <cell r="M709" t="str">
            <v>Away</v>
          </cell>
          <cell r="N709" t="str">
            <v>Spelthorne CC</v>
          </cell>
          <cell r="P709">
            <v>1</v>
          </cell>
          <cell r="Q709" t="str">
            <v>R Munro</v>
          </cell>
          <cell r="T709">
            <v>5</v>
          </cell>
          <cell r="U709" t="str">
            <v>caught</v>
          </cell>
          <cell r="V709" t="str">
            <v>G Wolledge</v>
          </cell>
          <cell r="X709" t="str">
            <v>T Lonnen</v>
          </cell>
          <cell r="Y709">
            <v>17</v>
          </cell>
          <cell r="AB709">
            <v>2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 t="str">
            <v>n/a</v>
          </cell>
        </row>
        <row r="710">
          <cell r="G710" t="str">
            <v>A Tuck9</v>
          </cell>
          <cell r="H710">
            <v>0</v>
          </cell>
          <cell r="I710">
            <v>0</v>
          </cell>
          <cell r="J710" t="str">
            <v>Ploughmans CC</v>
          </cell>
          <cell r="K710" t="str">
            <v>Saturday</v>
          </cell>
          <cell r="L710" t="str">
            <v>25th July</v>
          </cell>
          <cell r="M710" t="str">
            <v>Away</v>
          </cell>
          <cell r="N710" t="str">
            <v>Spelthorne CC</v>
          </cell>
          <cell r="P710">
            <v>1</v>
          </cell>
          <cell r="Q710" t="str">
            <v>A Tuck</v>
          </cell>
          <cell r="T710">
            <v>6</v>
          </cell>
          <cell r="U710" t="str">
            <v>caught</v>
          </cell>
          <cell r="V710" t="str">
            <v>A Burriel</v>
          </cell>
          <cell r="X710" t="str">
            <v>R Cox</v>
          </cell>
          <cell r="Y710">
            <v>9</v>
          </cell>
          <cell r="AB710">
            <v>1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 t="str">
            <v>n/a</v>
          </cell>
          <cell r="AK710">
            <v>4</v>
          </cell>
          <cell r="AL710">
            <v>5</v>
          </cell>
          <cell r="AM710">
            <v>0</v>
          </cell>
          <cell r="AN710">
            <v>25</v>
          </cell>
          <cell r="AO710">
            <v>0</v>
          </cell>
        </row>
        <row r="711">
          <cell r="G711" t="str">
            <v>D Bass1</v>
          </cell>
          <cell r="H711">
            <v>0</v>
          </cell>
          <cell r="I711">
            <v>0</v>
          </cell>
          <cell r="J711" t="str">
            <v>Ploughmans CC</v>
          </cell>
          <cell r="K711" t="str">
            <v>Saturday</v>
          </cell>
          <cell r="L711" t="str">
            <v>25th July</v>
          </cell>
          <cell r="M711" t="str">
            <v>Away</v>
          </cell>
          <cell r="N711" t="str">
            <v>Spelthorne CC</v>
          </cell>
          <cell r="P711">
            <v>1</v>
          </cell>
          <cell r="Q711" t="str">
            <v>D Bass</v>
          </cell>
          <cell r="T711">
            <v>7</v>
          </cell>
          <cell r="U711" t="str">
            <v>lbw</v>
          </cell>
          <cell r="X711" t="str">
            <v>R Cox</v>
          </cell>
          <cell r="Y711">
            <v>1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 t="str">
            <v>n/a</v>
          </cell>
        </row>
        <row r="712">
          <cell r="G712" t="str">
            <v>A Homewood2</v>
          </cell>
          <cell r="H712">
            <v>0</v>
          </cell>
          <cell r="I712">
            <v>0</v>
          </cell>
          <cell r="J712" t="str">
            <v>Ploughmans CC</v>
          </cell>
          <cell r="K712" t="str">
            <v>Saturday</v>
          </cell>
          <cell r="L712" t="str">
            <v>25th July</v>
          </cell>
          <cell r="M712" t="str">
            <v>Away</v>
          </cell>
          <cell r="N712" t="str">
            <v>Spelthorne CC</v>
          </cell>
          <cell r="P712">
            <v>1</v>
          </cell>
          <cell r="Q712" t="str">
            <v>A Homewood</v>
          </cell>
          <cell r="T712">
            <v>8</v>
          </cell>
          <cell r="U712" t="str">
            <v>bowled</v>
          </cell>
          <cell r="X712" t="str">
            <v>D Pretorius</v>
          </cell>
          <cell r="Y712">
            <v>2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 t="str">
            <v>n/a</v>
          </cell>
          <cell r="AK712">
            <v>1</v>
          </cell>
          <cell r="AL712">
            <v>5</v>
          </cell>
          <cell r="AM712">
            <v>0</v>
          </cell>
          <cell r="AN712">
            <v>36</v>
          </cell>
          <cell r="AO712">
            <v>1</v>
          </cell>
        </row>
        <row r="713">
          <cell r="G713" t="str">
            <v>A Marriage0</v>
          </cell>
          <cell r="H713">
            <v>0</v>
          </cell>
          <cell r="I713">
            <v>0</v>
          </cell>
          <cell r="J713" t="str">
            <v>Ploughmans CC</v>
          </cell>
          <cell r="K713" t="str">
            <v>Saturday</v>
          </cell>
          <cell r="L713" t="str">
            <v>25th July</v>
          </cell>
          <cell r="M713" t="str">
            <v>Away</v>
          </cell>
          <cell r="N713" t="str">
            <v>Spelthorne CC</v>
          </cell>
          <cell r="P713">
            <v>1</v>
          </cell>
          <cell r="Q713" t="str">
            <v>A Marriage</v>
          </cell>
          <cell r="T713">
            <v>9</v>
          </cell>
          <cell r="U713" t="str">
            <v>bowled</v>
          </cell>
          <cell r="X713" t="str">
            <v>T Lonnen</v>
          </cell>
          <cell r="Y713">
            <v>0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 t="str">
            <v>n/a</v>
          </cell>
        </row>
        <row r="714">
          <cell r="G714" t="str">
            <v>A Arnold2</v>
          </cell>
          <cell r="H714">
            <v>0</v>
          </cell>
          <cell r="I714">
            <v>0</v>
          </cell>
          <cell r="J714" t="str">
            <v>Ploughmans CC</v>
          </cell>
          <cell r="K714" t="str">
            <v>Saturday</v>
          </cell>
          <cell r="L714" t="str">
            <v>25th July</v>
          </cell>
          <cell r="M714" t="str">
            <v>Away</v>
          </cell>
          <cell r="N714" t="str">
            <v>Spelthorne CC</v>
          </cell>
          <cell r="P714">
            <v>1</v>
          </cell>
          <cell r="Q714" t="str">
            <v>A Arnold</v>
          </cell>
          <cell r="T714">
            <v>10</v>
          </cell>
          <cell r="U714" t="str">
            <v>c&amp;b</v>
          </cell>
          <cell r="X714" t="str">
            <v>A Burriel</v>
          </cell>
          <cell r="Y714">
            <v>2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 t="str">
            <v>n/a</v>
          </cell>
          <cell r="AK714">
            <v>3</v>
          </cell>
          <cell r="AL714">
            <v>9.5</v>
          </cell>
          <cell r="AM714">
            <v>2</v>
          </cell>
          <cell r="AN714">
            <v>31</v>
          </cell>
          <cell r="AO714">
            <v>5</v>
          </cell>
        </row>
        <row r="715">
          <cell r="G715" t="str">
            <v>K Bath4</v>
          </cell>
          <cell r="H715">
            <v>0</v>
          </cell>
          <cell r="I715">
            <v>0</v>
          </cell>
          <cell r="J715" t="str">
            <v>Ploughmans CC</v>
          </cell>
          <cell r="K715" t="str">
            <v>Saturday</v>
          </cell>
          <cell r="L715" t="str">
            <v>25th July</v>
          </cell>
          <cell r="M715" t="str">
            <v>Away</v>
          </cell>
          <cell r="N715" t="str">
            <v>Spelthorne CC</v>
          </cell>
          <cell r="P715">
            <v>1</v>
          </cell>
          <cell r="Q715" t="str">
            <v>K Bath</v>
          </cell>
          <cell r="T715">
            <v>11</v>
          </cell>
          <cell r="U715" t="str">
            <v>not out</v>
          </cell>
          <cell r="Y715">
            <v>4</v>
          </cell>
          <cell r="AB715">
            <v>1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 t="str">
            <v>n/a</v>
          </cell>
          <cell r="AK715">
            <v>5</v>
          </cell>
          <cell r="AL715">
            <v>2</v>
          </cell>
          <cell r="AM715">
            <v>1</v>
          </cell>
          <cell r="AN715">
            <v>12</v>
          </cell>
          <cell r="AO715">
            <v>0</v>
          </cell>
        </row>
        <row r="716">
          <cell r="G716" t="str">
            <v>Extras34</v>
          </cell>
          <cell r="H716">
            <v>0</v>
          </cell>
          <cell r="I716">
            <v>0</v>
          </cell>
          <cell r="J716" t="str">
            <v>Ploughmans CC</v>
          </cell>
          <cell r="K716" t="str">
            <v>Saturday</v>
          </cell>
          <cell r="L716" t="str">
            <v>25th July</v>
          </cell>
          <cell r="M716" t="str">
            <v>Away</v>
          </cell>
          <cell r="N716" t="str">
            <v>Spelthorne CC</v>
          </cell>
          <cell r="P716">
            <v>1</v>
          </cell>
          <cell r="Q716" t="str">
            <v>Extras</v>
          </cell>
          <cell r="T716" t="str">
            <v>n/a</v>
          </cell>
          <cell r="U716" t="str">
            <v>n/a</v>
          </cell>
          <cell r="V716" t="str">
            <v>n/a</v>
          </cell>
          <cell r="X716" t="str">
            <v>n/a</v>
          </cell>
          <cell r="Y716">
            <v>34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>
            <v>28</v>
          </cell>
          <cell r="AE716">
            <v>0</v>
          </cell>
          <cell r="AF716">
            <v>6</v>
          </cell>
          <cell r="AG716">
            <v>0</v>
          </cell>
        </row>
        <row r="717">
          <cell r="G717" t="str">
            <v>C Ovens30</v>
          </cell>
          <cell r="H717">
            <v>0</v>
          </cell>
          <cell r="I717">
            <v>0</v>
          </cell>
          <cell r="J717" t="str">
            <v>Spelthorne CC</v>
          </cell>
          <cell r="K717" t="str">
            <v>Saturday</v>
          </cell>
          <cell r="L717" t="str">
            <v>25th July</v>
          </cell>
          <cell r="M717" t="str">
            <v>Away</v>
          </cell>
          <cell r="N717" t="str">
            <v>Ploughmans CC</v>
          </cell>
          <cell r="P717">
            <v>2</v>
          </cell>
          <cell r="Q717" t="str">
            <v>C Ovens</v>
          </cell>
          <cell r="T717">
            <v>1</v>
          </cell>
          <cell r="U717" t="str">
            <v>bowled</v>
          </cell>
          <cell r="X717" t="str">
            <v>A Arnold</v>
          </cell>
          <cell r="Y717">
            <v>30</v>
          </cell>
          <cell r="AB717">
            <v>7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 t="str">
            <v>n/a</v>
          </cell>
        </row>
        <row r="718">
          <cell r="G718" t="str">
            <v>S Britto63</v>
          </cell>
          <cell r="H718">
            <v>0</v>
          </cell>
          <cell r="I718">
            <v>0</v>
          </cell>
          <cell r="J718" t="str">
            <v>Spelthorne CC</v>
          </cell>
          <cell r="K718" t="str">
            <v>Saturday</v>
          </cell>
          <cell r="L718" t="str">
            <v>25th July</v>
          </cell>
          <cell r="M718" t="str">
            <v>Away</v>
          </cell>
          <cell r="N718" t="str">
            <v>Ploughmans CC</v>
          </cell>
          <cell r="P718">
            <v>2</v>
          </cell>
          <cell r="Q718" t="str">
            <v>S Britto</v>
          </cell>
          <cell r="R718" t="str">
            <v>c</v>
          </cell>
          <cell r="T718">
            <v>2</v>
          </cell>
          <cell r="U718" t="str">
            <v>not out</v>
          </cell>
          <cell r="Y718">
            <v>63</v>
          </cell>
          <cell r="AB718">
            <v>12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 t="str">
            <v>n/a</v>
          </cell>
        </row>
        <row r="719">
          <cell r="G719" t="str">
            <v>T James3</v>
          </cell>
          <cell r="H719">
            <v>0</v>
          </cell>
          <cell r="I719">
            <v>0</v>
          </cell>
          <cell r="J719" t="str">
            <v>Spelthorne CC</v>
          </cell>
          <cell r="K719" t="str">
            <v>Saturday</v>
          </cell>
          <cell r="L719" t="str">
            <v>25th July</v>
          </cell>
          <cell r="M719" t="str">
            <v>Away</v>
          </cell>
          <cell r="N719" t="str">
            <v>Ploughmans CC</v>
          </cell>
          <cell r="P719">
            <v>2</v>
          </cell>
          <cell r="Q719" t="str">
            <v>T James</v>
          </cell>
          <cell r="T719">
            <v>3</v>
          </cell>
          <cell r="U719" t="str">
            <v>bowled</v>
          </cell>
          <cell r="X719" t="str">
            <v>A Arnold</v>
          </cell>
          <cell r="Y719">
            <v>3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 t="str">
            <v>n/a</v>
          </cell>
        </row>
        <row r="720">
          <cell r="G720" t="str">
            <v>G Wolledge10</v>
          </cell>
          <cell r="H720">
            <v>0</v>
          </cell>
          <cell r="I720">
            <v>0</v>
          </cell>
          <cell r="J720" t="str">
            <v>Spelthorne CC</v>
          </cell>
          <cell r="K720" t="str">
            <v>Saturday</v>
          </cell>
          <cell r="L720" t="str">
            <v>25th July</v>
          </cell>
          <cell r="M720" t="str">
            <v>Away</v>
          </cell>
          <cell r="N720" t="str">
            <v>Ploughmans CC</v>
          </cell>
          <cell r="P720">
            <v>2</v>
          </cell>
          <cell r="Q720" t="str">
            <v>G Wolledge</v>
          </cell>
          <cell r="S720" t="str">
            <v>w</v>
          </cell>
          <cell r="T720">
            <v>4</v>
          </cell>
          <cell r="U720" t="str">
            <v>bowled</v>
          </cell>
          <cell r="X720" t="str">
            <v>A Homewood</v>
          </cell>
          <cell r="Y720">
            <v>10</v>
          </cell>
          <cell r="AB720">
            <v>1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 t="str">
            <v>n/a</v>
          </cell>
        </row>
        <row r="721">
          <cell r="G721" t="str">
            <v>C Carline19</v>
          </cell>
          <cell r="H721" t="str">
            <v>w</v>
          </cell>
          <cell r="I721">
            <v>0</v>
          </cell>
          <cell r="J721" t="str">
            <v>Spelthorne CC</v>
          </cell>
          <cell r="K721" t="str">
            <v>Saturday</v>
          </cell>
          <cell r="L721" t="str">
            <v>25th July</v>
          </cell>
          <cell r="M721" t="str">
            <v>Away</v>
          </cell>
          <cell r="N721" t="str">
            <v>Ploughmans CC</v>
          </cell>
          <cell r="P721">
            <v>2</v>
          </cell>
          <cell r="Q721" t="str">
            <v>C Carline</v>
          </cell>
          <cell r="T721">
            <v>5</v>
          </cell>
          <cell r="U721" t="str">
            <v>stumped</v>
          </cell>
          <cell r="V721" t="str">
            <v>D Kennard</v>
          </cell>
          <cell r="X721" t="str">
            <v>A Arnold</v>
          </cell>
          <cell r="Y721">
            <v>19</v>
          </cell>
          <cell r="AB721">
            <v>2</v>
          </cell>
          <cell r="AC721">
            <v>1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 t="str">
            <v>n/a</v>
          </cell>
        </row>
        <row r="722">
          <cell r="G722" t="str">
            <v>N Khan0</v>
          </cell>
          <cell r="H722">
            <v>0</v>
          </cell>
          <cell r="I722">
            <v>0</v>
          </cell>
          <cell r="J722" t="str">
            <v>Spelthorne CC</v>
          </cell>
          <cell r="K722" t="str">
            <v>Saturday</v>
          </cell>
          <cell r="L722" t="str">
            <v>25th July</v>
          </cell>
          <cell r="M722" t="str">
            <v>Away</v>
          </cell>
          <cell r="N722" t="str">
            <v>Ploughmans CC</v>
          </cell>
          <cell r="P722">
            <v>2</v>
          </cell>
          <cell r="Q722" t="str">
            <v>N Khan</v>
          </cell>
          <cell r="T722">
            <v>6</v>
          </cell>
          <cell r="U722" t="str">
            <v>bowled</v>
          </cell>
          <cell r="X722" t="str">
            <v>A Arnold</v>
          </cell>
          <cell r="Y722">
            <v>0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 t="str">
            <v>n/a</v>
          </cell>
        </row>
        <row r="723">
          <cell r="G723" t="str">
            <v>T Lonnen0</v>
          </cell>
          <cell r="H723">
            <v>0</v>
          </cell>
          <cell r="I723">
            <v>0</v>
          </cell>
          <cell r="J723" t="str">
            <v>Spelthorne CC</v>
          </cell>
          <cell r="K723" t="str">
            <v>Saturday</v>
          </cell>
          <cell r="L723" t="str">
            <v>25th July</v>
          </cell>
          <cell r="M723" t="str">
            <v>Away</v>
          </cell>
          <cell r="N723" t="str">
            <v>Ploughmans CC</v>
          </cell>
          <cell r="P723">
            <v>2</v>
          </cell>
          <cell r="Q723" t="str">
            <v>T Lonnen</v>
          </cell>
          <cell r="T723">
            <v>7</v>
          </cell>
          <cell r="U723" t="str">
            <v>bowled</v>
          </cell>
          <cell r="X723" t="str">
            <v>A Arnold</v>
          </cell>
          <cell r="Y723">
            <v>0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 t="str">
            <v>n/a</v>
          </cell>
          <cell r="AK723">
            <v>1</v>
          </cell>
          <cell r="AL723">
            <v>10</v>
          </cell>
          <cell r="AM723">
            <v>1</v>
          </cell>
          <cell r="AN723">
            <v>30</v>
          </cell>
          <cell r="AO723">
            <v>3</v>
          </cell>
        </row>
        <row r="724">
          <cell r="G724" t="str">
            <v>D Pretorius12</v>
          </cell>
          <cell r="H724">
            <v>0</v>
          </cell>
          <cell r="I724">
            <v>0</v>
          </cell>
          <cell r="J724" t="str">
            <v>Spelthorne CC</v>
          </cell>
          <cell r="K724" t="str">
            <v>Saturday</v>
          </cell>
          <cell r="L724" t="str">
            <v>25th July</v>
          </cell>
          <cell r="M724" t="str">
            <v>Away</v>
          </cell>
          <cell r="N724" t="str">
            <v>Ploughmans CC</v>
          </cell>
          <cell r="P724">
            <v>2</v>
          </cell>
          <cell r="Q724" t="str">
            <v>D Pretorius</v>
          </cell>
          <cell r="T724">
            <v>8</v>
          </cell>
          <cell r="U724" t="str">
            <v>not out</v>
          </cell>
          <cell r="Y724">
            <v>12</v>
          </cell>
          <cell r="AB724">
            <v>3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 t="str">
            <v>n/a</v>
          </cell>
          <cell r="AK724">
            <v>5</v>
          </cell>
          <cell r="AL724">
            <v>8</v>
          </cell>
          <cell r="AM724">
            <v>3</v>
          </cell>
          <cell r="AN724">
            <v>11</v>
          </cell>
          <cell r="AO724">
            <v>1</v>
          </cell>
        </row>
        <row r="725">
          <cell r="G725" t="str">
            <v>A Burrieln/a</v>
          </cell>
          <cell r="H725">
            <v>0</v>
          </cell>
          <cell r="I725">
            <v>0</v>
          </cell>
          <cell r="J725" t="str">
            <v>Spelthorne CC</v>
          </cell>
          <cell r="K725" t="str">
            <v>Saturday</v>
          </cell>
          <cell r="L725" t="str">
            <v>25th July</v>
          </cell>
          <cell r="M725" t="str">
            <v>Away</v>
          </cell>
          <cell r="N725" t="str">
            <v>Ploughmans CC</v>
          </cell>
          <cell r="P725">
            <v>2</v>
          </cell>
          <cell r="Q725" t="str">
            <v>A Burriel</v>
          </cell>
          <cell r="T725">
            <v>9</v>
          </cell>
          <cell r="U725" t="str">
            <v>did not bat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 t="str">
            <v>n/a</v>
          </cell>
          <cell r="AK725">
            <v>3</v>
          </cell>
          <cell r="AL725">
            <v>7.1</v>
          </cell>
          <cell r="AM725">
            <v>2</v>
          </cell>
          <cell r="AN725">
            <v>28</v>
          </cell>
          <cell r="AO725">
            <v>2</v>
          </cell>
        </row>
        <row r="726">
          <cell r="G726" t="str">
            <v>S Hoskinn/a</v>
          </cell>
          <cell r="H726">
            <v>0</v>
          </cell>
          <cell r="I726">
            <v>0</v>
          </cell>
          <cell r="J726" t="str">
            <v>Spelthorne CC</v>
          </cell>
          <cell r="K726" t="str">
            <v>Saturday</v>
          </cell>
          <cell r="L726" t="str">
            <v>25th July</v>
          </cell>
          <cell r="M726" t="str">
            <v>Away</v>
          </cell>
          <cell r="N726" t="str">
            <v>Ploughmans CC</v>
          </cell>
          <cell r="P726">
            <v>2</v>
          </cell>
          <cell r="Q726" t="str">
            <v>S Hoskin</v>
          </cell>
          <cell r="T726">
            <v>10</v>
          </cell>
          <cell r="U726" t="str">
            <v>did not bat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 t="str">
            <v>n/a</v>
          </cell>
          <cell r="AK726">
            <v>4</v>
          </cell>
          <cell r="AL726">
            <v>6</v>
          </cell>
          <cell r="AM726">
            <v>2</v>
          </cell>
          <cell r="AN726">
            <v>18</v>
          </cell>
          <cell r="AO726">
            <v>1</v>
          </cell>
        </row>
        <row r="727">
          <cell r="G727" t="str">
            <v>R Coxn/a</v>
          </cell>
          <cell r="H727">
            <v>0</v>
          </cell>
          <cell r="I727">
            <v>0</v>
          </cell>
          <cell r="J727" t="str">
            <v>Spelthorne CC</v>
          </cell>
          <cell r="K727" t="str">
            <v>Saturday</v>
          </cell>
          <cell r="L727" t="str">
            <v>25th July</v>
          </cell>
          <cell r="M727" t="str">
            <v>Away</v>
          </cell>
          <cell r="N727" t="str">
            <v>Ploughmans CC</v>
          </cell>
          <cell r="P727">
            <v>2</v>
          </cell>
          <cell r="Q727" t="str">
            <v>R Cox</v>
          </cell>
          <cell r="T727">
            <v>11</v>
          </cell>
          <cell r="U727" t="str">
            <v>did not bat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 t="str">
            <v>n/a</v>
          </cell>
          <cell r="AK727">
            <v>2</v>
          </cell>
          <cell r="AL727">
            <v>10</v>
          </cell>
          <cell r="AM727">
            <v>2</v>
          </cell>
          <cell r="AN727">
            <v>44</v>
          </cell>
          <cell r="AO727">
            <v>3</v>
          </cell>
        </row>
        <row r="728">
          <cell r="G728" t="str">
            <v>Extras4</v>
          </cell>
          <cell r="H728">
            <v>0</v>
          </cell>
          <cell r="I728">
            <v>0</v>
          </cell>
          <cell r="J728" t="str">
            <v>Spelthorne CC</v>
          </cell>
          <cell r="K728" t="str">
            <v>Saturday</v>
          </cell>
          <cell r="L728" t="str">
            <v>25th July</v>
          </cell>
          <cell r="M728" t="str">
            <v>Away</v>
          </cell>
          <cell r="N728" t="str">
            <v>Ploughmans CC</v>
          </cell>
          <cell r="P728">
            <v>2</v>
          </cell>
          <cell r="Q728" t="str">
            <v>Extras</v>
          </cell>
          <cell r="T728" t="str">
            <v>n/a</v>
          </cell>
          <cell r="U728" t="str">
            <v>n/a</v>
          </cell>
          <cell r="V728" t="str">
            <v>n/a</v>
          </cell>
          <cell r="X728" t="str">
            <v>n/a</v>
          </cell>
          <cell r="Y728">
            <v>4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>
            <v>3</v>
          </cell>
          <cell r="AE728">
            <v>0</v>
          </cell>
          <cell r="AF728">
            <v>1</v>
          </cell>
          <cell r="AG728">
            <v>0</v>
          </cell>
        </row>
        <row r="729">
          <cell r="G729" t="str">
            <v>Batsman 1</v>
          </cell>
          <cell r="H729">
            <v>0</v>
          </cell>
          <cell r="I729">
            <v>0</v>
          </cell>
          <cell r="J729" t="str">
            <v>Ploughmans CC</v>
          </cell>
          <cell r="K729" t="str">
            <v>Sunday</v>
          </cell>
          <cell r="L729" t="str">
            <v>26th July</v>
          </cell>
          <cell r="M729" t="str">
            <v>Away</v>
          </cell>
          <cell r="N729" t="str">
            <v>Rained off</v>
          </cell>
          <cell r="Q729" t="str">
            <v>Batsman 1</v>
          </cell>
          <cell r="T729">
            <v>1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 t="str">
            <v>n/a</v>
          </cell>
        </row>
        <row r="730">
          <cell r="G730" t="str">
            <v>Batsman 2</v>
          </cell>
          <cell r="H730">
            <v>0</v>
          </cell>
          <cell r="I730">
            <v>0</v>
          </cell>
          <cell r="J730" t="str">
            <v>Ploughmans CC</v>
          </cell>
          <cell r="K730" t="str">
            <v>Sunday</v>
          </cell>
          <cell r="L730" t="str">
            <v>26th July</v>
          </cell>
          <cell r="M730" t="str">
            <v>Away</v>
          </cell>
          <cell r="N730" t="str">
            <v>Rained off</v>
          </cell>
          <cell r="Q730" t="str">
            <v>Batsman 2</v>
          </cell>
          <cell r="T730">
            <v>2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 t="str">
            <v>n/a</v>
          </cell>
        </row>
        <row r="731">
          <cell r="G731" t="str">
            <v>Batsman 3</v>
          </cell>
          <cell r="H731">
            <v>0</v>
          </cell>
          <cell r="I731">
            <v>0</v>
          </cell>
          <cell r="J731" t="str">
            <v>Ploughmans CC</v>
          </cell>
          <cell r="K731" t="str">
            <v>Sunday</v>
          </cell>
          <cell r="L731" t="str">
            <v>26th July</v>
          </cell>
          <cell r="M731" t="str">
            <v>Away</v>
          </cell>
          <cell r="N731" t="str">
            <v>Rained off</v>
          </cell>
          <cell r="Q731" t="str">
            <v>Batsman 3</v>
          </cell>
          <cell r="T731">
            <v>3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 t="str">
            <v>n/a</v>
          </cell>
        </row>
        <row r="732">
          <cell r="G732" t="str">
            <v>Batsman 4</v>
          </cell>
          <cell r="H732">
            <v>0</v>
          </cell>
          <cell r="I732">
            <v>0</v>
          </cell>
          <cell r="J732" t="str">
            <v>Ploughmans CC</v>
          </cell>
          <cell r="K732" t="str">
            <v>Sunday</v>
          </cell>
          <cell r="L732" t="str">
            <v>26th July</v>
          </cell>
          <cell r="M732" t="str">
            <v>Away</v>
          </cell>
          <cell r="N732" t="str">
            <v>Rained off</v>
          </cell>
          <cell r="Q732" t="str">
            <v>Batsman 4</v>
          </cell>
          <cell r="T732">
            <v>4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 t="str">
            <v>n/a</v>
          </cell>
        </row>
        <row r="733">
          <cell r="G733" t="str">
            <v>Batsman 5</v>
          </cell>
          <cell r="H733">
            <v>0</v>
          </cell>
          <cell r="I733">
            <v>0</v>
          </cell>
          <cell r="J733" t="str">
            <v>Ploughmans CC</v>
          </cell>
          <cell r="K733" t="str">
            <v>Sunday</v>
          </cell>
          <cell r="L733" t="str">
            <v>26th July</v>
          </cell>
          <cell r="M733" t="str">
            <v>Away</v>
          </cell>
          <cell r="N733" t="str">
            <v>Rained off</v>
          </cell>
          <cell r="Q733" t="str">
            <v>Batsman 5</v>
          </cell>
          <cell r="T733">
            <v>5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 t="str">
            <v>n/a</v>
          </cell>
        </row>
        <row r="734">
          <cell r="G734" t="str">
            <v>Bowler 6</v>
          </cell>
          <cell r="H734">
            <v>0</v>
          </cell>
          <cell r="I734">
            <v>0</v>
          </cell>
          <cell r="J734" t="str">
            <v>Ploughmans CC</v>
          </cell>
          <cell r="K734" t="str">
            <v>Sunday</v>
          </cell>
          <cell r="L734" t="str">
            <v>26th July</v>
          </cell>
          <cell r="M734" t="str">
            <v>Away</v>
          </cell>
          <cell r="N734" t="str">
            <v>Rained off</v>
          </cell>
          <cell r="Q734" t="str">
            <v>Bowler 6</v>
          </cell>
          <cell r="T734">
            <v>6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 t="str">
            <v>n/a</v>
          </cell>
        </row>
        <row r="735">
          <cell r="G735" t="str">
            <v>Bowler 5</v>
          </cell>
          <cell r="H735">
            <v>0</v>
          </cell>
          <cell r="I735">
            <v>0</v>
          </cell>
          <cell r="J735" t="str">
            <v>Ploughmans CC</v>
          </cell>
          <cell r="K735" t="str">
            <v>Sunday</v>
          </cell>
          <cell r="L735" t="str">
            <v>26th July</v>
          </cell>
          <cell r="M735" t="str">
            <v>Away</v>
          </cell>
          <cell r="N735" t="str">
            <v>Rained off</v>
          </cell>
          <cell r="Q735" t="str">
            <v>Bowler 5</v>
          </cell>
          <cell r="T735">
            <v>7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 t="str">
            <v>n/a</v>
          </cell>
        </row>
        <row r="736">
          <cell r="G736" t="str">
            <v>Bowler 4</v>
          </cell>
          <cell r="H736">
            <v>0</v>
          </cell>
          <cell r="I736">
            <v>0</v>
          </cell>
          <cell r="J736" t="str">
            <v>Ploughmans CC</v>
          </cell>
          <cell r="K736" t="str">
            <v>Sunday</v>
          </cell>
          <cell r="L736" t="str">
            <v>26th July</v>
          </cell>
          <cell r="M736" t="str">
            <v>Away</v>
          </cell>
          <cell r="N736" t="str">
            <v>Rained off</v>
          </cell>
          <cell r="Q736" t="str">
            <v>Bowler 4</v>
          </cell>
          <cell r="T736">
            <v>8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 t="str">
            <v>n/a</v>
          </cell>
        </row>
        <row r="737">
          <cell r="G737" t="str">
            <v>Bowler 3</v>
          </cell>
          <cell r="H737">
            <v>0</v>
          </cell>
          <cell r="I737">
            <v>0</v>
          </cell>
          <cell r="J737" t="str">
            <v>Ploughmans CC</v>
          </cell>
          <cell r="K737" t="str">
            <v>Sunday</v>
          </cell>
          <cell r="L737" t="str">
            <v>26th July</v>
          </cell>
          <cell r="M737" t="str">
            <v>Away</v>
          </cell>
          <cell r="N737" t="str">
            <v>Rained off</v>
          </cell>
          <cell r="Q737" t="str">
            <v>Bowler 3</v>
          </cell>
          <cell r="T737">
            <v>9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 t="str">
            <v>n/a</v>
          </cell>
        </row>
        <row r="738">
          <cell r="G738" t="str">
            <v>Bowler 2</v>
          </cell>
          <cell r="H738">
            <v>0</v>
          </cell>
          <cell r="I738">
            <v>0</v>
          </cell>
          <cell r="J738" t="str">
            <v>Ploughmans CC</v>
          </cell>
          <cell r="K738" t="str">
            <v>Sunday</v>
          </cell>
          <cell r="L738" t="str">
            <v>26th July</v>
          </cell>
          <cell r="M738" t="str">
            <v>Away</v>
          </cell>
          <cell r="N738" t="str">
            <v>Rained off</v>
          </cell>
          <cell r="Q738" t="str">
            <v>Bowler 2</v>
          </cell>
          <cell r="T738">
            <v>10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 t="str">
            <v>n/a</v>
          </cell>
        </row>
        <row r="739">
          <cell r="G739" t="str">
            <v>Bowler 1</v>
          </cell>
          <cell r="H739">
            <v>0</v>
          </cell>
          <cell r="I739">
            <v>0</v>
          </cell>
          <cell r="J739" t="str">
            <v>Ploughmans CC</v>
          </cell>
          <cell r="K739" t="str">
            <v>Sunday</v>
          </cell>
          <cell r="L739" t="str">
            <v>26th July</v>
          </cell>
          <cell r="M739" t="str">
            <v>Away</v>
          </cell>
          <cell r="N739" t="str">
            <v>Rained off</v>
          </cell>
          <cell r="Q739" t="str">
            <v>Bowler 1</v>
          </cell>
          <cell r="T739">
            <v>11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 t="str">
            <v>n/a</v>
          </cell>
        </row>
        <row r="740">
          <cell r="G740" t="str">
            <v>Extras0</v>
          </cell>
          <cell r="H740">
            <v>0</v>
          </cell>
          <cell r="I740">
            <v>0</v>
          </cell>
          <cell r="J740" t="str">
            <v>Ploughmans CC</v>
          </cell>
          <cell r="K740" t="str">
            <v>Sunday</v>
          </cell>
          <cell r="L740" t="str">
            <v>26th July</v>
          </cell>
          <cell r="M740" t="str">
            <v>Away</v>
          </cell>
          <cell r="N740" t="str">
            <v>Rained off</v>
          </cell>
          <cell r="Q740" t="str">
            <v>Extras</v>
          </cell>
          <cell r="T740" t="str">
            <v>n/a</v>
          </cell>
          <cell r="U740" t="str">
            <v>n/a</v>
          </cell>
          <cell r="V740" t="str">
            <v>n/a</v>
          </cell>
          <cell r="X740" t="str">
            <v>n/a</v>
          </cell>
          <cell r="Y740">
            <v>0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</row>
        <row r="741">
          <cell r="G741" t="str">
            <v>Batsman 1</v>
          </cell>
          <cell r="H741">
            <v>0</v>
          </cell>
          <cell r="I741">
            <v>0</v>
          </cell>
          <cell r="J741" t="str">
            <v>Ploughmans CC</v>
          </cell>
          <cell r="K741" t="str">
            <v>Sunday</v>
          </cell>
          <cell r="L741" t="str">
            <v>26th July</v>
          </cell>
          <cell r="M741" t="str">
            <v>Away</v>
          </cell>
          <cell r="N741" t="str">
            <v>Rained off</v>
          </cell>
          <cell r="Q741" t="str">
            <v>Batsman 1</v>
          </cell>
          <cell r="T741">
            <v>1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 t="str">
            <v>n/a</v>
          </cell>
        </row>
        <row r="742">
          <cell r="G742" t="str">
            <v>Batsman 2</v>
          </cell>
          <cell r="H742">
            <v>0</v>
          </cell>
          <cell r="I742">
            <v>0</v>
          </cell>
          <cell r="J742" t="str">
            <v>Ploughmans CC</v>
          </cell>
          <cell r="K742" t="str">
            <v>Sunday</v>
          </cell>
          <cell r="L742" t="str">
            <v>26th July</v>
          </cell>
          <cell r="M742" t="str">
            <v>Away</v>
          </cell>
          <cell r="N742" t="str">
            <v>Rained off</v>
          </cell>
          <cell r="Q742" t="str">
            <v>Batsman 2</v>
          </cell>
          <cell r="T742">
            <v>2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 t="str">
            <v>n/a</v>
          </cell>
        </row>
        <row r="743">
          <cell r="G743" t="str">
            <v>Batsman 3</v>
          </cell>
          <cell r="H743">
            <v>0</v>
          </cell>
          <cell r="I743">
            <v>0</v>
          </cell>
          <cell r="J743" t="str">
            <v>Ploughmans CC</v>
          </cell>
          <cell r="K743" t="str">
            <v>Sunday</v>
          </cell>
          <cell r="L743" t="str">
            <v>26th July</v>
          </cell>
          <cell r="M743" t="str">
            <v>Away</v>
          </cell>
          <cell r="N743" t="str">
            <v>Rained off</v>
          </cell>
          <cell r="Q743" t="str">
            <v>Batsman 3</v>
          </cell>
          <cell r="T743">
            <v>3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 t="str">
            <v>n/a</v>
          </cell>
        </row>
        <row r="744">
          <cell r="G744" t="str">
            <v>Batsman 4</v>
          </cell>
          <cell r="H744">
            <v>0</v>
          </cell>
          <cell r="I744">
            <v>0</v>
          </cell>
          <cell r="J744" t="str">
            <v>Ploughmans CC</v>
          </cell>
          <cell r="K744" t="str">
            <v>Sunday</v>
          </cell>
          <cell r="L744" t="str">
            <v>26th July</v>
          </cell>
          <cell r="M744" t="str">
            <v>Away</v>
          </cell>
          <cell r="N744" t="str">
            <v>Rained off</v>
          </cell>
          <cell r="Q744" t="str">
            <v>Batsman 4</v>
          </cell>
          <cell r="T744">
            <v>4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 t="str">
            <v>n/a</v>
          </cell>
        </row>
        <row r="745">
          <cell r="G745" t="str">
            <v>Batsman 5</v>
          </cell>
          <cell r="H745">
            <v>0</v>
          </cell>
          <cell r="I745">
            <v>0</v>
          </cell>
          <cell r="J745" t="str">
            <v>Ploughmans CC</v>
          </cell>
          <cell r="K745" t="str">
            <v>Sunday</v>
          </cell>
          <cell r="L745" t="str">
            <v>26th July</v>
          </cell>
          <cell r="M745" t="str">
            <v>Away</v>
          </cell>
          <cell r="N745" t="str">
            <v>Rained off</v>
          </cell>
          <cell r="Q745" t="str">
            <v>Batsman 5</v>
          </cell>
          <cell r="T745">
            <v>5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 t="str">
            <v>n/a</v>
          </cell>
        </row>
        <row r="746">
          <cell r="G746" t="str">
            <v>Bowler 6</v>
          </cell>
          <cell r="H746">
            <v>0</v>
          </cell>
          <cell r="I746">
            <v>0</v>
          </cell>
          <cell r="J746" t="str">
            <v>Ploughmans CC</v>
          </cell>
          <cell r="K746" t="str">
            <v>Sunday</v>
          </cell>
          <cell r="L746" t="str">
            <v>26th July</v>
          </cell>
          <cell r="M746" t="str">
            <v>Away</v>
          </cell>
          <cell r="N746" t="str">
            <v>Rained off</v>
          </cell>
          <cell r="Q746" t="str">
            <v>Bowler 6</v>
          </cell>
          <cell r="T746">
            <v>6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 t="str">
            <v>n/a</v>
          </cell>
        </row>
        <row r="747">
          <cell r="G747" t="str">
            <v>Bowler 5</v>
          </cell>
          <cell r="H747">
            <v>0</v>
          </cell>
          <cell r="I747">
            <v>0</v>
          </cell>
          <cell r="J747" t="str">
            <v>Ploughmans CC</v>
          </cell>
          <cell r="K747" t="str">
            <v>Sunday</v>
          </cell>
          <cell r="L747" t="str">
            <v>26th July</v>
          </cell>
          <cell r="M747" t="str">
            <v>Away</v>
          </cell>
          <cell r="N747" t="str">
            <v>Rained off</v>
          </cell>
          <cell r="Q747" t="str">
            <v>Bowler 5</v>
          </cell>
          <cell r="T747">
            <v>7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 t="str">
            <v>n/a</v>
          </cell>
        </row>
        <row r="748">
          <cell r="G748" t="str">
            <v>Bowler 4</v>
          </cell>
          <cell r="H748">
            <v>0</v>
          </cell>
          <cell r="I748">
            <v>0</v>
          </cell>
          <cell r="J748" t="str">
            <v>Ploughmans CC</v>
          </cell>
          <cell r="K748" t="str">
            <v>Sunday</v>
          </cell>
          <cell r="L748" t="str">
            <v>26th July</v>
          </cell>
          <cell r="M748" t="str">
            <v>Away</v>
          </cell>
          <cell r="N748" t="str">
            <v>Rained off</v>
          </cell>
          <cell r="Q748" t="str">
            <v>Bowler 4</v>
          </cell>
          <cell r="T748">
            <v>8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 t="str">
            <v>n/a</v>
          </cell>
        </row>
        <row r="749">
          <cell r="G749" t="str">
            <v>Bowler 3</v>
          </cell>
          <cell r="H749">
            <v>0</v>
          </cell>
          <cell r="I749">
            <v>0</v>
          </cell>
          <cell r="J749" t="str">
            <v>Ploughmans CC</v>
          </cell>
          <cell r="K749" t="str">
            <v>Sunday</v>
          </cell>
          <cell r="L749" t="str">
            <v>26th July</v>
          </cell>
          <cell r="M749" t="str">
            <v>Away</v>
          </cell>
          <cell r="N749" t="str">
            <v>Rained off</v>
          </cell>
          <cell r="Q749" t="str">
            <v>Bowler 3</v>
          </cell>
          <cell r="T749">
            <v>9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 t="str">
            <v>n/a</v>
          </cell>
        </row>
        <row r="750">
          <cell r="G750" t="str">
            <v>Bowler 2</v>
          </cell>
          <cell r="H750">
            <v>0</v>
          </cell>
          <cell r="I750">
            <v>0</v>
          </cell>
          <cell r="J750" t="str">
            <v>Ploughmans CC</v>
          </cell>
          <cell r="K750" t="str">
            <v>Sunday</v>
          </cell>
          <cell r="L750" t="str">
            <v>26th July</v>
          </cell>
          <cell r="M750" t="str">
            <v>Away</v>
          </cell>
          <cell r="N750" t="str">
            <v>Rained off</v>
          </cell>
          <cell r="Q750" t="str">
            <v>Bowler 2</v>
          </cell>
          <cell r="T750">
            <v>10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 t="str">
            <v>n/a</v>
          </cell>
        </row>
        <row r="751">
          <cell r="G751" t="str">
            <v>Bowler 1</v>
          </cell>
          <cell r="H751">
            <v>0</v>
          </cell>
          <cell r="I751">
            <v>0</v>
          </cell>
          <cell r="J751" t="str">
            <v>Ploughmans CC</v>
          </cell>
          <cell r="K751" t="str">
            <v>Sunday</v>
          </cell>
          <cell r="L751" t="str">
            <v>26th July</v>
          </cell>
          <cell r="M751" t="str">
            <v>Away</v>
          </cell>
          <cell r="N751" t="str">
            <v>Rained off</v>
          </cell>
          <cell r="Q751" t="str">
            <v>Bowler 1</v>
          </cell>
          <cell r="T751">
            <v>11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 t="str">
            <v>n/a</v>
          </cell>
        </row>
        <row r="752">
          <cell r="G752" t="str">
            <v>Extras0</v>
          </cell>
          <cell r="H752">
            <v>0</v>
          </cell>
          <cell r="I752">
            <v>0</v>
          </cell>
          <cell r="J752" t="str">
            <v>Ploughmans CC</v>
          </cell>
          <cell r="K752" t="str">
            <v>Sunday</v>
          </cell>
          <cell r="L752" t="str">
            <v>26th July</v>
          </cell>
          <cell r="M752" t="str">
            <v>Away</v>
          </cell>
          <cell r="N752" t="str">
            <v>Rained off</v>
          </cell>
          <cell r="Q752" t="str">
            <v>Extras</v>
          </cell>
          <cell r="T752" t="str">
            <v>n/a</v>
          </cell>
          <cell r="U752" t="str">
            <v>n/a</v>
          </cell>
          <cell r="V752" t="str">
            <v>n/a</v>
          </cell>
          <cell r="X752" t="str">
            <v>n/a</v>
          </cell>
          <cell r="Y752">
            <v>0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</row>
        <row r="753">
          <cell r="G753" t="str">
            <v>A Chandra0</v>
          </cell>
          <cell r="H753">
            <v>0</v>
          </cell>
          <cell r="I753">
            <v>0</v>
          </cell>
          <cell r="J753" t="str">
            <v>Ploughmans CC</v>
          </cell>
          <cell r="K753" t="str">
            <v>Saturday</v>
          </cell>
          <cell r="L753" t="str">
            <v>1st August</v>
          </cell>
          <cell r="M753" t="str">
            <v>Home</v>
          </cell>
          <cell r="N753" t="str">
            <v>Wimbledon Corinthians CC</v>
          </cell>
          <cell r="P753">
            <v>1</v>
          </cell>
          <cell r="Q753" t="str">
            <v>A Chandra</v>
          </cell>
          <cell r="T753">
            <v>1</v>
          </cell>
          <cell r="U753" t="str">
            <v>caught</v>
          </cell>
          <cell r="V753" t="str">
            <v>G Wolledge</v>
          </cell>
          <cell r="X753" t="str">
            <v>R Cox</v>
          </cell>
          <cell r="Y753">
            <v>0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 t="str">
            <v>n/a</v>
          </cell>
          <cell r="AK753">
            <v>5</v>
          </cell>
          <cell r="AL753">
            <v>5</v>
          </cell>
          <cell r="AM753">
            <v>0</v>
          </cell>
          <cell r="AN753">
            <v>27</v>
          </cell>
          <cell r="AO753">
            <v>0</v>
          </cell>
        </row>
        <row r="754">
          <cell r="G754" t="str">
            <v>M Haidar3</v>
          </cell>
          <cell r="H754">
            <v>0</v>
          </cell>
          <cell r="I754">
            <v>0</v>
          </cell>
          <cell r="J754" t="str">
            <v>Ploughmans CC</v>
          </cell>
          <cell r="K754" t="str">
            <v>Saturday</v>
          </cell>
          <cell r="L754" t="str">
            <v>1st August</v>
          </cell>
          <cell r="M754" t="str">
            <v>Home</v>
          </cell>
          <cell r="N754" t="str">
            <v>Wimbledon Corinthians CC</v>
          </cell>
          <cell r="P754">
            <v>1</v>
          </cell>
          <cell r="Q754" t="str">
            <v>M Haidar</v>
          </cell>
          <cell r="T754">
            <v>2</v>
          </cell>
          <cell r="U754" t="str">
            <v>lbw</v>
          </cell>
          <cell r="X754" t="str">
            <v>R Cox</v>
          </cell>
          <cell r="Y754">
            <v>3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 t="str">
            <v>n/a</v>
          </cell>
          <cell r="AK754">
            <v>4</v>
          </cell>
          <cell r="AL754">
            <v>7</v>
          </cell>
          <cell r="AM754">
            <v>0</v>
          </cell>
          <cell r="AN754">
            <v>28</v>
          </cell>
          <cell r="AO754">
            <v>1</v>
          </cell>
        </row>
        <row r="755">
          <cell r="G755" t="str">
            <v>J Hunt21</v>
          </cell>
          <cell r="H755">
            <v>0</v>
          </cell>
          <cell r="I755">
            <v>0</v>
          </cell>
          <cell r="J755" t="str">
            <v>Ploughmans CC</v>
          </cell>
          <cell r="K755" t="str">
            <v>Saturday</v>
          </cell>
          <cell r="L755" t="str">
            <v>1st August</v>
          </cell>
          <cell r="M755" t="str">
            <v>Home</v>
          </cell>
          <cell r="N755" t="str">
            <v>Wimbledon Corinthians CC</v>
          </cell>
          <cell r="P755">
            <v>1</v>
          </cell>
          <cell r="Q755" t="str">
            <v>J Hunt</v>
          </cell>
          <cell r="T755">
            <v>3</v>
          </cell>
          <cell r="U755" t="str">
            <v>run out</v>
          </cell>
          <cell r="V755" t="str">
            <v>T James</v>
          </cell>
          <cell r="Y755">
            <v>21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 t="str">
            <v>n/a</v>
          </cell>
          <cell r="AK755">
            <v>3</v>
          </cell>
          <cell r="AL755">
            <v>4</v>
          </cell>
          <cell r="AM755">
            <v>0</v>
          </cell>
          <cell r="AN755">
            <v>12</v>
          </cell>
          <cell r="AO755">
            <v>0</v>
          </cell>
        </row>
        <row r="756">
          <cell r="G756" t="str">
            <v>D Clifford7</v>
          </cell>
          <cell r="H756">
            <v>0</v>
          </cell>
          <cell r="I756">
            <v>0</v>
          </cell>
          <cell r="J756" t="str">
            <v>Ploughmans CC</v>
          </cell>
          <cell r="K756" t="str">
            <v>Saturday</v>
          </cell>
          <cell r="L756" t="str">
            <v>1st August</v>
          </cell>
          <cell r="M756" t="str">
            <v>Home</v>
          </cell>
          <cell r="N756" t="str">
            <v>Wimbledon Corinthians CC</v>
          </cell>
          <cell r="P756">
            <v>1</v>
          </cell>
          <cell r="Q756" t="str">
            <v>D Clifford</v>
          </cell>
          <cell r="T756">
            <v>4</v>
          </cell>
          <cell r="U756" t="str">
            <v>caught</v>
          </cell>
          <cell r="V756" t="str">
            <v>G Wolledge</v>
          </cell>
          <cell r="X756" t="str">
            <v>T Lonnen</v>
          </cell>
          <cell r="Y756">
            <v>7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 t="str">
            <v>n/a</v>
          </cell>
        </row>
        <row r="757">
          <cell r="G757" t="str">
            <v>A Philip0</v>
          </cell>
          <cell r="H757">
            <v>0</v>
          </cell>
          <cell r="I757">
            <v>0</v>
          </cell>
          <cell r="J757" t="str">
            <v>Ploughmans CC</v>
          </cell>
          <cell r="K757" t="str">
            <v>Saturday</v>
          </cell>
          <cell r="L757" t="str">
            <v>1st August</v>
          </cell>
          <cell r="M757" t="str">
            <v>Home</v>
          </cell>
          <cell r="N757" t="str">
            <v>Wimbledon Corinthians CC</v>
          </cell>
          <cell r="P757">
            <v>1</v>
          </cell>
          <cell r="Q757" t="str">
            <v>A Philip</v>
          </cell>
          <cell r="T757">
            <v>5</v>
          </cell>
          <cell r="U757" t="str">
            <v>lbw</v>
          </cell>
          <cell r="X757" t="str">
            <v>R Cox</v>
          </cell>
          <cell r="Y757">
            <v>0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 t="str">
            <v>n/a</v>
          </cell>
        </row>
        <row r="758">
          <cell r="G758" t="str">
            <v>S Lall41</v>
          </cell>
          <cell r="H758">
            <v>0</v>
          </cell>
          <cell r="I758">
            <v>0</v>
          </cell>
          <cell r="J758" t="str">
            <v>Ploughmans CC</v>
          </cell>
          <cell r="K758" t="str">
            <v>Saturday</v>
          </cell>
          <cell r="L758" t="str">
            <v>1st August</v>
          </cell>
          <cell r="M758" t="str">
            <v>Home</v>
          </cell>
          <cell r="N758" t="str">
            <v>Wimbledon Corinthians CC</v>
          </cell>
          <cell r="P758">
            <v>1</v>
          </cell>
          <cell r="Q758" t="str">
            <v>S Lall</v>
          </cell>
          <cell r="T758">
            <v>6</v>
          </cell>
          <cell r="U758" t="str">
            <v>caught</v>
          </cell>
          <cell r="V758" t="str">
            <v>G Wolledge</v>
          </cell>
          <cell r="X758" t="str">
            <v>A Burriel</v>
          </cell>
          <cell r="Y758">
            <v>41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 t="str">
            <v>n/a</v>
          </cell>
          <cell r="AK758">
            <v>6</v>
          </cell>
          <cell r="AL758">
            <v>8</v>
          </cell>
          <cell r="AM758">
            <v>0</v>
          </cell>
          <cell r="AN758">
            <v>20</v>
          </cell>
          <cell r="AO758">
            <v>0</v>
          </cell>
        </row>
        <row r="759">
          <cell r="G759" t="str">
            <v>R Mayne0</v>
          </cell>
          <cell r="H759">
            <v>0</v>
          </cell>
          <cell r="I759">
            <v>0</v>
          </cell>
          <cell r="J759" t="str">
            <v>Ploughmans CC</v>
          </cell>
          <cell r="K759" t="str">
            <v>Saturday</v>
          </cell>
          <cell r="L759" t="str">
            <v>1st August</v>
          </cell>
          <cell r="M759" t="str">
            <v>Home</v>
          </cell>
          <cell r="N759" t="str">
            <v>Wimbledon Corinthians CC</v>
          </cell>
          <cell r="P759">
            <v>1</v>
          </cell>
          <cell r="Q759" t="str">
            <v>R Mayne</v>
          </cell>
          <cell r="T759">
            <v>7</v>
          </cell>
          <cell r="U759" t="str">
            <v>caught</v>
          </cell>
          <cell r="V759" t="str">
            <v>P Hynes</v>
          </cell>
          <cell r="X759" t="str">
            <v>T Lonnen</v>
          </cell>
          <cell r="Y759">
            <v>0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 t="str">
            <v>n/a</v>
          </cell>
        </row>
        <row r="760">
          <cell r="G760" t="str">
            <v>O Hunter12</v>
          </cell>
          <cell r="H760">
            <v>0</v>
          </cell>
          <cell r="I760">
            <v>0</v>
          </cell>
          <cell r="J760" t="str">
            <v>Ploughmans CC</v>
          </cell>
          <cell r="K760" t="str">
            <v>Saturday</v>
          </cell>
          <cell r="L760" t="str">
            <v>1st August</v>
          </cell>
          <cell r="M760" t="str">
            <v>Home</v>
          </cell>
          <cell r="N760" t="str">
            <v>Wimbledon Corinthians CC</v>
          </cell>
          <cell r="P760">
            <v>1</v>
          </cell>
          <cell r="Q760" t="str">
            <v>O Hunter</v>
          </cell>
          <cell r="T760">
            <v>8</v>
          </cell>
          <cell r="U760" t="str">
            <v>caught</v>
          </cell>
          <cell r="V760" t="str">
            <v>G Wolledge</v>
          </cell>
          <cell r="X760" t="str">
            <v>M Ridgway</v>
          </cell>
          <cell r="Y760">
            <v>12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 t="str">
            <v>n/a</v>
          </cell>
          <cell r="AK760">
            <v>7</v>
          </cell>
          <cell r="AL760">
            <v>0.1</v>
          </cell>
          <cell r="AM760">
            <v>0</v>
          </cell>
          <cell r="AN760">
            <v>6</v>
          </cell>
          <cell r="AO760">
            <v>0</v>
          </cell>
        </row>
        <row r="761">
          <cell r="G761" t="str">
            <v>A Seth16</v>
          </cell>
          <cell r="H761">
            <v>0</v>
          </cell>
          <cell r="I761">
            <v>0</v>
          </cell>
          <cell r="J761" t="str">
            <v>Ploughmans CC</v>
          </cell>
          <cell r="K761" t="str">
            <v>Saturday</v>
          </cell>
          <cell r="L761" t="str">
            <v>1st August</v>
          </cell>
          <cell r="M761" t="str">
            <v>Home</v>
          </cell>
          <cell r="N761" t="str">
            <v>Wimbledon Corinthians CC</v>
          </cell>
          <cell r="P761">
            <v>1</v>
          </cell>
          <cell r="Q761" t="str">
            <v>A Seth</v>
          </cell>
          <cell r="T761">
            <v>9</v>
          </cell>
          <cell r="U761" t="str">
            <v>caught</v>
          </cell>
          <cell r="V761" t="str">
            <v>A Burriel</v>
          </cell>
          <cell r="X761" t="str">
            <v>M Ridgway</v>
          </cell>
          <cell r="Y761">
            <v>16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 t="str">
            <v>n/a</v>
          </cell>
        </row>
        <row r="762">
          <cell r="G762" t="str">
            <v>J Cherian2</v>
          </cell>
          <cell r="H762">
            <v>0</v>
          </cell>
          <cell r="I762">
            <v>0</v>
          </cell>
          <cell r="J762" t="str">
            <v>Ploughmans CC</v>
          </cell>
          <cell r="K762" t="str">
            <v>Saturday</v>
          </cell>
          <cell r="L762" t="str">
            <v>1st August</v>
          </cell>
          <cell r="M762" t="str">
            <v>Home</v>
          </cell>
          <cell r="N762" t="str">
            <v>Wimbledon Corinthians CC</v>
          </cell>
          <cell r="P762">
            <v>1</v>
          </cell>
          <cell r="Q762" t="str">
            <v>J Cherian</v>
          </cell>
          <cell r="T762">
            <v>10</v>
          </cell>
          <cell r="U762" t="str">
            <v>caught</v>
          </cell>
          <cell r="V762" t="str">
            <v>A Burriel</v>
          </cell>
          <cell r="X762" t="str">
            <v>D Pretorius</v>
          </cell>
          <cell r="Y762">
            <v>2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 t="str">
            <v>n/a</v>
          </cell>
          <cell r="AK762">
            <v>2</v>
          </cell>
          <cell r="AL762">
            <v>8</v>
          </cell>
          <cell r="AM762">
            <v>0</v>
          </cell>
          <cell r="AN762">
            <v>24</v>
          </cell>
          <cell r="AO762">
            <v>0</v>
          </cell>
        </row>
        <row r="763">
          <cell r="G763" t="str">
            <v>S Khogyani28</v>
          </cell>
          <cell r="H763">
            <v>0</v>
          </cell>
          <cell r="I763">
            <v>0</v>
          </cell>
          <cell r="J763" t="str">
            <v>Ploughmans CC</v>
          </cell>
          <cell r="K763" t="str">
            <v>Saturday</v>
          </cell>
          <cell r="L763" t="str">
            <v>1st August</v>
          </cell>
          <cell r="M763" t="str">
            <v>Home</v>
          </cell>
          <cell r="N763" t="str">
            <v>Wimbledon Corinthians CC</v>
          </cell>
          <cell r="P763">
            <v>1</v>
          </cell>
          <cell r="Q763" t="str">
            <v>S Khogyani</v>
          </cell>
          <cell r="T763">
            <v>11</v>
          </cell>
          <cell r="U763" t="str">
            <v>not out</v>
          </cell>
          <cell r="Y763">
            <v>28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 t="str">
            <v>n/a</v>
          </cell>
          <cell r="AK763">
            <v>1</v>
          </cell>
          <cell r="AL763">
            <v>9</v>
          </cell>
          <cell r="AM763">
            <v>0</v>
          </cell>
          <cell r="AN763">
            <v>21</v>
          </cell>
          <cell r="AO763">
            <v>2</v>
          </cell>
        </row>
        <row r="764">
          <cell r="G764" t="str">
            <v>Extras15</v>
          </cell>
          <cell r="H764">
            <v>0</v>
          </cell>
          <cell r="I764">
            <v>0</v>
          </cell>
          <cell r="J764" t="str">
            <v>Ploughmans CC</v>
          </cell>
          <cell r="K764" t="str">
            <v>Saturday</v>
          </cell>
          <cell r="L764" t="str">
            <v>1st August</v>
          </cell>
          <cell r="M764" t="str">
            <v>Home</v>
          </cell>
          <cell r="N764" t="str">
            <v>Wimbledon Corinthians CC</v>
          </cell>
          <cell r="P764">
            <v>1</v>
          </cell>
          <cell r="Q764" t="str">
            <v>Extras</v>
          </cell>
          <cell r="T764" t="str">
            <v>n/a</v>
          </cell>
          <cell r="U764" t="str">
            <v>n/a</v>
          </cell>
          <cell r="V764" t="str">
            <v>n/a</v>
          </cell>
          <cell r="X764" t="str">
            <v>n/a</v>
          </cell>
          <cell r="Y764">
            <v>15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>
            <v>5</v>
          </cell>
          <cell r="AE764">
            <v>0</v>
          </cell>
          <cell r="AF764">
            <v>5</v>
          </cell>
          <cell r="AG764">
            <v>5</v>
          </cell>
        </row>
        <row r="765">
          <cell r="G765" t="str">
            <v>S Britto1</v>
          </cell>
          <cell r="H765">
            <v>0</v>
          </cell>
          <cell r="I765">
            <v>0</v>
          </cell>
          <cell r="J765" t="str">
            <v>Wimbledon Corinthians CC</v>
          </cell>
          <cell r="K765" t="str">
            <v>Saturday</v>
          </cell>
          <cell r="L765" t="str">
            <v>1st August</v>
          </cell>
          <cell r="M765" t="str">
            <v>Home</v>
          </cell>
          <cell r="N765" t="str">
            <v>Ploughmans CC</v>
          </cell>
          <cell r="P765">
            <v>2</v>
          </cell>
          <cell r="Q765" t="str">
            <v>S Britto</v>
          </cell>
          <cell r="R765" t="str">
            <v>c</v>
          </cell>
          <cell r="T765">
            <v>1</v>
          </cell>
          <cell r="U765" t="str">
            <v>bowled</v>
          </cell>
          <cell r="X765" t="str">
            <v>S Khogyani</v>
          </cell>
          <cell r="Y765">
            <v>1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 t="str">
            <v>n/a</v>
          </cell>
        </row>
        <row r="766">
          <cell r="G766" t="str">
            <v>M Ridgway31</v>
          </cell>
          <cell r="H766">
            <v>0</v>
          </cell>
          <cell r="I766">
            <v>0</v>
          </cell>
          <cell r="J766" t="str">
            <v>Wimbledon Corinthians CC</v>
          </cell>
          <cell r="K766" t="str">
            <v>Saturday</v>
          </cell>
          <cell r="L766" t="str">
            <v>1st August</v>
          </cell>
          <cell r="M766" t="str">
            <v>Home</v>
          </cell>
          <cell r="N766" t="str">
            <v>Ploughmans CC</v>
          </cell>
          <cell r="P766">
            <v>2</v>
          </cell>
          <cell r="Q766" t="str">
            <v>M Ridgway</v>
          </cell>
          <cell r="T766">
            <v>2</v>
          </cell>
          <cell r="U766" t="str">
            <v>caught</v>
          </cell>
          <cell r="V766" t="str">
            <v>S Lall</v>
          </cell>
          <cell r="X766" t="str">
            <v>S Khogyani</v>
          </cell>
          <cell r="Y766">
            <v>31</v>
          </cell>
          <cell r="AB766">
            <v>4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 t="str">
            <v>n/a</v>
          </cell>
          <cell r="AK766">
            <v>3</v>
          </cell>
          <cell r="AL766">
            <v>6</v>
          </cell>
          <cell r="AM766">
            <v>1</v>
          </cell>
          <cell r="AN766">
            <v>31</v>
          </cell>
          <cell r="AO766">
            <v>2</v>
          </cell>
        </row>
        <row r="767">
          <cell r="G767" t="str">
            <v>T James37</v>
          </cell>
          <cell r="H767">
            <v>0</v>
          </cell>
          <cell r="I767">
            <v>0</v>
          </cell>
          <cell r="J767" t="str">
            <v>Wimbledon Corinthians CC</v>
          </cell>
          <cell r="K767" t="str">
            <v>Saturday</v>
          </cell>
          <cell r="L767" t="str">
            <v>1st August</v>
          </cell>
          <cell r="M767" t="str">
            <v>Home</v>
          </cell>
          <cell r="N767" t="str">
            <v>Ploughmans CC</v>
          </cell>
          <cell r="P767">
            <v>2</v>
          </cell>
          <cell r="Q767" t="str">
            <v>T James</v>
          </cell>
          <cell r="T767">
            <v>3</v>
          </cell>
          <cell r="U767" t="str">
            <v>bowled</v>
          </cell>
          <cell r="X767" t="str">
            <v>M Haidar</v>
          </cell>
          <cell r="Y767">
            <v>37</v>
          </cell>
          <cell r="AB767">
            <v>4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 t="str">
            <v>n/a</v>
          </cell>
        </row>
        <row r="768">
          <cell r="G768" t="str">
            <v>P Hynes46</v>
          </cell>
          <cell r="H768">
            <v>0</v>
          </cell>
          <cell r="I768">
            <v>0</v>
          </cell>
          <cell r="J768" t="str">
            <v>Wimbledon Corinthians CC</v>
          </cell>
          <cell r="K768" t="str">
            <v>Saturday</v>
          </cell>
          <cell r="L768" t="str">
            <v>1st August</v>
          </cell>
          <cell r="M768" t="str">
            <v>Home</v>
          </cell>
          <cell r="N768" t="str">
            <v>Ploughmans CC</v>
          </cell>
          <cell r="P768">
            <v>2</v>
          </cell>
          <cell r="Q768" t="str">
            <v>P Hynes</v>
          </cell>
          <cell r="T768">
            <v>4</v>
          </cell>
          <cell r="U768" t="str">
            <v>not out</v>
          </cell>
          <cell r="Y768">
            <v>46</v>
          </cell>
          <cell r="AB768">
            <v>6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 t="str">
            <v>n/a</v>
          </cell>
        </row>
        <row r="769">
          <cell r="G769" t="str">
            <v>G Wolledge11</v>
          </cell>
          <cell r="H769">
            <v>0</v>
          </cell>
          <cell r="I769">
            <v>0</v>
          </cell>
          <cell r="J769" t="str">
            <v>Wimbledon Corinthians CC</v>
          </cell>
          <cell r="K769" t="str">
            <v>Saturday</v>
          </cell>
          <cell r="L769" t="str">
            <v>1st August</v>
          </cell>
          <cell r="M769" t="str">
            <v>Home</v>
          </cell>
          <cell r="N769" t="str">
            <v>Ploughmans CC</v>
          </cell>
          <cell r="P769">
            <v>2</v>
          </cell>
          <cell r="Q769" t="str">
            <v>G Wolledge</v>
          </cell>
          <cell r="T769">
            <v>5</v>
          </cell>
          <cell r="U769" t="str">
            <v>not out</v>
          </cell>
          <cell r="Y769">
            <v>11</v>
          </cell>
          <cell r="AC769">
            <v>1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 t="str">
            <v>n/a</v>
          </cell>
        </row>
        <row r="770">
          <cell r="G770" t="str">
            <v>D Pretoriusn/a</v>
          </cell>
          <cell r="H770">
            <v>0</v>
          </cell>
          <cell r="I770">
            <v>0</v>
          </cell>
          <cell r="J770" t="str">
            <v>Wimbledon Corinthians CC</v>
          </cell>
          <cell r="K770" t="str">
            <v>Saturday</v>
          </cell>
          <cell r="L770" t="str">
            <v>1st August</v>
          </cell>
          <cell r="M770" t="str">
            <v>Home</v>
          </cell>
          <cell r="N770" t="str">
            <v>Ploughmans CC</v>
          </cell>
          <cell r="P770">
            <v>2</v>
          </cell>
          <cell r="Q770" t="str">
            <v>D Pretorius</v>
          </cell>
          <cell r="T770">
            <v>6</v>
          </cell>
          <cell r="U770" t="str">
            <v>did not bat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 t="str">
            <v>n/a</v>
          </cell>
          <cell r="AK770">
            <v>5</v>
          </cell>
          <cell r="AL770">
            <v>3</v>
          </cell>
          <cell r="AM770">
            <v>0</v>
          </cell>
          <cell r="AN770">
            <v>24</v>
          </cell>
          <cell r="AO770">
            <v>1</v>
          </cell>
        </row>
        <row r="771">
          <cell r="G771" t="str">
            <v>S Hoskinn/a</v>
          </cell>
          <cell r="H771">
            <v>0</v>
          </cell>
          <cell r="I771">
            <v>0</v>
          </cell>
          <cell r="J771" t="str">
            <v>Wimbledon Corinthians CC</v>
          </cell>
          <cell r="K771" t="str">
            <v>Saturday</v>
          </cell>
          <cell r="L771" t="str">
            <v>1st August</v>
          </cell>
          <cell r="M771" t="str">
            <v>Home</v>
          </cell>
          <cell r="N771" t="str">
            <v>Ploughmans CC</v>
          </cell>
          <cell r="P771">
            <v>2</v>
          </cell>
          <cell r="Q771" t="str">
            <v>S Hoskin</v>
          </cell>
          <cell r="T771">
            <v>7</v>
          </cell>
          <cell r="U771" t="str">
            <v>did not bat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 t="str">
            <v>n/a</v>
          </cell>
        </row>
        <row r="772">
          <cell r="G772" t="str">
            <v>T Lonnenn/a</v>
          </cell>
          <cell r="H772">
            <v>0</v>
          </cell>
          <cell r="I772">
            <v>0</v>
          </cell>
          <cell r="J772" t="str">
            <v>Wimbledon Corinthians CC</v>
          </cell>
          <cell r="K772" t="str">
            <v>Saturday</v>
          </cell>
          <cell r="L772" t="str">
            <v>1st August</v>
          </cell>
          <cell r="M772" t="str">
            <v>Home</v>
          </cell>
          <cell r="N772" t="str">
            <v>Ploughmans CC</v>
          </cell>
          <cell r="P772">
            <v>2</v>
          </cell>
          <cell r="Q772" t="str">
            <v>T Lonnen</v>
          </cell>
          <cell r="T772">
            <v>8</v>
          </cell>
          <cell r="U772" t="str">
            <v>did not bat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 t="str">
            <v>n/a</v>
          </cell>
          <cell r="AK772">
            <v>1</v>
          </cell>
          <cell r="AL772">
            <v>7</v>
          </cell>
          <cell r="AM772">
            <v>0</v>
          </cell>
          <cell r="AN772">
            <v>32</v>
          </cell>
          <cell r="AO772">
            <v>2</v>
          </cell>
        </row>
        <row r="773">
          <cell r="G773" t="str">
            <v>A Burrieln/a</v>
          </cell>
          <cell r="H773">
            <v>0</v>
          </cell>
          <cell r="I773">
            <v>0</v>
          </cell>
          <cell r="J773" t="str">
            <v>Wimbledon Corinthians CC</v>
          </cell>
          <cell r="K773" t="str">
            <v>Saturday</v>
          </cell>
          <cell r="L773" t="str">
            <v>1st August</v>
          </cell>
          <cell r="M773" t="str">
            <v>Home</v>
          </cell>
          <cell r="N773" t="str">
            <v>Ploughmans CC</v>
          </cell>
          <cell r="P773">
            <v>2</v>
          </cell>
          <cell r="Q773" t="str">
            <v>A Burriel</v>
          </cell>
          <cell r="T773">
            <v>9</v>
          </cell>
          <cell r="U773" t="str">
            <v>did not bat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 t="str">
            <v>n/a</v>
          </cell>
          <cell r="AK773">
            <v>4</v>
          </cell>
          <cell r="AL773">
            <v>3</v>
          </cell>
          <cell r="AM773">
            <v>0</v>
          </cell>
          <cell r="AN773">
            <v>24</v>
          </cell>
          <cell r="AO773">
            <v>1</v>
          </cell>
        </row>
        <row r="774">
          <cell r="G774" t="str">
            <v>R Coxn/a</v>
          </cell>
          <cell r="H774">
            <v>0</v>
          </cell>
          <cell r="I774">
            <v>0</v>
          </cell>
          <cell r="J774" t="str">
            <v>Wimbledon Corinthians CC</v>
          </cell>
          <cell r="K774" t="str">
            <v>Saturday</v>
          </cell>
          <cell r="L774" t="str">
            <v>1st August</v>
          </cell>
          <cell r="M774" t="str">
            <v>Home</v>
          </cell>
          <cell r="N774" t="str">
            <v>Ploughmans CC</v>
          </cell>
          <cell r="P774">
            <v>2</v>
          </cell>
          <cell r="Q774" t="str">
            <v>R Cox</v>
          </cell>
          <cell r="T774">
            <v>10</v>
          </cell>
          <cell r="U774" t="str">
            <v>did not bat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 t="str">
            <v>n/a</v>
          </cell>
          <cell r="AK774">
            <v>2</v>
          </cell>
          <cell r="AL774">
            <v>6</v>
          </cell>
          <cell r="AM774">
            <v>0</v>
          </cell>
          <cell r="AN774">
            <v>25</v>
          </cell>
          <cell r="AO774">
            <v>3</v>
          </cell>
        </row>
        <row r="775">
          <cell r="G775" t="str">
            <v>n/a</v>
          </cell>
          <cell r="H775">
            <v>0</v>
          </cell>
          <cell r="I775">
            <v>0</v>
          </cell>
          <cell r="J775" t="str">
            <v>Wimbledon Corinthians CC</v>
          </cell>
          <cell r="K775" t="str">
            <v>Saturday</v>
          </cell>
          <cell r="L775" t="str">
            <v>1st August</v>
          </cell>
          <cell r="M775" t="str">
            <v>Home</v>
          </cell>
          <cell r="N775" t="str">
            <v>Ploughmans CC</v>
          </cell>
          <cell r="P775">
            <v>2</v>
          </cell>
          <cell r="T775">
            <v>11</v>
          </cell>
          <cell r="U775" t="str">
            <v>did not bat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 t="str">
            <v>n/a</v>
          </cell>
        </row>
        <row r="776">
          <cell r="G776" t="str">
            <v>Extras31</v>
          </cell>
          <cell r="H776">
            <v>0</v>
          </cell>
          <cell r="I776">
            <v>0</v>
          </cell>
          <cell r="J776" t="str">
            <v>Wimbledon Corinthians CC</v>
          </cell>
          <cell r="K776" t="str">
            <v>Saturday</v>
          </cell>
          <cell r="L776" t="str">
            <v>1st August</v>
          </cell>
          <cell r="M776" t="str">
            <v>Home</v>
          </cell>
          <cell r="N776" t="str">
            <v>Ploughmans CC</v>
          </cell>
          <cell r="P776">
            <v>2</v>
          </cell>
          <cell r="Q776" t="str">
            <v>Extras</v>
          </cell>
          <cell r="T776" t="str">
            <v>n/a</v>
          </cell>
          <cell r="U776" t="str">
            <v>n/a</v>
          </cell>
          <cell r="V776" t="str">
            <v>n/a</v>
          </cell>
          <cell r="X776" t="str">
            <v>n/a</v>
          </cell>
          <cell r="Y776">
            <v>31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>
            <v>20</v>
          </cell>
          <cell r="AE776">
            <v>0</v>
          </cell>
          <cell r="AF776">
            <v>6</v>
          </cell>
          <cell r="AG776">
            <v>5</v>
          </cell>
        </row>
        <row r="777">
          <cell r="G777" t="str">
            <v>S Hussain62</v>
          </cell>
          <cell r="H777">
            <v>0</v>
          </cell>
          <cell r="I777">
            <v>0</v>
          </cell>
          <cell r="J777" t="str">
            <v>Ploughmans CC</v>
          </cell>
          <cell r="K777" t="str">
            <v>Sunday</v>
          </cell>
          <cell r="L777" t="str">
            <v>2nd August</v>
          </cell>
          <cell r="M777" t="str">
            <v>Away</v>
          </cell>
          <cell r="N777" t="str">
            <v xml:space="preserve">Norwood CC </v>
          </cell>
          <cell r="P777">
            <v>2</v>
          </cell>
          <cell r="Q777" t="str">
            <v>S Hussain</v>
          </cell>
          <cell r="T777">
            <v>1</v>
          </cell>
          <cell r="U777" t="str">
            <v>lbw</v>
          </cell>
          <cell r="X777" t="str">
            <v>N Stephenson</v>
          </cell>
          <cell r="Y777">
            <v>62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 t="str">
            <v>n/a</v>
          </cell>
        </row>
        <row r="778">
          <cell r="G778" t="str">
            <v>J Nabibi42</v>
          </cell>
          <cell r="H778">
            <v>0</v>
          </cell>
          <cell r="I778">
            <v>0</v>
          </cell>
          <cell r="J778" t="str">
            <v>Ploughmans CC</v>
          </cell>
          <cell r="K778" t="str">
            <v>Sunday</v>
          </cell>
          <cell r="L778" t="str">
            <v>2nd August</v>
          </cell>
          <cell r="M778" t="str">
            <v>Away</v>
          </cell>
          <cell r="N778" t="str">
            <v xml:space="preserve">Norwood CC </v>
          </cell>
          <cell r="P778">
            <v>2</v>
          </cell>
          <cell r="Q778" t="str">
            <v>J Nabibi</v>
          </cell>
          <cell r="T778">
            <v>2</v>
          </cell>
          <cell r="U778" t="str">
            <v>bowled</v>
          </cell>
          <cell r="X778" t="str">
            <v>B McGhee</v>
          </cell>
          <cell r="Y778">
            <v>42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 t="str">
            <v>n/a</v>
          </cell>
        </row>
        <row r="779">
          <cell r="G779" t="str">
            <v>I Niazi46</v>
          </cell>
          <cell r="H779">
            <v>0</v>
          </cell>
          <cell r="I779">
            <v>0</v>
          </cell>
          <cell r="J779" t="str">
            <v>Ploughmans CC</v>
          </cell>
          <cell r="K779" t="str">
            <v>Sunday</v>
          </cell>
          <cell r="L779" t="str">
            <v>2nd August</v>
          </cell>
          <cell r="M779" t="str">
            <v>Away</v>
          </cell>
          <cell r="N779" t="str">
            <v xml:space="preserve">Norwood CC </v>
          </cell>
          <cell r="P779">
            <v>2</v>
          </cell>
          <cell r="Q779" t="str">
            <v>I Niazi</v>
          </cell>
          <cell r="T779">
            <v>3</v>
          </cell>
          <cell r="U779" t="str">
            <v>not out</v>
          </cell>
          <cell r="Y779">
            <v>46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 t="str">
            <v>n/a</v>
          </cell>
          <cell r="AK779">
            <v>2</v>
          </cell>
          <cell r="AL779">
            <v>8</v>
          </cell>
          <cell r="AM779">
            <v>1</v>
          </cell>
          <cell r="AN779">
            <v>35</v>
          </cell>
          <cell r="AO779">
            <v>1</v>
          </cell>
        </row>
        <row r="780">
          <cell r="G780" t="str">
            <v>Mujahid0</v>
          </cell>
          <cell r="H780">
            <v>0</v>
          </cell>
          <cell r="I780">
            <v>0</v>
          </cell>
          <cell r="J780" t="str">
            <v>Ploughmans CC</v>
          </cell>
          <cell r="K780" t="str">
            <v>Sunday</v>
          </cell>
          <cell r="L780" t="str">
            <v>2nd August</v>
          </cell>
          <cell r="M780" t="str">
            <v>Away</v>
          </cell>
          <cell r="N780" t="str">
            <v xml:space="preserve">Norwood CC </v>
          </cell>
          <cell r="P780">
            <v>2</v>
          </cell>
          <cell r="Q780" t="str">
            <v>Mujahid</v>
          </cell>
          <cell r="T780">
            <v>4</v>
          </cell>
          <cell r="U780" t="str">
            <v>not out</v>
          </cell>
          <cell r="Y780">
            <v>0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 t="str">
            <v>n/a</v>
          </cell>
        </row>
        <row r="781">
          <cell r="G781" t="str">
            <v>S Ahmedn/a</v>
          </cell>
          <cell r="H781">
            <v>0</v>
          </cell>
          <cell r="I781">
            <v>0</v>
          </cell>
          <cell r="J781" t="str">
            <v>Ploughmans CC</v>
          </cell>
          <cell r="K781" t="str">
            <v>Sunday</v>
          </cell>
          <cell r="L781" t="str">
            <v>2nd August</v>
          </cell>
          <cell r="M781" t="str">
            <v>Away</v>
          </cell>
          <cell r="N781" t="str">
            <v xml:space="preserve">Norwood CC </v>
          </cell>
          <cell r="P781">
            <v>2</v>
          </cell>
          <cell r="Q781" t="str">
            <v>S Ahmed</v>
          </cell>
          <cell r="T781">
            <v>5</v>
          </cell>
          <cell r="U781" t="str">
            <v>did not bat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 t="str">
            <v>n/a</v>
          </cell>
        </row>
        <row r="782">
          <cell r="G782" t="str">
            <v>Avunn/a</v>
          </cell>
          <cell r="H782">
            <v>0</v>
          </cell>
          <cell r="I782">
            <v>0</v>
          </cell>
          <cell r="J782" t="str">
            <v>Ploughmans CC</v>
          </cell>
          <cell r="K782" t="str">
            <v>Sunday</v>
          </cell>
          <cell r="L782" t="str">
            <v>2nd August</v>
          </cell>
          <cell r="M782" t="str">
            <v>Away</v>
          </cell>
          <cell r="N782" t="str">
            <v xml:space="preserve">Norwood CC </v>
          </cell>
          <cell r="P782">
            <v>2</v>
          </cell>
          <cell r="Q782" t="str">
            <v>Avun</v>
          </cell>
          <cell r="T782">
            <v>6</v>
          </cell>
          <cell r="U782" t="str">
            <v>did not bat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 t="str">
            <v>n/a</v>
          </cell>
        </row>
        <row r="783">
          <cell r="G783" t="str">
            <v>B Frasern/a</v>
          </cell>
          <cell r="H783">
            <v>0</v>
          </cell>
          <cell r="I783">
            <v>0</v>
          </cell>
          <cell r="J783" t="str">
            <v>Ploughmans CC</v>
          </cell>
          <cell r="K783" t="str">
            <v>Sunday</v>
          </cell>
          <cell r="L783" t="str">
            <v>2nd August</v>
          </cell>
          <cell r="M783" t="str">
            <v>Away</v>
          </cell>
          <cell r="N783" t="str">
            <v xml:space="preserve">Norwood CC </v>
          </cell>
          <cell r="P783">
            <v>2</v>
          </cell>
          <cell r="Q783" t="str">
            <v>B Fraser</v>
          </cell>
          <cell r="T783">
            <v>7</v>
          </cell>
          <cell r="U783" t="str">
            <v>did not bat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 t="str">
            <v>n/a</v>
          </cell>
          <cell r="AK783">
            <v>5</v>
          </cell>
          <cell r="AL783">
            <v>6</v>
          </cell>
          <cell r="AM783">
            <v>1</v>
          </cell>
          <cell r="AN783">
            <v>27</v>
          </cell>
          <cell r="AO783">
            <v>1</v>
          </cell>
        </row>
        <row r="784">
          <cell r="G784" t="str">
            <v>B Khann/a</v>
          </cell>
          <cell r="H784">
            <v>0</v>
          </cell>
          <cell r="I784">
            <v>0</v>
          </cell>
          <cell r="J784" t="str">
            <v>Ploughmans CC</v>
          </cell>
          <cell r="K784" t="str">
            <v>Sunday</v>
          </cell>
          <cell r="L784" t="str">
            <v>2nd August</v>
          </cell>
          <cell r="M784" t="str">
            <v>Away</v>
          </cell>
          <cell r="N784" t="str">
            <v xml:space="preserve">Norwood CC </v>
          </cell>
          <cell r="P784">
            <v>2</v>
          </cell>
          <cell r="Q784" t="str">
            <v>B Khan</v>
          </cell>
          <cell r="T784">
            <v>8</v>
          </cell>
          <cell r="U784" t="str">
            <v>did not bat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 t="str">
            <v>n/a</v>
          </cell>
          <cell r="AK784">
            <v>4</v>
          </cell>
          <cell r="AL784">
            <v>7</v>
          </cell>
          <cell r="AM784">
            <v>1</v>
          </cell>
          <cell r="AN784">
            <v>23</v>
          </cell>
          <cell r="AO784">
            <v>2</v>
          </cell>
        </row>
        <row r="785">
          <cell r="G785" t="str">
            <v>Shabirn/a</v>
          </cell>
          <cell r="H785">
            <v>0</v>
          </cell>
          <cell r="I785">
            <v>0</v>
          </cell>
          <cell r="J785" t="str">
            <v>Ploughmans CC</v>
          </cell>
          <cell r="K785" t="str">
            <v>Sunday</v>
          </cell>
          <cell r="L785" t="str">
            <v>2nd August</v>
          </cell>
          <cell r="M785" t="str">
            <v>Away</v>
          </cell>
          <cell r="N785" t="str">
            <v xml:space="preserve">Norwood CC </v>
          </cell>
          <cell r="P785">
            <v>2</v>
          </cell>
          <cell r="Q785" t="str">
            <v>Shabir</v>
          </cell>
          <cell r="T785">
            <v>9</v>
          </cell>
          <cell r="U785" t="str">
            <v>did not bat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 t="str">
            <v>n/a</v>
          </cell>
          <cell r="AK785">
            <v>6</v>
          </cell>
          <cell r="AL785">
            <v>3</v>
          </cell>
          <cell r="AM785">
            <v>0</v>
          </cell>
          <cell r="AN785">
            <v>8</v>
          </cell>
          <cell r="AO785">
            <v>1</v>
          </cell>
        </row>
        <row r="786">
          <cell r="G786" t="str">
            <v>F Khann/a</v>
          </cell>
          <cell r="H786">
            <v>0</v>
          </cell>
          <cell r="I786">
            <v>0</v>
          </cell>
          <cell r="J786" t="str">
            <v>Ploughmans CC</v>
          </cell>
          <cell r="K786" t="str">
            <v>Sunday</v>
          </cell>
          <cell r="L786" t="str">
            <v>2nd August</v>
          </cell>
          <cell r="M786" t="str">
            <v>Away</v>
          </cell>
          <cell r="N786" t="str">
            <v xml:space="preserve">Norwood CC </v>
          </cell>
          <cell r="P786">
            <v>2</v>
          </cell>
          <cell r="Q786" t="str">
            <v>F Khan</v>
          </cell>
          <cell r="T786">
            <v>10</v>
          </cell>
          <cell r="U786" t="str">
            <v>did not bat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 t="str">
            <v>n/a</v>
          </cell>
          <cell r="AK786">
            <v>3</v>
          </cell>
          <cell r="AL786">
            <v>8</v>
          </cell>
          <cell r="AM786">
            <v>1</v>
          </cell>
          <cell r="AN786">
            <v>39</v>
          </cell>
          <cell r="AO786">
            <v>1</v>
          </cell>
        </row>
        <row r="787">
          <cell r="G787" t="str">
            <v>Abdullahn/a</v>
          </cell>
          <cell r="H787">
            <v>0</v>
          </cell>
          <cell r="I787">
            <v>0</v>
          </cell>
          <cell r="J787" t="str">
            <v>Ploughmans CC</v>
          </cell>
          <cell r="K787" t="str">
            <v>Sunday</v>
          </cell>
          <cell r="L787" t="str">
            <v>2nd August</v>
          </cell>
          <cell r="M787" t="str">
            <v>Away</v>
          </cell>
          <cell r="N787" t="str">
            <v xml:space="preserve">Norwood CC </v>
          </cell>
          <cell r="P787">
            <v>2</v>
          </cell>
          <cell r="Q787" t="str">
            <v>Abdullah</v>
          </cell>
          <cell r="T787">
            <v>11</v>
          </cell>
          <cell r="U787" t="str">
            <v>did not bat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 t="str">
            <v>n/a</v>
          </cell>
          <cell r="AK787">
            <v>1</v>
          </cell>
          <cell r="AL787">
            <v>8</v>
          </cell>
          <cell r="AM787">
            <v>2</v>
          </cell>
          <cell r="AN787">
            <v>16</v>
          </cell>
          <cell r="AO787">
            <v>3</v>
          </cell>
        </row>
        <row r="788">
          <cell r="G788" t="str">
            <v>Extras19</v>
          </cell>
          <cell r="H788">
            <v>0</v>
          </cell>
          <cell r="I788">
            <v>0</v>
          </cell>
          <cell r="J788" t="str">
            <v>Ploughmans CC</v>
          </cell>
          <cell r="K788" t="str">
            <v>Sunday</v>
          </cell>
          <cell r="L788" t="str">
            <v>2nd August</v>
          </cell>
          <cell r="M788" t="str">
            <v>Away</v>
          </cell>
          <cell r="N788" t="str">
            <v xml:space="preserve">Norwood CC </v>
          </cell>
          <cell r="P788">
            <v>2</v>
          </cell>
          <cell r="Q788" t="str">
            <v>Extras</v>
          </cell>
          <cell r="T788" t="str">
            <v>n/a</v>
          </cell>
          <cell r="U788" t="str">
            <v>n/a</v>
          </cell>
          <cell r="V788" t="str">
            <v>n/a</v>
          </cell>
          <cell r="X788" t="str">
            <v>n/a</v>
          </cell>
          <cell r="Y788">
            <v>19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F788">
            <v>19</v>
          </cell>
        </row>
        <row r="789">
          <cell r="G789" t="str">
            <v>L Parks38</v>
          </cell>
          <cell r="H789">
            <v>0</v>
          </cell>
          <cell r="I789">
            <v>0</v>
          </cell>
          <cell r="J789" t="str">
            <v xml:space="preserve">Norwood CC </v>
          </cell>
          <cell r="K789" t="str">
            <v>Sunday</v>
          </cell>
          <cell r="L789" t="str">
            <v>2nd August</v>
          </cell>
          <cell r="M789" t="str">
            <v>Away</v>
          </cell>
          <cell r="N789" t="str">
            <v>Ploughmans CC</v>
          </cell>
          <cell r="P789">
            <v>1</v>
          </cell>
          <cell r="Q789" t="str">
            <v>L Parks</v>
          </cell>
          <cell r="T789">
            <v>1</v>
          </cell>
          <cell r="U789" t="str">
            <v>bowled</v>
          </cell>
          <cell r="X789" t="str">
            <v>Abdullah</v>
          </cell>
          <cell r="Y789">
            <v>38</v>
          </cell>
          <cell r="AB789">
            <v>8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 t="str">
            <v>n/a</v>
          </cell>
        </row>
        <row r="790">
          <cell r="G790" t="str">
            <v>J Bell21</v>
          </cell>
          <cell r="H790">
            <v>0</v>
          </cell>
          <cell r="I790">
            <v>0</v>
          </cell>
          <cell r="J790" t="str">
            <v xml:space="preserve">Norwood CC </v>
          </cell>
          <cell r="K790" t="str">
            <v>Sunday</v>
          </cell>
          <cell r="L790" t="str">
            <v>2nd August</v>
          </cell>
          <cell r="M790" t="str">
            <v>Away</v>
          </cell>
          <cell r="N790" t="str">
            <v>Ploughmans CC</v>
          </cell>
          <cell r="P790">
            <v>1</v>
          </cell>
          <cell r="Q790" t="str">
            <v>J Bell</v>
          </cell>
          <cell r="T790">
            <v>2</v>
          </cell>
          <cell r="U790" t="str">
            <v>caught</v>
          </cell>
          <cell r="X790" t="str">
            <v>F Khan</v>
          </cell>
          <cell r="Y790">
            <v>21</v>
          </cell>
          <cell r="AB790">
            <v>4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 t="str">
            <v>n/a</v>
          </cell>
        </row>
        <row r="791">
          <cell r="G791" t="str">
            <v>P Gledhill14</v>
          </cell>
          <cell r="H791">
            <v>0</v>
          </cell>
          <cell r="I791">
            <v>0</v>
          </cell>
          <cell r="J791" t="str">
            <v xml:space="preserve">Norwood CC </v>
          </cell>
          <cell r="K791" t="str">
            <v>Sunday</v>
          </cell>
          <cell r="L791" t="str">
            <v>2nd August</v>
          </cell>
          <cell r="M791" t="str">
            <v>Away</v>
          </cell>
          <cell r="N791" t="str">
            <v>Ploughmans CC</v>
          </cell>
          <cell r="P791">
            <v>1</v>
          </cell>
          <cell r="Q791" t="str">
            <v>P Gledhill</v>
          </cell>
          <cell r="T791">
            <v>3</v>
          </cell>
          <cell r="U791" t="str">
            <v>bowled</v>
          </cell>
          <cell r="X791" t="str">
            <v>Abdullah</v>
          </cell>
          <cell r="Y791">
            <v>14</v>
          </cell>
          <cell r="AB791">
            <v>1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 t="str">
            <v>n/a</v>
          </cell>
        </row>
        <row r="792">
          <cell r="G792" t="str">
            <v>B McGhee0</v>
          </cell>
          <cell r="H792">
            <v>0</v>
          </cell>
          <cell r="I792">
            <v>0</v>
          </cell>
          <cell r="J792" t="str">
            <v xml:space="preserve">Norwood CC </v>
          </cell>
          <cell r="K792" t="str">
            <v>Sunday</v>
          </cell>
          <cell r="L792" t="str">
            <v>2nd August</v>
          </cell>
          <cell r="M792" t="str">
            <v>Away</v>
          </cell>
          <cell r="N792" t="str">
            <v>Ploughmans CC</v>
          </cell>
          <cell r="P792">
            <v>1</v>
          </cell>
          <cell r="Q792" t="str">
            <v>B McGhee</v>
          </cell>
          <cell r="T792">
            <v>4</v>
          </cell>
          <cell r="U792" t="str">
            <v>caught</v>
          </cell>
          <cell r="X792" t="str">
            <v>Shabir</v>
          </cell>
          <cell r="Y792">
            <v>0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 t="str">
            <v>n/a</v>
          </cell>
          <cell r="AK792">
            <v>3</v>
          </cell>
          <cell r="AL792">
            <v>4</v>
          </cell>
          <cell r="AM792">
            <v>0</v>
          </cell>
          <cell r="AN792">
            <v>39</v>
          </cell>
          <cell r="AO792">
            <v>1</v>
          </cell>
        </row>
        <row r="793">
          <cell r="G793" t="str">
            <v>T Lockhart4</v>
          </cell>
          <cell r="H793">
            <v>0</v>
          </cell>
          <cell r="I793">
            <v>0</v>
          </cell>
          <cell r="J793" t="str">
            <v xml:space="preserve">Norwood CC </v>
          </cell>
          <cell r="K793" t="str">
            <v>Sunday</v>
          </cell>
          <cell r="L793" t="str">
            <v>2nd August</v>
          </cell>
          <cell r="M793" t="str">
            <v>Away</v>
          </cell>
          <cell r="N793" t="str">
            <v>Ploughmans CC</v>
          </cell>
          <cell r="P793">
            <v>1</v>
          </cell>
          <cell r="Q793" t="str">
            <v>T Lockhart</v>
          </cell>
          <cell r="S793" t="str">
            <v>w</v>
          </cell>
          <cell r="T793">
            <v>5</v>
          </cell>
          <cell r="U793" t="str">
            <v>bowled</v>
          </cell>
          <cell r="X793" t="str">
            <v>Abdullah</v>
          </cell>
          <cell r="Y793">
            <v>4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 t="str">
            <v>n/a</v>
          </cell>
        </row>
        <row r="794">
          <cell r="G794" t="str">
            <v>R Byrne5</v>
          </cell>
          <cell r="H794">
            <v>0</v>
          </cell>
          <cell r="I794">
            <v>0</v>
          </cell>
          <cell r="J794" t="str">
            <v xml:space="preserve">Norwood CC </v>
          </cell>
          <cell r="K794" t="str">
            <v>Sunday</v>
          </cell>
          <cell r="L794" t="str">
            <v>2nd August</v>
          </cell>
          <cell r="M794" t="str">
            <v>Away</v>
          </cell>
          <cell r="N794" t="str">
            <v>Ploughmans CC</v>
          </cell>
          <cell r="P794">
            <v>1</v>
          </cell>
          <cell r="Q794" t="str">
            <v>R Byrne</v>
          </cell>
          <cell r="T794">
            <v>6</v>
          </cell>
          <cell r="U794" t="str">
            <v>caught</v>
          </cell>
          <cell r="X794" t="str">
            <v>I Niazi</v>
          </cell>
          <cell r="Y794">
            <v>5</v>
          </cell>
          <cell r="AB794">
            <v>1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 t="str">
            <v>n/a</v>
          </cell>
        </row>
        <row r="795">
          <cell r="G795" t="str">
            <v>S Hoskin18</v>
          </cell>
          <cell r="H795">
            <v>0</v>
          </cell>
          <cell r="I795">
            <v>0</v>
          </cell>
          <cell r="J795" t="str">
            <v xml:space="preserve">Norwood CC </v>
          </cell>
          <cell r="K795" t="str">
            <v>Sunday</v>
          </cell>
          <cell r="L795" t="str">
            <v>2nd August</v>
          </cell>
          <cell r="M795" t="str">
            <v>Away</v>
          </cell>
          <cell r="N795" t="str">
            <v>Ploughmans CC</v>
          </cell>
          <cell r="P795">
            <v>1</v>
          </cell>
          <cell r="Q795" t="str">
            <v>S Hoskin</v>
          </cell>
          <cell r="T795">
            <v>7</v>
          </cell>
          <cell r="U795" t="str">
            <v>bowled</v>
          </cell>
          <cell r="X795" t="str">
            <v>B Fraser</v>
          </cell>
          <cell r="Y795">
            <v>18</v>
          </cell>
          <cell r="AB795">
            <v>4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 t="str">
            <v>n/a</v>
          </cell>
          <cell r="AK795">
            <v>1</v>
          </cell>
          <cell r="AL795">
            <v>4</v>
          </cell>
          <cell r="AM795">
            <v>0</v>
          </cell>
          <cell r="AN795">
            <v>21</v>
          </cell>
          <cell r="AO795">
            <v>0</v>
          </cell>
        </row>
        <row r="796">
          <cell r="G796" t="str">
            <v>S Carson7</v>
          </cell>
          <cell r="H796">
            <v>0</v>
          </cell>
          <cell r="I796">
            <v>0</v>
          </cell>
          <cell r="J796" t="str">
            <v xml:space="preserve">Norwood CC </v>
          </cell>
          <cell r="K796" t="str">
            <v>Sunday</v>
          </cell>
          <cell r="L796" t="str">
            <v>2nd August</v>
          </cell>
          <cell r="M796" t="str">
            <v>Away</v>
          </cell>
          <cell r="N796" t="str">
            <v>Ploughmans CC</v>
          </cell>
          <cell r="P796">
            <v>1</v>
          </cell>
          <cell r="Q796" t="str">
            <v>S Carson</v>
          </cell>
          <cell r="R796" t="str">
            <v>c</v>
          </cell>
          <cell r="T796">
            <v>8</v>
          </cell>
          <cell r="U796" t="str">
            <v>caught</v>
          </cell>
          <cell r="X796" t="str">
            <v>B Khan</v>
          </cell>
          <cell r="Y796">
            <v>7</v>
          </cell>
          <cell r="AB796">
            <v>1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 t="str">
            <v>n/a</v>
          </cell>
          <cell r="AK796">
            <v>5</v>
          </cell>
          <cell r="AL796">
            <v>1</v>
          </cell>
          <cell r="AM796">
            <v>0</v>
          </cell>
          <cell r="AN796">
            <v>14</v>
          </cell>
          <cell r="AO796">
            <v>0</v>
          </cell>
        </row>
        <row r="797">
          <cell r="G797" t="str">
            <v>J Jackson7</v>
          </cell>
          <cell r="H797">
            <v>0</v>
          </cell>
          <cell r="I797">
            <v>0</v>
          </cell>
          <cell r="J797" t="str">
            <v xml:space="preserve">Norwood CC </v>
          </cell>
          <cell r="K797" t="str">
            <v>Sunday</v>
          </cell>
          <cell r="L797" t="str">
            <v>2nd August</v>
          </cell>
          <cell r="M797" t="str">
            <v>Away</v>
          </cell>
          <cell r="N797" t="str">
            <v>Ploughmans CC</v>
          </cell>
          <cell r="P797">
            <v>1</v>
          </cell>
          <cell r="Q797" t="str">
            <v>J Jackson</v>
          </cell>
          <cell r="T797">
            <v>9</v>
          </cell>
          <cell r="U797" t="str">
            <v>not out</v>
          </cell>
          <cell r="Y797">
            <v>7</v>
          </cell>
          <cell r="AB797">
            <v>1</v>
          </cell>
          <cell r="AD797" t="str">
            <v>n/a</v>
          </cell>
          <cell r="AE797" t="str">
            <v>n/a</v>
          </cell>
          <cell r="AF797" t="str">
            <v>n/a</v>
          </cell>
          <cell r="AG797" t="str">
            <v>n/a</v>
          </cell>
          <cell r="AH797" t="str">
            <v>n/a</v>
          </cell>
          <cell r="AK797">
            <v>4</v>
          </cell>
          <cell r="AL797">
            <v>4</v>
          </cell>
          <cell r="AM797">
            <v>0</v>
          </cell>
          <cell r="AN797">
            <v>32</v>
          </cell>
          <cell r="AO797">
            <v>0</v>
          </cell>
        </row>
        <row r="798">
          <cell r="G798" t="str">
            <v>D Kingston0</v>
          </cell>
          <cell r="H798">
            <v>0</v>
          </cell>
          <cell r="I798">
            <v>0</v>
          </cell>
          <cell r="J798" t="str">
            <v xml:space="preserve">Norwood CC </v>
          </cell>
          <cell r="K798" t="str">
            <v>Sunday</v>
          </cell>
          <cell r="L798" t="str">
            <v>2nd August</v>
          </cell>
          <cell r="M798" t="str">
            <v>Away</v>
          </cell>
          <cell r="N798" t="str">
            <v>Ploughmans CC</v>
          </cell>
          <cell r="P798">
            <v>1</v>
          </cell>
          <cell r="Q798" t="str">
            <v>D Kingston</v>
          </cell>
          <cell r="T798">
            <v>10</v>
          </cell>
          <cell r="U798" t="str">
            <v>bowled</v>
          </cell>
          <cell r="X798" t="str">
            <v>B Khan</v>
          </cell>
          <cell r="Y798">
            <v>0</v>
          </cell>
          <cell r="AD798" t="str">
            <v>n/a</v>
          </cell>
          <cell r="AE798" t="str">
            <v>n/a</v>
          </cell>
          <cell r="AF798" t="str">
            <v>n/a</v>
          </cell>
          <cell r="AG798" t="str">
            <v>n/a</v>
          </cell>
          <cell r="AH798" t="str">
            <v>n/a</v>
          </cell>
          <cell r="AK798">
            <v>2</v>
          </cell>
          <cell r="AL798">
            <v>7</v>
          </cell>
          <cell r="AM798">
            <v>0</v>
          </cell>
          <cell r="AN798">
            <v>45</v>
          </cell>
          <cell r="AO798">
            <v>0</v>
          </cell>
        </row>
        <row r="799">
          <cell r="G799" t="str">
            <v>N Stephenson2</v>
          </cell>
          <cell r="H799">
            <v>0</v>
          </cell>
          <cell r="I799">
            <v>0</v>
          </cell>
          <cell r="J799" t="str">
            <v xml:space="preserve">Norwood CC </v>
          </cell>
          <cell r="K799" t="str">
            <v>Sunday</v>
          </cell>
          <cell r="L799" t="str">
            <v>2nd August</v>
          </cell>
          <cell r="M799" t="str">
            <v>Away</v>
          </cell>
          <cell r="N799" t="str">
            <v>Ploughmans CC</v>
          </cell>
          <cell r="P799">
            <v>1</v>
          </cell>
          <cell r="Q799" t="str">
            <v>N Stephenson</v>
          </cell>
          <cell r="T799">
            <v>11</v>
          </cell>
          <cell r="U799" t="str">
            <v>not out</v>
          </cell>
          <cell r="Y799">
            <v>2</v>
          </cell>
          <cell r="AD799" t="str">
            <v>n/a</v>
          </cell>
          <cell r="AE799" t="str">
            <v>n/a</v>
          </cell>
          <cell r="AF799" t="str">
            <v>n/a</v>
          </cell>
          <cell r="AG799" t="str">
            <v>n/a</v>
          </cell>
          <cell r="AH799" t="str">
            <v>n/a</v>
          </cell>
          <cell r="AK799">
            <v>6</v>
          </cell>
          <cell r="AL799">
            <v>3</v>
          </cell>
          <cell r="AM799">
            <v>0</v>
          </cell>
          <cell r="AN799">
            <v>11</v>
          </cell>
          <cell r="AO799">
            <v>1</v>
          </cell>
        </row>
        <row r="800">
          <cell r="G800" t="str">
            <v>Extras46</v>
          </cell>
          <cell r="H800">
            <v>0</v>
          </cell>
          <cell r="I800">
            <v>0</v>
          </cell>
          <cell r="J800" t="str">
            <v xml:space="preserve">Norwood CC </v>
          </cell>
          <cell r="K800" t="str">
            <v>Sunday</v>
          </cell>
          <cell r="L800" t="str">
            <v>2nd August</v>
          </cell>
          <cell r="M800" t="str">
            <v>Away</v>
          </cell>
          <cell r="N800" t="str">
            <v>Ploughmans CC</v>
          </cell>
          <cell r="P800">
            <v>1</v>
          </cell>
          <cell r="Q800" t="str">
            <v>Extras</v>
          </cell>
          <cell r="T800" t="str">
            <v>n/a</v>
          </cell>
          <cell r="U800" t="str">
            <v>n/a</v>
          </cell>
          <cell r="V800" t="str">
            <v>n/a</v>
          </cell>
          <cell r="X800" t="str">
            <v>n/a</v>
          </cell>
          <cell r="Y800">
            <v>46</v>
          </cell>
          <cell r="Z800" t="str">
            <v>n/a</v>
          </cell>
          <cell r="AA800" t="str">
            <v>n/a</v>
          </cell>
          <cell r="AB800" t="str">
            <v>n/a</v>
          </cell>
          <cell r="AC800" t="str">
            <v>n/a</v>
          </cell>
          <cell r="AD800">
            <v>27</v>
          </cell>
          <cell r="AE800">
            <v>3</v>
          </cell>
          <cell r="AF800">
            <v>11</v>
          </cell>
          <cell r="AG800">
            <v>5</v>
          </cell>
        </row>
        <row r="801">
          <cell r="G801" t="str">
            <v>Jenkins0</v>
          </cell>
          <cell r="H801">
            <v>0</v>
          </cell>
          <cell r="I801">
            <v>0</v>
          </cell>
          <cell r="J801" t="str">
            <v>Ploughmans CC</v>
          </cell>
          <cell r="K801" t="str">
            <v>Saturday</v>
          </cell>
          <cell r="L801" t="str">
            <v>8th August</v>
          </cell>
          <cell r="M801" t="str">
            <v>Away</v>
          </cell>
          <cell r="N801" t="str">
            <v>South Lambeth Imperial CC</v>
          </cell>
          <cell r="P801">
            <v>2</v>
          </cell>
          <cell r="Q801" t="str">
            <v>Jenkins</v>
          </cell>
          <cell r="T801">
            <v>1</v>
          </cell>
          <cell r="U801" t="str">
            <v>caught</v>
          </cell>
          <cell r="V801">
            <v>0</v>
          </cell>
          <cell r="X801" t="str">
            <v>H Parnell</v>
          </cell>
          <cell r="Y801">
            <v>0</v>
          </cell>
          <cell r="AD801" t="str">
            <v>n/a</v>
          </cell>
          <cell r="AE801" t="str">
            <v>n/a</v>
          </cell>
          <cell r="AF801" t="str">
            <v>n/a</v>
          </cell>
          <cell r="AG801" t="str">
            <v>n/a</v>
          </cell>
          <cell r="AH801" t="str">
            <v>n/a</v>
          </cell>
          <cell r="AK801">
            <v>4</v>
          </cell>
          <cell r="AL801">
            <v>6</v>
          </cell>
          <cell r="AM801">
            <v>0</v>
          </cell>
          <cell r="AN801">
            <v>36</v>
          </cell>
          <cell r="AO801">
            <v>1</v>
          </cell>
        </row>
        <row r="802">
          <cell r="G802" t="str">
            <v>Packer29</v>
          </cell>
          <cell r="H802">
            <v>0</v>
          </cell>
          <cell r="I802">
            <v>0</v>
          </cell>
          <cell r="J802" t="str">
            <v>Ploughmans CC</v>
          </cell>
          <cell r="K802" t="str">
            <v>Saturday</v>
          </cell>
          <cell r="L802" t="str">
            <v>8th August</v>
          </cell>
          <cell r="M802" t="str">
            <v>Away</v>
          </cell>
          <cell r="N802" t="str">
            <v>South Lambeth Imperial CC</v>
          </cell>
          <cell r="P802">
            <v>2</v>
          </cell>
          <cell r="Q802" t="str">
            <v>Packer</v>
          </cell>
          <cell r="T802">
            <v>2</v>
          </cell>
          <cell r="U802" t="str">
            <v>retired hurt</v>
          </cell>
          <cell r="Y802">
            <v>29</v>
          </cell>
          <cell r="AD802" t="str">
            <v>n/a</v>
          </cell>
          <cell r="AE802" t="str">
            <v>n/a</v>
          </cell>
          <cell r="AF802" t="str">
            <v>n/a</v>
          </cell>
          <cell r="AG802" t="str">
            <v>n/a</v>
          </cell>
          <cell r="AH802" t="str">
            <v>n/a</v>
          </cell>
          <cell r="AK802">
            <v>2</v>
          </cell>
          <cell r="AL802">
            <v>8</v>
          </cell>
          <cell r="AM802">
            <v>1</v>
          </cell>
          <cell r="AN802">
            <v>39</v>
          </cell>
          <cell r="AO802">
            <v>1</v>
          </cell>
        </row>
        <row r="803">
          <cell r="G803" t="str">
            <v>Hoskyne22</v>
          </cell>
          <cell r="H803">
            <v>0</v>
          </cell>
          <cell r="I803">
            <v>0</v>
          </cell>
          <cell r="J803" t="str">
            <v>Ploughmans CC</v>
          </cell>
          <cell r="K803" t="str">
            <v>Saturday</v>
          </cell>
          <cell r="L803" t="str">
            <v>8th August</v>
          </cell>
          <cell r="M803" t="str">
            <v>Away</v>
          </cell>
          <cell r="N803" t="str">
            <v>South Lambeth Imperial CC</v>
          </cell>
          <cell r="P803">
            <v>2</v>
          </cell>
          <cell r="Q803" t="str">
            <v>Hoskyne</v>
          </cell>
          <cell r="T803">
            <v>3</v>
          </cell>
          <cell r="U803" t="str">
            <v>caught</v>
          </cell>
          <cell r="V803">
            <v>0</v>
          </cell>
          <cell r="X803" t="str">
            <v>G Wolledge</v>
          </cell>
          <cell r="Y803">
            <v>22</v>
          </cell>
          <cell r="AD803" t="str">
            <v>n/a</v>
          </cell>
          <cell r="AE803" t="str">
            <v>n/a</v>
          </cell>
          <cell r="AF803" t="str">
            <v>n/a</v>
          </cell>
          <cell r="AG803" t="str">
            <v>n/a</v>
          </cell>
          <cell r="AH803" t="str">
            <v>n/a</v>
          </cell>
        </row>
        <row r="804">
          <cell r="G804" t="str">
            <v>Maiot0</v>
          </cell>
          <cell r="H804">
            <v>0</v>
          </cell>
          <cell r="I804">
            <v>0</v>
          </cell>
          <cell r="J804" t="str">
            <v>Ploughmans CC</v>
          </cell>
          <cell r="K804" t="str">
            <v>Saturday</v>
          </cell>
          <cell r="L804" t="str">
            <v>8th August</v>
          </cell>
          <cell r="M804" t="str">
            <v>Away</v>
          </cell>
          <cell r="N804" t="str">
            <v>South Lambeth Imperial CC</v>
          </cell>
          <cell r="P804">
            <v>2</v>
          </cell>
          <cell r="Q804" t="str">
            <v>Maiot</v>
          </cell>
          <cell r="T804">
            <v>4</v>
          </cell>
          <cell r="U804" t="str">
            <v>caught</v>
          </cell>
          <cell r="V804">
            <v>0</v>
          </cell>
          <cell r="X804" t="str">
            <v>G Wolledge</v>
          </cell>
          <cell r="Y804">
            <v>0</v>
          </cell>
          <cell r="AD804" t="str">
            <v>n/a</v>
          </cell>
          <cell r="AE804" t="str">
            <v>n/a</v>
          </cell>
          <cell r="AF804" t="str">
            <v>n/a</v>
          </cell>
          <cell r="AG804" t="str">
            <v>n/a</v>
          </cell>
          <cell r="AH804" t="str">
            <v>n/a</v>
          </cell>
        </row>
        <row r="805">
          <cell r="G805" t="str">
            <v>Main0</v>
          </cell>
          <cell r="H805">
            <v>0</v>
          </cell>
          <cell r="I805">
            <v>0</v>
          </cell>
          <cell r="J805" t="str">
            <v>Ploughmans CC</v>
          </cell>
          <cell r="K805" t="str">
            <v>Saturday</v>
          </cell>
          <cell r="L805" t="str">
            <v>8th August</v>
          </cell>
          <cell r="M805" t="str">
            <v>Away</v>
          </cell>
          <cell r="N805" t="str">
            <v>South Lambeth Imperial CC</v>
          </cell>
          <cell r="P805">
            <v>2</v>
          </cell>
          <cell r="Q805" t="str">
            <v>Main</v>
          </cell>
          <cell r="T805">
            <v>5</v>
          </cell>
          <cell r="U805" t="str">
            <v>stumped</v>
          </cell>
          <cell r="V805">
            <v>0</v>
          </cell>
          <cell r="X805" t="str">
            <v>D Pretorius</v>
          </cell>
          <cell r="Y805">
            <v>0</v>
          </cell>
          <cell r="AD805" t="str">
            <v>n/a</v>
          </cell>
          <cell r="AE805" t="str">
            <v>n/a</v>
          </cell>
          <cell r="AF805" t="str">
            <v>n/a</v>
          </cell>
          <cell r="AG805" t="str">
            <v>n/a</v>
          </cell>
          <cell r="AH805" t="str">
            <v>n/a</v>
          </cell>
        </row>
        <row r="806">
          <cell r="G806" t="str">
            <v>Williamson16</v>
          </cell>
          <cell r="H806">
            <v>0</v>
          </cell>
          <cell r="I806">
            <v>0</v>
          </cell>
          <cell r="J806" t="str">
            <v>Ploughmans CC</v>
          </cell>
          <cell r="K806" t="str">
            <v>Saturday</v>
          </cell>
          <cell r="L806" t="str">
            <v>8th August</v>
          </cell>
          <cell r="M806" t="str">
            <v>Away</v>
          </cell>
          <cell r="N806" t="str">
            <v>South Lambeth Imperial CC</v>
          </cell>
          <cell r="P806">
            <v>2</v>
          </cell>
          <cell r="Q806" t="str">
            <v>Williamson</v>
          </cell>
          <cell r="T806">
            <v>6</v>
          </cell>
          <cell r="U806" t="str">
            <v>lbw</v>
          </cell>
          <cell r="X806" t="str">
            <v>A Burriel</v>
          </cell>
          <cell r="Y806">
            <v>16</v>
          </cell>
          <cell r="AD806" t="str">
            <v>n/a</v>
          </cell>
          <cell r="AE806" t="str">
            <v>n/a</v>
          </cell>
          <cell r="AF806" t="str">
            <v>n/a</v>
          </cell>
          <cell r="AG806" t="str">
            <v>n/a</v>
          </cell>
          <cell r="AH806" t="str">
            <v>n/a</v>
          </cell>
        </row>
        <row r="807">
          <cell r="G807" t="str">
            <v>Fuller7</v>
          </cell>
          <cell r="H807">
            <v>0</v>
          </cell>
          <cell r="I807">
            <v>0</v>
          </cell>
          <cell r="J807" t="str">
            <v>Ploughmans CC</v>
          </cell>
          <cell r="K807" t="str">
            <v>Saturday</v>
          </cell>
          <cell r="L807" t="str">
            <v>8th August</v>
          </cell>
          <cell r="M807" t="str">
            <v>Away</v>
          </cell>
          <cell r="N807" t="str">
            <v>South Lambeth Imperial CC</v>
          </cell>
          <cell r="P807">
            <v>2</v>
          </cell>
          <cell r="Q807" t="str">
            <v>Fuller</v>
          </cell>
          <cell r="T807">
            <v>7</v>
          </cell>
          <cell r="U807" t="str">
            <v>bowled</v>
          </cell>
          <cell r="X807" t="str">
            <v>H Parnell</v>
          </cell>
          <cell r="Y807">
            <v>7</v>
          </cell>
          <cell r="AD807" t="str">
            <v>n/a</v>
          </cell>
          <cell r="AE807" t="str">
            <v>n/a</v>
          </cell>
          <cell r="AF807" t="str">
            <v>n/a</v>
          </cell>
          <cell r="AG807" t="str">
            <v>n/a</v>
          </cell>
          <cell r="AH807" t="str">
            <v>n/a</v>
          </cell>
          <cell r="AK807">
            <v>3</v>
          </cell>
          <cell r="AL807">
            <v>4.4000000000000004</v>
          </cell>
          <cell r="AM807">
            <v>0</v>
          </cell>
          <cell r="AN807">
            <v>12</v>
          </cell>
          <cell r="AO807">
            <v>0</v>
          </cell>
        </row>
        <row r="808">
          <cell r="G808" t="str">
            <v>Rodriquez4</v>
          </cell>
          <cell r="H808">
            <v>0</v>
          </cell>
          <cell r="I808">
            <v>0</v>
          </cell>
          <cell r="J808" t="str">
            <v>Ploughmans CC</v>
          </cell>
          <cell r="K808" t="str">
            <v>Saturday</v>
          </cell>
          <cell r="L808" t="str">
            <v>8th August</v>
          </cell>
          <cell r="M808" t="str">
            <v>Away</v>
          </cell>
          <cell r="N808" t="str">
            <v>South Lambeth Imperial CC</v>
          </cell>
          <cell r="P808">
            <v>2</v>
          </cell>
          <cell r="Q808" t="str">
            <v>Rodriquez</v>
          </cell>
          <cell r="T808">
            <v>8</v>
          </cell>
          <cell r="U808" t="str">
            <v>bowled</v>
          </cell>
          <cell r="X808" t="str">
            <v>H Parnell</v>
          </cell>
          <cell r="Y808">
            <v>4</v>
          </cell>
          <cell r="AD808" t="str">
            <v>n/a</v>
          </cell>
          <cell r="AE808" t="str">
            <v>n/a</v>
          </cell>
          <cell r="AF808" t="str">
            <v>n/a</v>
          </cell>
          <cell r="AG808" t="str">
            <v>n/a</v>
          </cell>
          <cell r="AH808" t="str">
            <v>n/a</v>
          </cell>
          <cell r="AK808">
            <v>5</v>
          </cell>
          <cell r="AL808">
            <v>2</v>
          </cell>
          <cell r="AM808">
            <v>0</v>
          </cell>
          <cell r="AN808">
            <v>9</v>
          </cell>
          <cell r="AO808">
            <v>0</v>
          </cell>
        </row>
        <row r="809">
          <cell r="G809" t="str">
            <v>Cowen4</v>
          </cell>
          <cell r="H809">
            <v>0</v>
          </cell>
          <cell r="I809">
            <v>0</v>
          </cell>
          <cell r="J809" t="str">
            <v>Ploughmans CC</v>
          </cell>
          <cell r="K809" t="str">
            <v>Saturday</v>
          </cell>
          <cell r="L809" t="str">
            <v>8th August</v>
          </cell>
          <cell r="M809" t="str">
            <v>Away</v>
          </cell>
          <cell r="N809" t="str">
            <v>South Lambeth Imperial CC</v>
          </cell>
          <cell r="P809">
            <v>2</v>
          </cell>
          <cell r="Q809" t="str">
            <v>Cowen</v>
          </cell>
          <cell r="T809">
            <v>9</v>
          </cell>
          <cell r="U809" t="str">
            <v>not out</v>
          </cell>
          <cell r="Y809">
            <v>4</v>
          </cell>
          <cell r="AD809" t="str">
            <v>n/a</v>
          </cell>
          <cell r="AE809" t="str">
            <v>n/a</v>
          </cell>
          <cell r="AF809" t="str">
            <v>n/a</v>
          </cell>
          <cell r="AG809" t="str">
            <v>n/a</v>
          </cell>
          <cell r="AH809" t="str">
            <v>n/a</v>
          </cell>
          <cell r="AK809">
            <v>7</v>
          </cell>
          <cell r="AL809">
            <v>7</v>
          </cell>
          <cell r="AM809">
            <v>0</v>
          </cell>
          <cell r="AN809">
            <v>38</v>
          </cell>
          <cell r="AO809">
            <v>1</v>
          </cell>
        </row>
        <row r="810">
          <cell r="G810" t="str">
            <v>Bird4</v>
          </cell>
          <cell r="H810">
            <v>0</v>
          </cell>
          <cell r="I810">
            <v>0</v>
          </cell>
          <cell r="J810" t="str">
            <v>Ploughmans CC</v>
          </cell>
          <cell r="K810" t="str">
            <v>Saturday</v>
          </cell>
          <cell r="L810" t="str">
            <v>8th August</v>
          </cell>
          <cell r="M810" t="str">
            <v>Away</v>
          </cell>
          <cell r="N810" t="str">
            <v>South Lambeth Imperial CC</v>
          </cell>
          <cell r="P810">
            <v>2</v>
          </cell>
          <cell r="Q810" t="str">
            <v>Bird</v>
          </cell>
          <cell r="T810">
            <v>10</v>
          </cell>
          <cell r="U810" t="str">
            <v>bowled</v>
          </cell>
          <cell r="X810" t="str">
            <v>A Burriel</v>
          </cell>
          <cell r="Y810">
            <v>4</v>
          </cell>
          <cell r="AD810" t="str">
            <v>n/a</v>
          </cell>
          <cell r="AE810" t="str">
            <v>n/a</v>
          </cell>
          <cell r="AF810" t="str">
            <v>n/a</v>
          </cell>
          <cell r="AG810" t="str">
            <v>n/a</v>
          </cell>
          <cell r="AH810" t="str">
            <v>n/a</v>
          </cell>
          <cell r="AK810">
            <v>6</v>
          </cell>
          <cell r="AL810">
            <v>5</v>
          </cell>
          <cell r="AM810">
            <v>0</v>
          </cell>
          <cell r="AN810">
            <v>35</v>
          </cell>
          <cell r="AO810">
            <v>1</v>
          </cell>
        </row>
        <row r="811">
          <cell r="G811" t="str">
            <v>Burtonn/a</v>
          </cell>
          <cell r="H811">
            <v>0</v>
          </cell>
          <cell r="I811">
            <v>0</v>
          </cell>
          <cell r="J811" t="str">
            <v>Ploughmans CC</v>
          </cell>
          <cell r="K811" t="str">
            <v>Saturday</v>
          </cell>
          <cell r="L811" t="str">
            <v>8th August</v>
          </cell>
          <cell r="M811" t="str">
            <v>Away</v>
          </cell>
          <cell r="N811" t="str">
            <v>South Lambeth Imperial CC</v>
          </cell>
          <cell r="P811">
            <v>2</v>
          </cell>
          <cell r="Q811" t="str">
            <v>Burton</v>
          </cell>
          <cell r="T811">
            <v>11</v>
          </cell>
          <cell r="U811" t="str">
            <v>did not bat</v>
          </cell>
          <cell r="V811" t="str">
            <v>n/a</v>
          </cell>
          <cell r="W811" t="str">
            <v>n/a</v>
          </cell>
          <cell r="X811" t="str">
            <v>n/a</v>
          </cell>
          <cell r="Y811" t="str">
            <v>n/a</v>
          </cell>
          <cell r="AD811" t="str">
            <v>n/a</v>
          </cell>
          <cell r="AE811" t="str">
            <v>n/a</v>
          </cell>
          <cell r="AF811" t="str">
            <v>n/a</v>
          </cell>
          <cell r="AG811" t="str">
            <v>n/a</v>
          </cell>
          <cell r="AH811" t="str">
            <v>n/a</v>
          </cell>
          <cell r="AK811">
            <v>1</v>
          </cell>
          <cell r="AL811">
            <v>8</v>
          </cell>
          <cell r="AM811">
            <v>1</v>
          </cell>
          <cell r="AN811">
            <v>35</v>
          </cell>
          <cell r="AO811">
            <v>0</v>
          </cell>
        </row>
        <row r="812">
          <cell r="G812" t="str">
            <v>Extras31</v>
          </cell>
          <cell r="H812">
            <v>0</v>
          </cell>
          <cell r="I812">
            <v>0</v>
          </cell>
          <cell r="J812" t="str">
            <v>Ploughmans CC</v>
          </cell>
          <cell r="K812" t="str">
            <v>Saturday</v>
          </cell>
          <cell r="L812" t="str">
            <v>8th August</v>
          </cell>
          <cell r="M812" t="str">
            <v>Away</v>
          </cell>
          <cell r="N812" t="str">
            <v>South Lambeth Imperial CC</v>
          </cell>
          <cell r="P812">
            <v>2</v>
          </cell>
          <cell r="Q812" t="str">
            <v>Extras</v>
          </cell>
          <cell r="T812" t="str">
            <v>n/a</v>
          </cell>
          <cell r="U812" t="str">
            <v>n/a</v>
          </cell>
          <cell r="V812" t="str">
            <v>n/a</v>
          </cell>
          <cell r="X812" t="str">
            <v>n/a</v>
          </cell>
          <cell r="Y812">
            <v>31</v>
          </cell>
          <cell r="Z812" t="str">
            <v>n/a</v>
          </cell>
          <cell r="AA812" t="str">
            <v>n/a</v>
          </cell>
          <cell r="AB812" t="str">
            <v>n/a</v>
          </cell>
          <cell r="AC812" t="str">
            <v>n/a</v>
          </cell>
          <cell r="AG812">
            <v>31</v>
          </cell>
        </row>
        <row r="813">
          <cell r="G813" t="str">
            <v>C Ovens13</v>
          </cell>
          <cell r="H813">
            <v>0</v>
          </cell>
          <cell r="I813">
            <v>0</v>
          </cell>
          <cell r="J813" t="str">
            <v>South Lambeth Imperial CC</v>
          </cell>
          <cell r="K813" t="str">
            <v>Saturday</v>
          </cell>
          <cell r="L813" t="str">
            <v>8th August</v>
          </cell>
          <cell r="M813" t="str">
            <v>Away</v>
          </cell>
          <cell r="N813" t="str">
            <v>Ploughmans CC</v>
          </cell>
          <cell r="P813">
            <v>1</v>
          </cell>
          <cell r="Q813" t="str">
            <v>C Ovens</v>
          </cell>
          <cell r="T813">
            <v>1</v>
          </cell>
          <cell r="U813" t="str">
            <v>caught</v>
          </cell>
          <cell r="X813" t="str">
            <v>Packer</v>
          </cell>
          <cell r="Y813">
            <v>13</v>
          </cell>
          <cell r="AB813">
            <v>2</v>
          </cell>
          <cell r="AD813" t="str">
            <v>n/a</v>
          </cell>
          <cell r="AE813" t="str">
            <v>n/a</v>
          </cell>
          <cell r="AF813" t="str">
            <v>n/a</v>
          </cell>
          <cell r="AG813" t="str">
            <v>n/a</v>
          </cell>
          <cell r="AH813" t="str">
            <v>n/a</v>
          </cell>
        </row>
        <row r="814">
          <cell r="G814" t="str">
            <v>S Britto35</v>
          </cell>
          <cell r="H814">
            <v>0</v>
          </cell>
          <cell r="I814">
            <v>0</v>
          </cell>
          <cell r="J814" t="str">
            <v>South Lambeth Imperial CC</v>
          </cell>
          <cell r="K814" t="str">
            <v>Saturday</v>
          </cell>
          <cell r="L814" t="str">
            <v>8th August</v>
          </cell>
          <cell r="M814" t="str">
            <v>Away</v>
          </cell>
          <cell r="N814" t="str">
            <v>Ploughmans CC</v>
          </cell>
          <cell r="P814">
            <v>1</v>
          </cell>
          <cell r="Q814" t="str">
            <v>S Britto</v>
          </cell>
          <cell r="R814" t="str">
            <v>c</v>
          </cell>
          <cell r="T814">
            <v>2</v>
          </cell>
          <cell r="U814" t="str">
            <v>bowled</v>
          </cell>
          <cell r="X814" t="str">
            <v>Bird</v>
          </cell>
          <cell r="Y814">
            <v>35</v>
          </cell>
          <cell r="AB814">
            <v>8</v>
          </cell>
          <cell r="AD814" t="str">
            <v>n/a</v>
          </cell>
          <cell r="AE814" t="str">
            <v>n/a</v>
          </cell>
          <cell r="AF814" t="str">
            <v>n/a</v>
          </cell>
          <cell r="AG814" t="str">
            <v>n/a</v>
          </cell>
          <cell r="AH814" t="str">
            <v>n/a</v>
          </cell>
        </row>
        <row r="815">
          <cell r="G815" t="str">
            <v>T James22</v>
          </cell>
          <cell r="H815">
            <v>0</v>
          </cell>
          <cell r="I815">
            <v>0</v>
          </cell>
          <cell r="J815" t="str">
            <v>South Lambeth Imperial CC</v>
          </cell>
          <cell r="K815" t="str">
            <v>Saturday</v>
          </cell>
          <cell r="L815" t="str">
            <v>8th August</v>
          </cell>
          <cell r="M815" t="str">
            <v>Away</v>
          </cell>
          <cell r="N815" t="str">
            <v>Ploughmans CC</v>
          </cell>
          <cell r="P815">
            <v>1</v>
          </cell>
          <cell r="Q815" t="str">
            <v>T James</v>
          </cell>
          <cell r="T815">
            <v>3</v>
          </cell>
          <cell r="U815" t="str">
            <v>bowled</v>
          </cell>
          <cell r="Y815">
            <v>22</v>
          </cell>
          <cell r="AB815">
            <v>5</v>
          </cell>
          <cell r="AD815" t="str">
            <v>n/a</v>
          </cell>
          <cell r="AE815" t="str">
            <v>n/a</v>
          </cell>
          <cell r="AF815" t="str">
            <v>n/a</v>
          </cell>
          <cell r="AG815" t="str">
            <v>n/a</v>
          </cell>
          <cell r="AH815" t="str">
            <v>n/a</v>
          </cell>
        </row>
        <row r="816">
          <cell r="G816" t="str">
            <v>P Hynes42</v>
          </cell>
          <cell r="H816">
            <v>0</v>
          </cell>
          <cell r="I816">
            <v>0</v>
          </cell>
          <cell r="J816" t="str">
            <v>South Lambeth Imperial CC</v>
          </cell>
          <cell r="K816" t="str">
            <v>Saturday</v>
          </cell>
          <cell r="L816" t="str">
            <v>8th August</v>
          </cell>
          <cell r="M816" t="str">
            <v>Away</v>
          </cell>
          <cell r="N816" t="str">
            <v>Ploughmans CC</v>
          </cell>
          <cell r="P816">
            <v>1</v>
          </cell>
          <cell r="Q816" t="str">
            <v>P Hynes</v>
          </cell>
          <cell r="T816">
            <v>4</v>
          </cell>
          <cell r="U816" t="str">
            <v>caught</v>
          </cell>
          <cell r="X816" t="str">
            <v>Cowen</v>
          </cell>
          <cell r="Y816">
            <v>42</v>
          </cell>
          <cell r="AB816">
            <v>8</v>
          </cell>
          <cell r="AD816" t="str">
            <v>n/a</v>
          </cell>
          <cell r="AE816" t="str">
            <v>n/a</v>
          </cell>
          <cell r="AF816" t="str">
            <v>n/a</v>
          </cell>
          <cell r="AG816" t="str">
            <v>n/a</v>
          </cell>
          <cell r="AH816" t="str">
            <v>n/a</v>
          </cell>
        </row>
        <row r="817">
          <cell r="G817" t="str">
            <v>A Barraclough26</v>
          </cell>
          <cell r="H817">
            <v>0</v>
          </cell>
          <cell r="I817">
            <v>0</v>
          </cell>
          <cell r="J817" t="str">
            <v>South Lambeth Imperial CC</v>
          </cell>
          <cell r="K817" t="str">
            <v>Saturday</v>
          </cell>
          <cell r="L817" t="str">
            <v>8th August</v>
          </cell>
          <cell r="M817" t="str">
            <v>Away</v>
          </cell>
          <cell r="N817" t="str">
            <v>Ploughmans CC</v>
          </cell>
          <cell r="P817">
            <v>1</v>
          </cell>
          <cell r="Q817" t="str">
            <v>A Barraclough</v>
          </cell>
          <cell r="T817">
            <v>5</v>
          </cell>
          <cell r="U817" t="str">
            <v>bowled</v>
          </cell>
          <cell r="X817" t="str">
            <v>Bird</v>
          </cell>
          <cell r="Y817">
            <v>26</v>
          </cell>
          <cell r="AB817">
            <v>5</v>
          </cell>
          <cell r="AD817" t="str">
            <v>n/a</v>
          </cell>
          <cell r="AE817" t="str">
            <v>n/a</v>
          </cell>
          <cell r="AF817" t="str">
            <v>n/a</v>
          </cell>
          <cell r="AG817" t="str">
            <v>n/a</v>
          </cell>
          <cell r="AH817" t="str">
            <v>n/a</v>
          </cell>
        </row>
        <row r="818">
          <cell r="G818" t="str">
            <v>J Bell27</v>
          </cell>
          <cell r="H818">
            <v>0</v>
          </cell>
          <cell r="I818">
            <v>0</v>
          </cell>
          <cell r="J818" t="str">
            <v>South Lambeth Imperial CC</v>
          </cell>
          <cell r="K818" t="str">
            <v>Saturday</v>
          </cell>
          <cell r="L818" t="str">
            <v>8th August</v>
          </cell>
          <cell r="M818" t="str">
            <v>Away</v>
          </cell>
          <cell r="N818" t="str">
            <v>Ploughmans CC</v>
          </cell>
          <cell r="P818">
            <v>1</v>
          </cell>
          <cell r="Q818" t="str">
            <v>J Bell</v>
          </cell>
          <cell r="T818">
            <v>6</v>
          </cell>
          <cell r="U818" t="str">
            <v>run out</v>
          </cell>
          <cell r="Y818">
            <v>27</v>
          </cell>
          <cell r="AB818">
            <v>4</v>
          </cell>
          <cell r="AD818" t="str">
            <v>n/a</v>
          </cell>
          <cell r="AE818" t="str">
            <v>n/a</v>
          </cell>
          <cell r="AF818" t="str">
            <v>n/a</v>
          </cell>
          <cell r="AG818" t="str">
            <v>n/a</v>
          </cell>
          <cell r="AH818" t="str">
            <v>n/a</v>
          </cell>
        </row>
        <row r="819">
          <cell r="G819" t="str">
            <v>G Wolledge20</v>
          </cell>
          <cell r="H819">
            <v>0</v>
          </cell>
          <cell r="I819">
            <v>0</v>
          </cell>
          <cell r="J819" t="str">
            <v>South Lambeth Imperial CC</v>
          </cell>
          <cell r="K819" t="str">
            <v>Saturday</v>
          </cell>
          <cell r="L819" t="str">
            <v>8th August</v>
          </cell>
          <cell r="M819" t="str">
            <v>Away</v>
          </cell>
          <cell r="N819" t="str">
            <v>Ploughmans CC</v>
          </cell>
          <cell r="P819">
            <v>1</v>
          </cell>
          <cell r="Q819" t="str">
            <v>G Wolledge</v>
          </cell>
          <cell r="T819">
            <v>7</v>
          </cell>
          <cell r="U819" t="str">
            <v>bowled</v>
          </cell>
          <cell r="X819" t="str">
            <v>Jenkins</v>
          </cell>
          <cell r="Y819">
            <v>20</v>
          </cell>
          <cell r="AB819">
            <v>3</v>
          </cell>
          <cell r="AD819" t="str">
            <v>n/a</v>
          </cell>
          <cell r="AE819" t="str">
            <v>n/a</v>
          </cell>
          <cell r="AF819" t="str">
            <v>n/a</v>
          </cell>
          <cell r="AG819" t="str">
            <v>n/a</v>
          </cell>
          <cell r="AH819" t="str">
            <v>n/a</v>
          </cell>
          <cell r="AK819">
            <v>2</v>
          </cell>
          <cell r="AL819">
            <v>8</v>
          </cell>
          <cell r="AM819">
            <v>1</v>
          </cell>
          <cell r="AN819">
            <v>53</v>
          </cell>
          <cell r="AO819">
            <v>2</v>
          </cell>
        </row>
        <row r="820">
          <cell r="G820" t="str">
            <v>J Jackson13</v>
          </cell>
          <cell r="H820">
            <v>0</v>
          </cell>
          <cell r="I820">
            <v>0</v>
          </cell>
          <cell r="J820" t="str">
            <v>South Lambeth Imperial CC</v>
          </cell>
          <cell r="K820" t="str">
            <v>Saturday</v>
          </cell>
          <cell r="L820" t="str">
            <v>8th August</v>
          </cell>
          <cell r="M820" t="str">
            <v>Away</v>
          </cell>
          <cell r="N820" t="str">
            <v>Ploughmans CC</v>
          </cell>
          <cell r="P820">
            <v>1</v>
          </cell>
          <cell r="Q820" t="str">
            <v>J Jackson</v>
          </cell>
          <cell r="T820">
            <v>8</v>
          </cell>
          <cell r="U820" t="str">
            <v>not out</v>
          </cell>
          <cell r="Y820">
            <v>13</v>
          </cell>
          <cell r="AC820">
            <v>1</v>
          </cell>
          <cell r="AD820" t="str">
            <v>n/a</v>
          </cell>
          <cell r="AE820" t="str">
            <v>n/a</v>
          </cell>
          <cell r="AF820" t="str">
            <v>n/a</v>
          </cell>
          <cell r="AG820" t="str">
            <v>n/a</v>
          </cell>
          <cell r="AH820" t="str">
            <v>n/a</v>
          </cell>
          <cell r="AK820">
            <v>5</v>
          </cell>
          <cell r="AL820">
            <v>1</v>
          </cell>
          <cell r="AM820">
            <v>0</v>
          </cell>
          <cell r="AN820">
            <v>5</v>
          </cell>
          <cell r="AO820">
            <v>0</v>
          </cell>
        </row>
        <row r="821">
          <cell r="G821" t="str">
            <v>A Burrieln/a</v>
          </cell>
          <cell r="H821">
            <v>0</v>
          </cell>
          <cell r="I821">
            <v>0</v>
          </cell>
          <cell r="J821" t="str">
            <v>South Lambeth Imperial CC</v>
          </cell>
          <cell r="K821" t="str">
            <v>Saturday</v>
          </cell>
          <cell r="L821" t="str">
            <v>8th August</v>
          </cell>
          <cell r="M821" t="str">
            <v>Away</v>
          </cell>
          <cell r="N821" t="str">
            <v>Ploughmans CC</v>
          </cell>
          <cell r="P821">
            <v>1</v>
          </cell>
          <cell r="Q821" t="str">
            <v>A Burriel</v>
          </cell>
          <cell r="T821">
            <v>9</v>
          </cell>
          <cell r="U821" t="str">
            <v>did not bat</v>
          </cell>
          <cell r="V821" t="str">
            <v>n/a</v>
          </cell>
          <cell r="W821" t="str">
            <v>n/a</v>
          </cell>
          <cell r="X821" t="str">
            <v>n/a</v>
          </cell>
          <cell r="Y821" t="str">
            <v>n/a</v>
          </cell>
          <cell r="AD821" t="str">
            <v>n/a</v>
          </cell>
          <cell r="AE821" t="str">
            <v>n/a</v>
          </cell>
          <cell r="AF821" t="str">
            <v>n/a</v>
          </cell>
          <cell r="AG821" t="str">
            <v>n/a</v>
          </cell>
          <cell r="AH821" t="str">
            <v>n/a</v>
          </cell>
          <cell r="AK821">
            <v>4</v>
          </cell>
          <cell r="AL821">
            <v>4</v>
          </cell>
          <cell r="AM821">
            <v>0</v>
          </cell>
          <cell r="AN821">
            <v>20</v>
          </cell>
          <cell r="AO821">
            <v>2</v>
          </cell>
        </row>
        <row r="822">
          <cell r="G822" t="str">
            <v>D Pretoriusn/a</v>
          </cell>
          <cell r="H822">
            <v>0</v>
          </cell>
          <cell r="I822">
            <v>0</v>
          </cell>
          <cell r="J822" t="str">
            <v>South Lambeth Imperial CC</v>
          </cell>
          <cell r="K822" t="str">
            <v>Saturday</v>
          </cell>
          <cell r="L822" t="str">
            <v>8th August</v>
          </cell>
          <cell r="M822" t="str">
            <v>Away</v>
          </cell>
          <cell r="N822" t="str">
            <v>Ploughmans CC</v>
          </cell>
          <cell r="P822">
            <v>1</v>
          </cell>
          <cell r="Q822" t="str">
            <v>D Pretorius</v>
          </cell>
          <cell r="T822">
            <v>10</v>
          </cell>
          <cell r="U822" t="str">
            <v>did not bat</v>
          </cell>
          <cell r="V822" t="str">
            <v>n/a</v>
          </cell>
          <cell r="W822" t="str">
            <v>n/a</v>
          </cell>
          <cell r="X822" t="str">
            <v>n/a</v>
          </cell>
          <cell r="Y822" t="str">
            <v>n/a</v>
          </cell>
          <cell r="AD822" t="str">
            <v>n/a</v>
          </cell>
          <cell r="AE822" t="str">
            <v>n/a</v>
          </cell>
          <cell r="AF822" t="str">
            <v>n/a</v>
          </cell>
          <cell r="AG822" t="str">
            <v>n/a</v>
          </cell>
          <cell r="AH822" t="str">
            <v>n/a</v>
          </cell>
          <cell r="AK822">
            <v>3</v>
          </cell>
          <cell r="AL822">
            <v>4</v>
          </cell>
          <cell r="AM822">
            <v>0</v>
          </cell>
          <cell r="AN822">
            <v>17</v>
          </cell>
          <cell r="AO822">
            <v>1</v>
          </cell>
        </row>
        <row r="823">
          <cell r="G823" t="str">
            <v>H Parnelln/a</v>
          </cell>
          <cell r="H823">
            <v>0</v>
          </cell>
          <cell r="I823">
            <v>0</v>
          </cell>
          <cell r="J823" t="str">
            <v>South Lambeth Imperial CC</v>
          </cell>
          <cell r="K823" t="str">
            <v>Saturday</v>
          </cell>
          <cell r="L823" t="str">
            <v>8th August</v>
          </cell>
          <cell r="M823" t="str">
            <v>Away</v>
          </cell>
          <cell r="N823" t="str">
            <v>Ploughmans CC</v>
          </cell>
          <cell r="P823">
            <v>1</v>
          </cell>
          <cell r="Q823" t="str">
            <v>H Parnell</v>
          </cell>
          <cell r="T823">
            <v>11</v>
          </cell>
          <cell r="U823" t="str">
            <v>did not bat</v>
          </cell>
          <cell r="V823" t="str">
            <v>n/a</v>
          </cell>
          <cell r="W823" t="str">
            <v>n/a</v>
          </cell>
          <cell r="X823" t="str">
            <v>n/a</v>
          </cell>
          <cell r="Y823" t="str">
            <v>n/a</v>
          </cell>
          <cell r="AD823" t="str">
            <v>n/a</v>
          </cell>
          <cell r="AE823" t="str">
            <v>n/a</v>
          </cell>
          <cell r="AF823" t="str">
            <v>n/a</v>
          </cell>
          <cell r="AG823" t="str">
            <v>n/a</v>
          </cell>
          <cell r="AH823" t="str">
            <v>n/a</v>
          </cell>
          <cell r="AK823">
            <v>1</v>
          </cell>
          <cell r="AL823">
            <v>8</v>
          </cell>
          <cell r="AM823">
            <v>1</v>
          </cell>
          <cell r="AN823">
            <v>23</v>
          </cell>
          <cell r="AO823">
            <v>3</v>
          </cell>
        </row>
        <row r="824">
          <cell r="G824" t="str">
            <v>Extras3</v>
          </cell>
          <cell r="H824">
            <v>0</v>
          </cell>
          <cell r="I824">
            <v>0</v>
          </cell>
          <cell r="J824" t="str">
            <v>South Lambeth Imperial CC</v>
          </cell>
          <cell r="K824" t="str">
            <v>Saturday</v>
          </cell>
          <cell r="L824" t="str">
            <v>8th August</v>
          </cell>
          <cell r="M824" t="str">
            <v>Away</v>
          </cell>
          <cell r="N824" t="str">
            <v>Ploughmans CC</v>
          </cell>
          <cell r="P824">
            <v>1</v>
          </cell>
          <cell r="Q824" t="str">
            <v>Extras</v>
          </cell>
          <cell r="T824" t="str">
            <v>n/a</v>
          </cell>
          <cell r="U824" t="str">
            <v>n/a</v>
          </cell>
          <cell r="V824" t="str">
            <v>n/a</v>
          </cell>
          <cell r="X824" t="str">
            <v>n/a</v>
          </cell>
          <cell r="Y824">
            <v>3</v>
          </cell>
          <cell r="Z824" t="str">
            <v>n/a</v>
          </cell>
          <cell r="AA824" t="str">
            <v>n/a</v>
          </cell>
          <cell r="AB824" t="str">
            <v>n/a</v>
          </cell>
          <cell r="AC824" t="str">
            <v>n/a</v>
          </cell>
          <cell r="AD824">
            <v>1</v>
          </cell>
          <cell r="AE824">
            <v>0</v>
          </cell>
          <cell r="AF824">
            <v>0</v>
          </cell>
          <cell r="AG824">
            <v>2</v>
          </cell>
        </row>
        <row r="825">
          <cell r="G825" t="str">
            <v>J Playa71</v>
          </cell>
          <cell r="H825">
            <v>0</v>
          </cell>
          <cell r="I825">
            <v>0</v>
          </cell>
          <cell r="J825" t="str">
            <v>Ploughmans CC</v>
          </cell>
          <cell r="K825" t="str">
            <v>Sunday</v>
          </cell>
          <cell r="L825" t="str">
            <v>9th August</v>
          </cell>
          <cell r="M825" t="str">
            <v>Away</v>
          </cell>
          <cell r="N825" t="str">
            <v>Clapham In CC</v>
          </cell>
          <cell r="P825">
            <v>1</v>
          </cell>
          <cell r="Q825" t="str">
            <v>J Playa</v>
          </cell>
          <cell r="T825">
            <v>1</v>
          </cell>
          <cell r="U825" t="str">
            <v>bowled</v>
          </cell>
          <cell r="X825" t="str">
            <v>S Carson</v>
          </cell>
          <cell r="Y825">
            <v>71</v>
          </cell>
          <cell r="AD825" t="str">
            <v>n/a</v>
          </cell>
          <cell r="AE825" t="str">
            <v>n/a</v>
          </cell>
          <cell r="AF825" t="str">
            <v>n/a</v>
          </cell>
          <cell r="AG825" t="str">
            <v>n/a</v>
          </cell>
          <cell r="AH825" t="str">
            <v>n/a</v>
          </cell>
        </row>
        <row r="826">
          <cell r="G826" t="str">
            <v>R Ferrera7</v>
          </cell>
          <cell r="H826">
            <v>0</v>
          </cell>
          <cell r="I826">
            <v>0</v>
          </cell>
          <cell r="J826" t="str">
            <v>Ploughmans CC</v>
          </cell>
          <cell r="K826" t="str">
            <v>Sunday</v>
          </cell>
          <cell r="L826" t="str">
            <v>9th August</v>
          </cell>
          <cell r="M826" t="str">
            <v>Away</v>
          </cell>
          <cell r="N826" t="str">
            <v>Clapham In CC</v>
          </cell>
          <cell r="P826">
            <v>1</v>
          </cell>
          <cell r="Q826" t="str">
            <v>R Ferrera</v>
          </cell>
          <cell r="T826">
            <v>2</v>
          </cell>
          <cell r="U826" t="str">
            <v>bowled</v>
          </cell>
          <cell r="X826" t="str">
            <v>T Lonnen</v>
          </cell>
          <cell r="Y826">
            <v>7</v>
          </cell>
          <cell r="AD826" t="str">
            <v>n/a</v>
          </cell>
          <cell r="AE826" t="str">
            <v>n/a</v>
          </cell>
          <cell r="AF826" t="str">
            <v>n/a</v>
          </cell>
          <cell r="AG826" t="str">
            <v>n/a</v>
          </cell>
          <cell r="AH826" t="str">
            <v>n/a</v>
          </cell>
          <cell r="AK826">
            <v>5</v>
          </cell>
          <cell r="AL826">
            <v>8</v>
          </cell>
          <cell r="AM826">
            <v>3</v>
          </cell>
          <cell r="AN826">
            <v>15</v>
          </cell>
          <cell r="AO826">
            <v>0</v>
          </cell>
        </row>
        <row r="827">
          <cell r="G827" t="str">
            <v>C Butcher21</v>
          </cell>
          <cell r="H827" t="str">
            <v>w</v>
          </cell>
          <cell r="I827">
            <v>0</v>
          </cell>
          <cell r="J827" t="str">
            <v>Ploughmans CC</v>
          </cell>
          <cell r="K827" t="str">
            <v>Sunday</v>
          </cell>
          <cell r="L827" t="str">
            <v>9th August</v>
          </cell>
          <cell r="M827" t="str">
            <v>Away</v>
          </cell>
          <cell r="N827" t="str">
            <v>Clapham In CC</v>
          </cell>
          <cell r="P827">
            <v>1</v>
          </cell>
          <cell r="Q827" t="str">
            <v>C Butcher</v>
          </cell>
          <cell r="T827">
            <v>3</v>
          </cell>
          <cell r="U827" t="str">
            <v>caught</v>
          </cell>
          <cell r="V827" t="str">
            <v>T Lockhart</v>
          </cell>
          <cell r="X827" t="str">
            <v>G Wolledge</v>
          </cell>
          <cell r="Y827">
            <v>21</v>
          </cell>
          <cell r="AD827" t="str">
            <v>n/a</v>
          </cell>
          <cell r="AE827" t="str">
            <v>n/a</v>
          </cell>
          <cell r="AF827" t="str">
            <v>n/a</v>
          </cell>
          <cell r="AG827" t="str">
            <v>n/a</v>
          </cell>
          <cell r="AH827" t="str">
            <v>n/a</v>
          </cell>
        </row>
        <row r="828">
          <cell r="G828" t="str">
            <v>J Freltnall54</v>
          </cell>
          <cell r="H828">
            <v>0</v>
          </cell>
          <cell r="I828">
            <v>0</v>
          </cell>
          <cell r="J828" t="str">
            <v>Ploughmans CC</v>
          </cell>
          <cell r="K828" t="str">
            <v>Sunday</v>
          </cell>
          <cell r="L828" t="str">
            <v>9th August</v>
          </cell>
          <cell r="M828" t="str">
            <v>Away</v>
          </cell>
          <cell r="N828" t="str">
            <v>Clapham In CC</v>
          </cell>
          <cell r="P828">
            <v>1</v>
          </cell>
          <cell r="Q828" t="str">
            <v>J Freltnall</v>
          </cell>
          <cell r="T828">
            <v>4</v>
          </cell>
          <cell r="U828" t="str">
            <v>caught</v>
          </cell>
          <cell r="V828" t="str">
            <v>S Britto</v>
          </cell>
          <cell r="X828" t="str">
            <v>J Jackson</v>
          </cell>
          <cell r="Y828">
            <v>54</v>
          </cell>
          <cell r="AD828" t="str">
            <v>n/a</v>
          </cell>
          <cell r="AE828" t="str">
            <v>n/a</v>
          </cell>
          <cell r="AF828" t="str">
            <v>n/a</v>
          </cell>
          <cell r="AG828" t="str">
            <v>n/a</v>
          </cell>
          <cell r="AH828" t="str">
            <v>n/a</v>
          </cell>
          <cell r="AK828">
            <v>8</v>
          </cell>
          <cell r="AL828">
            <v>2.2000000000000002</v>
          </cell>
          <cell r="AM828">
            <v>0</v>
          </cell>
          <cell r="AN828">
            <v>15</v>
          </cell>
          <cell r="AO828">
            <v>0</v>
          </cell>
        </row>
        <row r="829">
          <cell r="G829" t="str">
            <v>J Shinner32</v>
          </cell>
          <cell r="H829">
            <v>0</v>
          </cell>
          <cell r="I829">
            <v>0</v>
          </cell>
          <cell r="J829" t="str">
            <v>Ploughmans CC</v>
          </cell>
          <cell r="K829" t="str">
            <v>Sunday</v>
          </cell>
          <cell r="L829" t="str">
            <v>9th August</v>
          </cell>
          <cell r="M829" t="str">
            <v>Away</v>
          </cell>
          <cell r="N829" t="str">
            <v>Clapham In CC</v>
          </cell>
          <cell r="P829">
            <v>1</v>
          </cell>
          <cell r="Q829" t="str">
            <v>J Shinner</v>
          </cell>
          <cell r="T829">
            <v>5</v>
          </cell>
          <cell r="U829" t="str">
            <v>bowled</v>
          </cell>
          <cell r="X829" t="str">
            <v>S Carson</v>
          </cell>
          <cell r="Y829">
            <v>32</v>
          </cell>
          <cell r="AD829" t="str">
            <v>n/a</v>
          </cell>
          <cell r="AE829" t="str">
            <v>n/a</v>
          </cell>
          <cell r="AF829" t="str">
            <v>n/a</v>
          </cell>
          <cell r="AG829" t="str">
            <v>n/a</v>
          </cell>
          <cell r="AH829" t="str">
            <v>n/a</v>
          </cell>
          <cell r="AK829">
            <v>4</v>
          </cell>
          <cell r="AL829">
            <v>4</v>
          </cell>
          <cell r="AM829">
            <v>0</v>
          </cell>
          <cell r="AN829">
            <v>33</v>
          </cell>
          <cell r="AO829">
            <v>0</v>
          </cell>
        </row>
        <row r="830">
          <cell r="G830" t="str">
            <v>D Burgess13</v>
          </cell>
          <cell r="H830">
            <v>0</v>
          </cell>
          <cell r="I830">
            <v>0</v>
          </cell>
          <cell r="J830" t="str">
            <v>Ploughmans CC</v>
          </cell>
          <cell r="K830" t="str">
            <v>Sunday</v>
          </cell>
          <cell r="L830" t="str">
            <v>9th August</v>
          </cell>
          <cell r="M830" t="str">
            <v>Away</v>
          </cell>
          <cell r="N830" t="str">
            <v>Clapham In CC</v>
          </cell>
          <cell r="P830">
            <v>1</v>
          </cell>
          <cell r="Q830" t="str">
            <v>D Burgess</v>
          </cell>
          <cell r="T830">
            <v>6</v>
          </cell>
          <cell r="U830" t="str">
            <v>caught</v>
          </cell>
          <cell r="V830" t="str">
            <v>K Chau</v>
          </cell>
          <cell r="X830" t="str">
            <v>J Jackson</v>
          </cell>
          <cell r="Y830">
            <v>13</v>
          </cell>
          <cell r="AD830" t="str">
            <v>n/a</v>
          </cell>
          <cell r="AE830" t="str">
            <v>n/a</v>
          </cell>
          <cell r="AF830" t="str">
            <v>n/a</v>
          </cell>
          <cell r="AG830" t="str">
            <v>n/a</v>
          </cell>
          <cell r="AH830" t="str">
            <v>n/a</v>
          </cell>
          <cell r="AK830">
            <v>3</v>
          </cell>
          <cell r="AL830">
            <v>2</v>
          </cell>
          <cell r="AM830">
            <v>0</v>
          </cell>
          <cell r="AN830">
            <v>23</v>
          </cell>
          <cell r="AO830">
            <v>0</v>
          </cell>
        </row>
        <row r="831">
          <cell r="G831" t="str">
            <v>R Hollands2</v>
          </cell>
          <cell r="H831">
            <v>0</v>
          </cell>
          <cell r="I831">
            <v>0</v>
          </cell>
          <cell r="J831" t="str">
            <v>Ploughmans CC</v>
          </cell>
          <cell r="K831" t="str">
            <v>Sunday</v>
          </cell>
          <cell r="L831" t="str">
            <v>9th August</v>
          </cell>
          <cell r="M831" t="str">
            <v>Away</v>
          </cell>
          <cell r="N831" t="str">
            <v>Clapham In CC</v>
          </cell>
          <cell r="P831">
            <v>1</v>
          </cell>
          <cell r="Q831" t="str">
            <v>R Hollands</v>
          </cell>
          <cell r="T831">
            <v>7</v>
          </cell>
          <cell r="U831" t="str">
            <v>bowled</v>
          </cell>
          <cell r="X831" t="str">
            <v>T Lonnen</v>
          </cell>
          <cell r="Y831">
            <v>2</v>
          </cell>
          <cell r="AD831" t="str">
            <v>n/a</v>
          </cell>
          <cell r="AE831" t="str">
            <v>n/a</v>
          </cell>
          <cell r="AF831" t="str">
            <v>n/a</v>
          </cell>
          <cell r="AG831" t="str">
            <v>n/a</v>
          </cell>
          <cell r="AH831" t="str">
            <v>n/a</v>
          </cell>
          <cell r="AK831">
            <v>6</v>
          </cell>
          <cell r="AL831">
            <v>6</v>
          </cell>
          <cell r="AM831">
            <v>0</v>
          </cell>
          <cell r="AN831">
            <v>47</v>
          </cell>
          <cell r="AO831">
            <v>2</v>
          </cell>
        </row>
        <row r="832">
          <cell r="G832" t="str">
            <v>J Wildman12</v>
          </cell>
          <cell r="H832">
            <v>0</v>
          </cell>
          <cell r="I832">
            <v>0</v>
          </cell>
          <cell r="J832" t="str">
            <v>Ploughmans CC</v>
          </cell>
          <cell r="K832" t="str">
            <v>Sunday</v>
          </cell>
          <cell r="L832" t="str">
            <v>9th August</v>
          </cell>
          <cell r="M832" t="str">
            <v>Away</v>
          </cell>
          <cell r="N832" t="str">
            <v>Clapham In CC</v>
          </cell>
          <cell r="P832">
            <v>1</v>
          </cell>
          <cell r="Q832" t="str">
            <v>J Wildman</v>
          </cell>
          <cell r="T832">
            <v>8</v>
          </cell>
          <cell r="U832" t="str">
            <v>not out</v>
          </cell>
          <cell r="Y832">
            <v>12</v>
          </cell>
          <cell r="AD832" t="str">
            <v>n/a</v>
          </cell>
          <cell r="AE832" t="str">
            <v>n/a</v>
          </cell>
          <cell r="AF832" t="str">
            <v>n/a</v>
          </cell>
          <cell r="AG832" t="str">
            <v>n/a</v>
          </cell>
          <cell r="AH832" t="str">
            <v>n/a</v>
          </cell>
          <cell r="AK832">
            <v>7</v>
          </cell>
          <cell r="AL832">
            <v>5</v>
          </cell>
          <cell r="AM832">
            <v>0</v>
          </cell>
          <cell r="AN832">
            <v>33</v>
          </cell>
          <cell r="AO832">
            <v>1</v>
          </cell>
        </row>
        <row r="833">
          <cell r="G833" t="str">
            <v>J Curtis14</v>
          </cell>
          <cell r="H833">
            <v>0</v>
          </cell>
          <cell r="I833">
            <v>0</v>
          </cell>
          <cell r="J833" t="str">
            <v>Ploughmans CC</v>
          </cell>
          <cell r="K833" t="str">
            <v>Sunday</v>
          </cell>
          <cell r="L833" t="str">
            <v>9th August</v>
          </cell>
          <cell r="M833" t="str">
            <v>Away</v>
          </cell>
          <cell r="N833" t="str">
            <v>Clapham In CC</v>
          </cell>
          <cell r="P833">
            <v>1</v>
          </cell>
          <cell r="Q833" t="str">
            <v>J Curtis</v>
          </cell>
          <cell r="T833">
            <v>9</v>
          </cell>
          <cell r="U833" t="str">
            <v>not out</v>
          </cell>
          <cell r="Y833">
            <v>14</v>
          </cell>
          <cell r="AD833" t="str">
            <v>n/a</v>
          </cell>
          <cell r="AE833" t="str">
            <v>n/a</v>
          </cell>
          <cell r="AF833" t="str">
            <v>n/a</v>
          </cell>
          <cell r="AG833" t="str">
            <v>n/a</v>
          </cell>
          <cell r="AH833" t="str">
            <v>n/a</v>
          </cell>
          <cell r="AK833">
            <v>2</v>
          </cell>
          <cell r="AL833">
            <v>4</v>
          </cell>
          <cell r="AM833">
            <v>1</v>
          </cell>
          <cell r="AN833">
            <v>34</v>
          </cell>
          <cell r="AO833">
            <v>0</v>
          </cell>
        </row>
        <row r="834">
          <cell r="G834" t="str">
            <v>Bowler 2n/a</v>
          </cell>
          <cell r="H834">
            <v>0</v>
          </cell>
          <cell r="I834">
            <v>0</v>
          </cell>
          <cell r="J834" t="str">
            <v>Ploughmans CC</v>
          </cell>
          <cell r="K834" t="str">
            <v>Sunday</v>
          </cell>
          <cell r="L834" t="str">
            <v>9th August</v>
          </cell>
          <cell r="M834" t="str">
            <v>Away</v>
          </cell>
          <cell r="N834" t="str">
            <v>Clapham In CC</v>
          </cell>
          <cell r="P834">
            <v>1</v>
          </cell>
          <cell r="Q834" t="str">
            <v>Bowler 2</v>
          </cell>
          <cell r="T834">
            <v>10</v>
          </cell>
          <cell r="U834" t="str">
            <v>did not bat</v>
          </cell>
          <cell r="V834" t="str">
            <v>n/a</v>
          </cell>
          <cell r="W834" t="str">
            <v>n/a</v>
          </cell>
          <cell r="X834" t="str">
            <v>n/a</v>
          </cell>
          <cell r="Y834" t="str">
            <v>n/a</v>
          </cell>
          <cell r="AD834" t="str">
            <v>n/a</v>
          </cell>
          <cell r="AE834" t="str">
            <v>n/a</v>
          </cell>
          <cell r="AF834" t="str">
            <v>n/a</v>
          </cell>
          <cell r="AG834" t="str">
            <v>n/a</v>
          </cell>
          <cell r="AH834" t="str">
            <v>n/a</v>
          </cell>
        </row>
        <row r="835">
          <cell r="G835" t="str">
            <v>Hasann/a</v>
          </cell>
          <cell r="H835">
            <v>0</v>
          </cell>
          <cell r="I835">
            <v>0</v>
          </cell>
          <cell r="J835" t="str">
            <v>Ploughmans CC</v>
          </cell>
          <cell r="K835" t="str">
            <v>Sunday</v>
          </cell>
          <cell r="L835" t="str">
            <v>9th August</v>
          </cell>
          <cell r="M835" t="str">
            <v>Away</v>
          </cell>
          <cell r="N835" t="str">
            <v>Clapham In CC</v>
          </cell>
          <cell r="P835">
            <v>1</v>
          </cell>
          <cell r="Q835" t="str">
            <v>Hasan</v>
          </cell>
          <cell r="T835">
            <v>11</v>
          </cell>
          <cell r="U835" t="str">
            <v>did not bat</v>
          </cell>
          <cell r="V835" t="str">
            <v>n/a</v>
          </cell>
          <cell r="W835" t="str">
            <v>n/a</v>
          </cell>
          <cell r="X835" t="str">
            <v>n/a</v>
          </cell>
          <cell r="Y835" t="str">
            <v>n/a</v>
          </cell>
          <cell r="AD835" t="str">
            <v>n/a</v>
          </cell>
          <cell r="AE835" t="str">
            <v>n/a</v>
          </cell>
          <cell r="AF835" t="str">
            <v>n/a</v>
          </cell>
          <cell r="AG835" t="str">
            <v>n/a</v>
          </cell>
          <cell r="AH835" t="str">
            <v>n/a</v>
          </cell>
          <cell r="AK835">
            <v>1</v>
          </cell>
          <cell r="AL835">
            <v>8</v>
          </cell>
          <cell r="AM835">
            <v>1</v>
          </cell>
          <cell r="AN835">
            <v>34</v>
          </cell>
          <cell r="AO835">
            <v>0</v>
          </cell>
        </row>
        <row r="836">
          <cell r="G836" t="str">
            <v>Extras19</v>
          </cell>
          <cell r="H836">
            <v>0</v>
          </cell>
          <cell r="I836">
            <v>0</v>
          </cell>
          <cell r="J836" t="str">
            <v>Ploughmans CC</v>
          </cell>
          <cell r="K836" t="str">
            <v>Sunday</v>
          </cell>
          <cell r="L836" t="str">
            <v>9th August</v>
          </cell>
          <cell r="M836" t="str">
            <v>Away</v>
          </cell>
          <cell r="N836" t="str">
            <v>Clapham In CC</v>
          </cell>
          <cell r="P836">
            <v>1</v>
          </cell>
          <cell r="Q836" t="str">
            <v>Extras</v>
          </cell>
          <cell r="T836" t="str">
            <v>n/a</v>
          </cell>
          <cell r="U836" t="str">
            <v>n/a</v>
          </cell>
          <cell r="V836" t="str">
            <v>n/a</v>
          </cell>
          <cell r="X836" t="str">
            <v>n/a</v>
          </cell>
          <cell r="Y836">
            <v>19</v>
          </cell>
          <cell r="Z836" t="str">
            <v>n/a</v>
          </cell>
          <cell r="AA836" t="str">
            <v>n/a</v>
          </cell>
          <cell r="AB836" t="str">
            <v>n/a</v>
          </cell>
          <cell r="AC836" t="str">
            <v>n/a</v>
          </cell>
          <cell r="AD836">
            <v>8</v>
          </cell>
          <cell r="AE836">
            <v>1</v>
          </cell>
          <cell r="AF836">
            <v>5</v>
          </cell>
          <cell r="AG836">
            <v>5</v>
          </cell>
        </row>
        <row r="837">
          <cell r="G837" t="str">
            <v>A Barraclough75</v>
          </cell>
          <cell r="H837">
            <v>0</v>
          </cell>
          <cell r="I837">
            <v>0</v>
          </cell>
          <cell r="J837" t="str">
            <v>Clapham In CC</v>
          </cell>
          <cell r="K837" t="str">
            <v>Sunday</v>
          </cell>
          <cell r="L837" t="str">
            <v>9th August</v>
          </cell>
          <cell r="M837" t="str">
            <v>Away</v>
          </cell>
          <cell r="N837" t="str">
            <v>Ploughmans CC</v>
          </cell>
          <cell r="P837">
            <v>2</v>
          </cell>
          <cell r="Q837" t="str">
            <v>A Barraclough</v>
          </cell>
          <cell r="T837">
            <v>1</v>
          </cell>
          <cell r="U837" t="str">
            <v>caught</v>
          </cell>
          <cell r="X837" t="str">
            <v>R Hollands</v>
          </cell>
          <cell r="Y837">
            <v>75</v>
          </cell>
          <cell r="AB837">
            <v>10</v>
          </cell>
          <cell r="AC837">
            <v>3</v>
          </cell>
          <cell r="AD837" t="str">
            <v>n/a</v>
          </cell>
          <cell r="AE837" t="str">
            <v>n/a</v>
          </cell>
          <cell r="AF837" t="str">
            <v>n/a</v>
          </cell>
          <cell r="AG837" t="str">
            <v>n/a</v>
          </cell>
          <cell r="AH837" t="str">
            <v>n/a</v>
          </cell>
        </row>
        <row r="838">
          <cell r="G838" t="str">
            <v>S Britto68</v>
          </cell>
          <cell r="H838">
            <v>0</v>
          </cell>
          <cell r="I838">
            <v>0</v>
          </cell>
          <cell r="J838" t="str">
            <v>Clapham In CC</v>
          </cell>
          <cell r="K838" t="str">
            <v>Sunday</v>
          </cell>
          <cell r="L838" t="str">
            <v>9th August</v>
          </cell>
          <cell r="M838" t="str">
            <v>Away</v>
          </cell>
          <cell r="N838" t="str">
            <v>Ploughmans CC</v>
          </cell>
          <cell r="P838">
            <v>2</v>
          </cell>
          <cell r="Q838" t="str">
            <v>S Britto</v>
          </cell>
          <cell r="T838">
            <v>2</v>
          </cell>
          <cell r="U838" t="str">
            <v>not out</v>
          </cell>
          <cell r="Y838">
            <v>68</v>
          </cell>
          <cell r="AB838">
            <v>9</v>
          </cell>
          <cell r="AC838">
            <v>1</v>
          </cell>
          <cell r="AD838" t="str">
            <v>n/a</v>
          </cell>
          <cell r="AE838" t="str">
            <v>n/a</v>
          </cell>
          <cell r="AF838" t="str">
            <v>n/a</v>
          </cell>
          <cell r="AG838" t="str">
            <v>n/a</v>
          </cell>
          <cell r="AH838" t="str">
            <v>n/a</v>
          </cell>
          <cell r="AK838">
            <v>6</v>
          </cell>
          <cell r="AL838">
            <v>2</v>
          </cell>
          <cell r="AM838">
            <v>0</v>
          </cell>
          <cell r="AN838">
            <v>18</v>
          </cell>
          <cell r="AO838">
            <v>0</v>
          </cell>
        </row>
        <row r="839">
          <cell r="G839" t="str">
            <v>L Parks1</v>
          </cell>
          <cell r="H839">
            <v>0</v>
          </cell>
          <cell r="I839">
            <v>0</v>
          </cell>
          <cell r="J839" t="str">
            <v>Clapham In CC</v>
          </cell>
          <cell r="K839" t="str">
            <v>Sunday</v>
          </cell>
          <cell r="L839" t="str">
            <v>9th August</v>
          </cell>
          <cell r="M839" t="str">
            <v>Away</v>
          </cell>
          <cell r="N839" t="str">
            <v>Ploughmans CC</v>
          </cell>
          <cell r="P839">
            <v>2</v>
          </cell>
          <cell r="Q839" t="str">
            <v>L Parks</v>
          </cell>
          <cell r="T839">
            <v>3</v>
          </cell>
          <cell r="U839" t="str">
            <v>caught</v>
          </cell>
          <cell r="X839" t="str">
            <v>R Hollands</v>
          </cell>
          <cell r="Y839">
            <v>1</v>
          </cell>
          <cell r="AD839" t="str">
            <v>n/a</v>
          </cell>
          <cell r="AE839" t="str">
            <v>n/a</v>
          </cell>
          <cell r="AF839" t="str">
            <v>n/a</v>
          </cell>
          <cell r="AG839" t="str">
            <v>n/a</v>
          </cell>
          <cell r="AH839" t="str">
            <v>n/a</v>
          </cell>
        </row>
        <row r="840">
          <cell r="G840" t="str">
            <v>G Wolledge29</v>
          </cell>
          <cell r="H840">
            <v>0</v>
          </cell>
          <cell r="I840">
            <v>0</v>
          </cell>
          <cell r="J840" t="str">
            <v>Clapham In CC</v>
          </cell>
          <cell r="K840" t="str">
            <v>Sunday</v>
          </cell>
          <cell r="L840" t="str">
            <v>9th August</v>
          </cell>
          <cell r="M840" t="str">
            <v>Away</v>
          </cell>
          <cell r="N840" t="str">
            <v>Ploughmans CC</v>
          </cell>
          <cell r="P840">
            <v>2</v>
          </cell>
          <cell r="Q840" t="str">
            <v>G Wolledge</v>
          </cell>
          <cell r="T840">
            <v>4</v>
          </cell>
          <cell r="U840" t="str">
            <v>caught</v>
          </cell>
          <cell r="X840" t="str">
            <v>J Wildman</v>
          </cell>
          <cell r="Y840">
            <v>29</v>
          </cell>
          <cell r="AB840">
            <v>3</v>
          </cell>
          <cell r="AD840" t="str">
            <v>n/a</v>
          </cell>
          <cell r="AE840" t="str">
            <v>n/a</v>
          </cell>
          <cell r="AF840" t="str">
            <v>n/a</v>
          </cell>
          <cell r="AG840" t="str">
            <v>n/a</v>
          </cell>
          <cell r="AH840" t="str">
            <v>n/a</v>
          </cell>
          <cell r="AK840">
            <v>3</v>
          </cell>
          <cell r="AL840">
            <v>6</v>
          </cell>
          <cell r="AM840">
            <v>0</v>
          </cell>
          <cell r="AN840">
            <v>31</v>
          </cell>
          <cell r="AO840">
            <v>1</v>
          </cell>
        </row>
        <row r="841">
          <cell r="G841" t="str">
            <v>T Lockhart21</v>
          </cell>
          <cell r="H841">
            <v>0</v>
          </cell>
          <cell r="I841">
            <v>0</v>
          </cell>
          <cell r="J841" t="str">
            <v>Clapham In CC</v>
          </cell>
          <cell r="K841" t="str">
            <v>Sunday</v>
          </cell>
          <cell r="L841" t="str">
            <v>9th August</v>
          </cell>
          <cell r="M841" t="str">
            <v>Away</v>
          </cell>
          <cell r="N841" t="str">
            <v>Ploughmans CC</v>
          </cell>
          <cell r="P841">
            <v>2</v>
          </cell>
          <cell r="Q841" t="str">
            <v>T Lockhart</v>
          </cell>
          <cell r="S841" t="str">
            <v>w</v>
          </cell>
          <cell r="T841">
            <v>5</v>
          </cell>
          <cell r="U841" t="str">
            <v>not out</v>
          </cell>
          <cell r="Y841">
            <v>21</v>
          </cell>
          <cell r="AB841">
            <v>4</v>
          </cell>
          <cell r="AD841" t="str">
            <v>n/a</v>
          </cell>
          <cell r="AE841" t="str">
            <v>n/a</v>
          </cell>
          <cell r="AF841" t="str">
            <v>n/a</v>
          </cell>
          <cell r="AG841" t="str">
            <v>n/a</v>
          </cell>
          <cell r="AH841" t="str">
            <v>n/a</v>
          </cell>
        </row>
        <row r="842">
          <cell r="G842" t="str">
            <v>K Chaun/a</v>
          </cell>
          <cell r="H842">
            <v>0</v>
          </cell>
          <cell r="I842">
            <v>0</v>
          </cell>
          <cell r="J842" t="str">
            <v>Clapham In CC</v>
          </cell>
          <cell r="K842" t="str">
            <v>Sunday</v>
          </cell>
          <cell r="L842" t="str">
            <v>9th August</v>
          </cell>
          <cell r="M842" t="str">
            <v>Away</v>
          </cell>
          <cell r="N842" t="str">
            <v>Ploughmans CC</v>
          </cell>
          <cell r="P842">
            <v>2</v>
          </cell>
          <cell r="Q842" t="str">
            <v>K Chau</v>
          </cell>
          <cell r="T842">
            <v>6</v>
          </cell>
          <cell r="U842" t="str">
            <v>did not bat</v>
          </cell>
          <cell r="V842" t="str">
            <v>n/a</v>
          </cell>
          <cell r="W842" t="str">
            <v>n/a</v>
          </cell>
          <cell r="X842" t="str">
            <v>n/a</v>
          </cell>
          <cell r="Y842" t="str">
            <v>n/a</v>
          </cell>
          <cell r="AD842" t="str">
            <v>n/a</v>
          </cell>
          <cell r="AE842" t="str">
            <v>n/a</v>
          </cell>
          <cell r="AF842" t="str">
            <v>n/a</v>
          </cell>
          <cell r="AG842" t="str">
            <v>n/a</v>
          </cell>
          <cell r="AH842" t="str">
            <v>n/a</v>
          </cell>
        </row>
        <row r="843">
          <cell r="G843" t="str">
            <v>T Lonnenn/a</v>
          </cell>
          <cell r="H843">
            <v>0</v>
          </cell>
          <cell r="I843">
            <v>0</v>
          </cell>
          <cell r="J843" t="str">
            <v>Clapham In CC</v>
          </cell>
          <cell r="K843" t="str">
            <v>Sunday</v>
          </cell>
          <cell r="L843" t="str">
            <v>9th August</v>
          </cell>
          <cell r="M843" t="str">
            <v>Away</v>
          </cell>
          <cell r="N843" t="str">
            <v>Ploughmans CC</v>
          </cell>
          <cell r="P843">
            <v>2</v>
          </cell>
          <cell r="Q843" t="str">
            <v>T Lonnen</v>
          </cell>
          <cell r="T843">
            <v>7</v>
          </cell>
          <cell r="U843" t="str">
            <v>did not bat</v>
          </cell>
          <cell r="V843" t="str">
            <v>n/a</v>
          </cell>
          <cell r="W843" t="str">
            <v>n/a</v>
          </cell>
          <cell r="X843" t="str">
            <v>n/a</v>
          </cell>
          <cell r="Y843" t="str">
            <v>n/a</v>
          </cell>
          <cell r="AD843" t="str">
            <v>n/a</v>
          </cell>
          <cell r="AE843" t="str">
            <v>n/a</v>
          </cell>
          <cell r="AF843" t="str">
            <v>n/a</v>
          </cell>
          <cell r="AG843" t="str">
            <v>n/a</v>
          </cell>
          <cell r="AH843" t="str">
            <v>n/a</v>
          </cell>
          <cell r="AK843">
            <v>1</v>
          </cell>
          <cell r="AL843">
            <v>8</v>
          </cell>
          <cell r="AM843">
            <v>1</v>
          </cell>
          <cell r="AN843">
            <v>22</v>
          </cell>
          <cell r="AO843">
            <v>2</v>
          </cell>
        </row>
        <row r="844">
          <cell r="G844" t="str">
            <v>A Morgann/a</v>
          </cell>
          <cell r="H844">
            <v>0</v>
          </cell>
          <cell r="I844">
            <v>0</v>
          </cell>
          <cell r="J844" t="str">
            <v>Clapham In CC</v>
          </cell>
          <cell r="K844" t="str">
            <v>Sunday</v>
          </cell>
          <cell r="L844" t="str">
            <v>9th August</v>
          </cell>
          <cell r="M844" t="str">
            <v>Away</v>
          </cell>
          <cell r="N844" t="str">
            <v>Ploughmans CC</v>
          </cell>
          <cell r="P844">
            <v>2</v>
          </cell>
          <cell r="Q844" t="str">
            <v>A Morgan</v>
          </cell>
          <cell r="T844">
            <v>8</v>
          </cell>
          <cell r="U844" t="str">
            <v>did not bat</v>
          </cell>
          <cell r="V844" t="str">
            <v>n/a</v>
          </cell>
          <cell r="W844" t="str">
            <v>n/a</v>
          </cell>
          <cell r="X844" t="str">
            <v>n/a</v>
          </cell>
          <cell r="Y844" t="str">
            <v>n/a</v>
          </cell>
          <cell r="AD844" t="str">
            <v>n/a</v>
          </cell>
          <cell r="AE844" t="str">
            <v>n/a</v>
          </cell>
          <cell r="AF844" t="str">
            <v>n/a</v>
          </cell>
          <cell r="AG844" t="str">
            <v>n/a</v>
          </cell>
          <cell r="AH844" t="str">
            <v>n/a</v>
          </cell>
          <cell r="AK844">
            <v>2</v>
          </cell>
          <cell r="AL844">
            <v>7</v>
          </cell>
          <cell r="AM844">
            <v>0</v>
          </cell>
          <cell r="AN844">
            <v>40</v>
          </cell>
          <cell r="AO844">
            <v>0</v>
          </cell>
        </row>
        <row r="845">
          <cell r="G845" t="str">
            <v>J Jacksonn/a</v>
          </cell>
          <cell r="H845">
            <v>0</v>
          </cell>
          <cell r="I845">
            <v>0</v>
          </cell>
          <cell r="J845" t="str">
            <v>Clapham In CC</v>
          </cell>
          <cell r="K845" t="str">
            <v>Sunday</v>
          </cell>
          <cell r="L845" t="str">
            <v>9th August</v>
          </cell>
          <cell r="M845" t="str">
            <v>Away</v>
          </cell>
          <cell r="N845" t="str">
            <v>Ploughmans CC</v>
          </cell>
          <cell r="P845">
            <v>2</v>
          </cell>
          <cell r="Q845" t="str">
            <v>J Jackson</v>
          </cell>
          <cell r="T845">
            <v>9</v>
          </cell>
          <cell r="U845" t="str">
            <v>did not bat</v>
          </cell>
          <cell r="V845" t="str">
            <v>n/a</v>
          </cell>
          <cell r="W845" t="str">
            <v>n/a</v>
          </cell>
          <cell r="X845" t="str">
            <v>n/a</v>
          </cell>
          <cell r="Y845" t="str">
            <v>n/a</v>
          </cell>
          <cell r="AD845" t="str">
            <v>n/a</v>
          </cell>
          <cell r="AE845" t="str">
            <v>n/a</v>
          </cell>
          <cell r="AF845" t="str">
            <v>n/a</v>
          </cell>
          <cell r="AG845" t="str">
            <v>n/a</v>
          </cell>
          <cell r="AH845" t="str">
            <v>n/a</v>
          </cell>
          <cell r="AK845">
            <v>7</v>
          </cell>
          <cell r="AL845">
            <v>3</v>
          </cell>
          <cell r="AM845">
            <v>0</v>
          </cell>
          <cell r="AN845">
            <v>30</v>
          </cell>
          <cell r="AO845">
            <v>2</v>
          </cell>
        </row>
        <row r="846">
          <cell r="G846" t="str">
            <v>S Carsonn/a</v>
          </cell>
          <cell r="H846">
            <v>0</v>
          </cell>
          <cell r="I846">
            <v>0</v>
          </cell>
          <cell r="J846" t="str">
            <v>Clapham In CC</v>
          </cell>
          <cell r="K846" t="str">
            <v>Sunday</v>
          </cell>
          <cell r="L846" t="str">
            <v>9th August</v>
          </cell>
          <cell r="M846" t="str">
            <v>Away</v>
          </cell>
          <cell r="N846" t="str">
            <v>Ploughmans CC</v>
          </cell>
          <cell r="P846">
            <v>2</v>
          </cell>
          <cell r="Q846" t="str">
            <v>S Carson</v>
          </cell>
          <cell r="R846" t="str">
            <v>c</v>
          </cell>
          <cell r="T846">
            <v>10</v>
          </cell>
          <cell r="U846" t="str">
            <v>did not bat</v>
          </cell>
          <cell r="V846" t="str">
            <v>n/a</v>
          </cell>
          <cell r="W846" t="str">
            <v>n/a</v>
          </cell>
          <cell r="X846" t="str">
            <v>n/a</v>
          </cell>
          <cell r="Y846" t="str">
            <v>n/a</v>
          </cell>
          <cell r="AD846" t="str">
            <v>n/a</v>
          </cell>
          <cell r="AE846" t="str">
            <v>n/a</v>
          </cell>
          <cell r="AF846" t="str">
            <v>n/a</v>
          </cell>
          <cell r="AG846" t="str">
            <v>n/a</v>
          </cell>
          <cell r="AH846" t="str">
            <v>n/a</v>
          </cell>
          <cell r="AK846">
            <v>5</v>
          </cell>
          <cell r="AL846">
            <v>6</v>
          </cell>
          <cell r="AM846">
            <v>0</v>
          </cell>
          <cell r="AN846">
            <v>25</v>
          </cell>
          <cell r="AO846">
            <v>2</v>
          </cell>
        </row>
        <row r="847">
          <cell r="G847" t="str">
            <v>N Stephensonn/a</v>
          </cell>
          <cell r="H847">
            <v>0</v>
          </cell>
          <cell r="I847">
            <v>0</v>
          </cell>
          <cell r="J847" t="str">
            <v>Clapham In CC</v>
          </cell>
          <cell r="K847" t="str">
            <v>Sunday</v>
          </cell>
          <cell r="L847" t="str">
            <v>9th August</v>
          </cell>
          <cell r="M847" t="str">
            <v>Away</v>
          </cell>
          <cell r="N847" t="str">
            <v>Ploughmans CC</v>
          </cell>
          <cell r="P847">
            <v>2</v>
          </cell>
          <cell r="Q847" t="str">
            <v>N Stephenson</v>
          </cell>
          <cell r="T847">
            <v>11</v>
          </cell>
          <cell r="U847" t="str">
            <v>did not bat</v>
          </cell>
          <cell r="V847" t="str">
            <v>n/a</v>
          </cell>
          <cell r="W847" t="str">
            <v>n/a</v>
          </cell>
          <cell r="X847" t="str">
            <v>n/a</v>
          </cell>
          <cell r="Y847" t="str">
            <v>n/a</v>
          </cell>
          <cell r="AD847" t="str">
            <v>n/a</v>
          </cell>
          <cell r="AE847" t="str">
            <v>n/a</v>
          </cell>
          <cell r="AF847" t="str">
            <v>n/a</v>
          </cell>
          <cell r="AG847" t="str">
            <v>n/a</v>
          </cell>
          <cell r="AH847" t="str">
            <v>n/a</v>
          </cell>
          <cell r="AK847">
            <v>4</v>
          </cell>
          <cell r="AL847">
            <v>6</v>
          </cell>
          <cell r="AM847">
            <v>0</v>
          </cell>
          <cell r="AN847">
            <v>31</v>
          </cell>
          <cell r="AO847">
            <v>1</v>
          </cell>
        </row>
        <row r="848">
          <cell r="G848" t="str">
            <v>Extras54</v>
          </cell>
          <cell r="H848">
            <v>0</v>
          </cell>
          <cell r="I848">
            <v>0</v>
          </cell>
          <cell r="J848" t="str">
            <v>Clapham In CC</v>
          </cell>
          <cell r="K848" t="str">
            <v>Sunday</v>
          </cell>
          <cell r="L848" t="str">
            <v>9th August</v>
          </cell>
          <cell r="M848" t="str">
            <v>Away</v>
          </cell>
          <cell r="N848" t="str">
            <v>Ploughmans CC</v>
          </cell>
          <cell r="P848">
            <v>2</v>
          </cell>
          <cell r="Q848" t="str">
            <v>Extras</v>
          </cell>
          <cell r="T848" t="str">
            <v>n/a</v>
          </cell>
          <cell r="U848" t="str">
            <v>n/a</v>
          </cell>
          <cell r="V848" t="str">
            <v>n/a</v>
          </cell>
          <cell r="X848" t="str">
            <v>n/a</v>
          </cell>
          <cell r="Y848">
            <v>54</v>
          </cell>
          <cell r="Z848" t="str">
            <v>n/a</v>
          </cell>
          <cell r="AA848" t="str">
            <v>n/a</v>
          </cell>
          <cell r="AB848" t="str">
            <v>n/a</v>
          </cell>
          <cell r="AC848" t="str">
            <v>n/a</v>
          </cell>
          <cell r="AD848">
            <v>22</v>
          </cell>
          <cell r="AE848">
            <v>15</v>
          </cell>
          <cell r="AF848">
            <v>14</v>
          </cell>
          <cell r="AG848">
            <v>3</v>
          </cell>
        </row>
        <row r="849">
          <cell r="G849" t="str">
            <v>Batsman 1</v>
          </cell>
          <cell r="H849">
            <v>0</v>
          </cell>
          <cell r="I849">
            <v>0</v>
          </cell>
          <cell r="J849" t="str">
            <v>Ploughmans CC</v>
          </cell>
          <cell r="K849" t="str">
            <v>Saturday</v>
          </cell>
          <cell r="L849" t="str">
            <v>15th August</v>
          </cell>
          <cell r="M849" t="str">
            <v>Home</v>
          </cell>
          <cell r="N849" t="str">
            <v>Waterlogged pitch</v>
          </cell>
          <cell r="Q849" t="str">
            <v>Batsman 1</v>
          </cell>
          <cell r="T849">
            <v>1</v>
          </cell>
          <cell r="AD849" t="str">
            <v>n/a</v>
          </cell>
          <cell r="AE849" t="str">
            <v>n/a</v>
          </cell>
          <cell r="AF849" t="str">
            <v>n/a</v>
          </cell>
          <cell r="AG849" t="str">
            <v>n/a</v>
          </cell>
          <cell r="AH849" t="str">
            <v>n/a</v>
          </cell>
        </row>
        <row r="850">
          <cell r="G850" t="str">
            <v>Batsman 2</v>
          </cell>
          <cell r="H850">
            <v>0</v>
          </cell>
          <cell r="I850">
            <v>0</v>
          </cell>
          <cell r="J850" t="str">
            <v>Ploughmans CC</v>
          </cell>
          <cell r="K850" t="str">
            <v>Saturday</v>
          </cell>
          <cell r="L850" t="str">
            <v>15th August</v>
          </cell>
          <cell r="M850" t="str">
            <v>Home</v>
          </cell>
          <cell r="N850" t="str">
            <v>Waterlogged pitch</v>
          </cell>
          <cell r="Q850" t="str">
            <v>Batsman 2</v>
          </cell>
          <cell r="T850">
            <v>2</v>
          </cell>
          <cell r="AD850" t="str">
            <v>n/a</v>
          </cell>
          <cell r="AE850" t="str">
            <v>n/a</v>
          </cell>
          <cell r="AF850" t="str">
            <v>n/a</v>
          </cell>
          <cell r="AG850" t="str">
            <v>n/a</v>
          </cell>
          <cell r="AH850" t="str">
            <v>n/a</v>
          </cell>
        </row>
        <row r="851">
          <cell r="G851" t="str">
            <v>Batsman 3</v>
          </cell>
          <cell r="H851">
            <v>0</v>
          </cell>
          <cell r="I851">
            <v>0</v>
          </cell>
          <cell r="J851" t="str">
            <v>Ploughmans CC</v>
          </cell>
          <cell r="K851" t="str">
            <v>Saturday</v>
          </cell>
          <cell r="L851" t="str">
            <v>15th August</v>
          </cell>
          <cell r="M851" t="str">
            <v>Home</v>
          </cell>
          <cell r="N851" t="str">
            <v>Waterlogged pitch</v>
          </cell>
          <cell r="Q851" t="str">
            <v>Batsman 3</v>
          </cell>
          <cell r="T851">
            <v>3</v>
          </cell>
          <cell r="AD851" t="str">
            <v>n/a</v>
          </cell>
          <cell r="AE851" t="str">
            <v>n/a</v>
          </cell>
          <cell r="AF851" t="str">
            <v>n/a</v>
          </cell>
          <cell r="AG851" t="str">
            <v>n/a</v>
          </cell>
          <cell r="AH851" t="str">
            <v>n/a</v>
          </cell>
        </row>
        <row r="852">
          <cell r="G852" t="str">
            <v>Batsman 4</v>
          </cell>
          <cell r="H852">
            <v>0</v>
          </cell>
          <cell r="I852">
            <v>0</v>
          </cell>
          <cell r="J852" t="str">
            <v>Ploughmans CC</v>
          </cell>
          <cell r="K852" t="str">
            <v>Saturday</v>
          </cell>
          <cell r="L852" t="str">
            <v>15th August</v>
          </cell>
          <cell r="M852" t="str">
            <v>Home</v>
          </cell>
          <cell r="N852" t="str">
            <v>Waterlogged pitch</v>
          </cell>
          <cell r="Q852" t="str">
            <v>Batsman 4</v>
          </cell>
          <cell r="T852">
            <v>4</v>
          </cell>
          <cell r="AD852" t="str">
            <v>n/a</v>
          </cell>
          <cell r="AE852" t="str">
            <v>n/a</v>
          </cell>
          <cell r="AF852" t="str">
            <v>n/a</v>
          </cell>
          <cell r="AG852" t="str">
            <v>n/a</v>
          </cell>
          <cell r="AH852" t="str">
            <v>n/a</v>
          </cell>
        </row>
        <row r="853">
          <cell r="G853" t="str">
            <v>Batsman 5</v>
          </cell>
          <cell r="H853">
            <v>0</v>
          </cell>
          <cell r="I853">
            <v>0</v>
          </cell>
          <cell r="J853" t="str">
            <v>Ploughmans CC</v>
          </cell>
          <cell r="K853" t="str">
            <v>Saturday</v>
          </cell>
          <cell r="L853" t="str">
            <v>15th August</v>
          </cell>
          <cell r="M853" t="str">
            <v>Home</v>
          </cell>
          <cell r="N853" t="str">
            <v>Waterlogged pitch</v>
          </cell>
          <cell r="Q853" t="str">
            <v>Batsman 5</v>
          </cell>
          <cell r="T853">
            <v>5</v>
          </cell>
          <cell r="AD853" t="str">
            <v>n/a</v>
          </cell>
          <cell r="AE853" t="str">
            <v>n/a</v>
          </cell>
          <cell r="AF853" t="str">
            <v>n/a</v>
          </cell>
          <cell r="AG853" t="str">
            <v>n/a</v>
          </cell>
          <cell r="AH853" t="str">
            <v>n/a</v>
          </cell>
        </row>
        <row r="854">
          <cell r="G854" t="str">
            <v>Bowler 6</v>
          </cell>
          <cell r="H854">
            <v>0</v>
          </cell>
          <cell r="I854">
            <v>0</v>
          </cell>
          <cell r="J854" t="str">
            <v>Ploughmans CC</v>
          </cell>
          <cell r="K854" t="str">
            <v>Saturday</v>
          </cell>
          <cell r="L854" t="str">
            <v>15th August</v>
          </cell>
          <cell r="M854" t="str">
            <v>Home</v>
          </cell>
          <cell r="N854" t="str">
            <v>Waterlogged pitch</v>
          </cell>
          <cell r="Q854" t="str">
            <v>Bowler 6</v>
          </cell>
          <cell r="T854">
            <v>6</v>
          </cell>
          <cell r="AD854" t="str">
            <v>n/a</v>
          </cell>
          <cell r="AE854" t="str">
            <v>n/a</v>
          </cell>
          <cell r="AF854" t="str">
            <v>n/a</v>
          </cell>
          <cell r="AG854" t="str">
            <v>n/a</v>
          </cell>
          <cell r="AH854" t="str">
            <v>n/a</v>
          </cell>
        </row>
        <row r="855">
          <cell r="G855" t="str">
            <v>Bowler 5</v>
          </cell>
          <cell r="H855">
            <v>0</v>
          </cell>
          <cell r="I855">
            <v>0</v>
          </cell>
          <cell r="J855" t="str">
            <v>Ploughmans CC</v>
          </cell>
          <cell r="K855" t="str">
            <v>Saturday</v>
          </cell>
          <cell r="L855" t="str">
            <v>15th August</v>
          </cell>
          <cell r="M855" t="str">
            <v>Home</v>
          </cell>
          <cell r="N855" t="str">
            <v>Waterlogged pitch</v>
          </cell>
          <cell r="Q855" t="str">
            <v>Bowler 5</v>
          </cell>
          <cell r="T855">
            <v>7</v>
          </cell>
          <cell r="AD855" t="str">
            <v>n/a</v>
          </cell>
          <cell r="AE855" t="str">
            <v>n/a</v>
          </cell>
          <cell r="AF855" t="str">
            <v>n/a</v>
          </cell>
          <cell r="AG855" t="str">
            <v>n/a</v>
          </cell>
          <cell r="AH855" t="str">
            <v>n/a</v>
          </cell>
        </row>
        <row r="856">
          <cell r="G856" t="str">
            <v>Bowler 4</v>
          </cell>
          <cell r="H856">
            <v>0</v>
          </cell>
          <cell r="I856">
            <v>0</v>
          </cell>
          <cell r="J856" t="str">
            <v>Ploughmans CC</v>
          </cell>
          <cell r="K856" t="str">
            <v>Saturday</v>
          </cell>
          <cell r="L856" t="str">
            <v>15th August</v>
          </cell>
          <cell r="M856" t="str">
            <v>Home</v>
          </cell>
          <cell r="N856" t="str">
            <v>Waterlogged pitch</v>
          </cell>
          <cell r="Q856" t="str">
            <v>Bowler 4</v>
          </cell>
          <cell r="T856">
            <v>8</v>
          </cell>
          <cell r="AD856" t="str">
            <v>n/a</v>
          </cell>
          <cell r="AE856" t="str">
            <v>n/a</v>
          </cell>
          <cell r="AF856" t="str">
            <v>n/a</v>
          </cell>
          <cell r="AG856" t="str">
            <v>n/a</v>
          </cell>
          <cell r="AH856" t="str">
            <v>n/a</v>
          </cell>
        </row>
        <row r="857">
          <cell r="G857" t="str">
            <v>Bowler 3</v>
          </cell>
          <cell r="H857">
            <v>0</v>
          </cell>
          <cell r="I857">
            <v>0</v>
          </cell>
          <cell r="J857" t="str">
            <v>Ploughmans CC</v>
          </cell>
          <cell r="K857" t="str">
            <v>Saturday</v>
          </cell>
          <cell r="L857" t="str">
            <v>15th August</v>
          </cell>
          <cell r="M857" t="str">
            <v>Home</v>
          </cell>
          <cell r="N857" t="str">
            <v>Waterlogged pitch</v>
          </cell>
          <cell r="Q857" t="str">
            <v>Bowler 3</v>
          </cell>
          <cell r="T857">
            <v>9</v>
          </cell>
          <cell r="AD857" t="str">
            <v>n/a</v>
          </cell>
          <cell r="AE857" t="str">
            <v>n/a</v>
          </cell>
          <cell r="AF857" t="str">
            <v>n/a</v>
          </cell>
          <cell r="AG857" t="str">
            <v>n/a</v>
          </cell>
          <cell r="AH857" t="str">
            <v>n/a</v>
          </cell>
        </row>
        <row r="858">
          <cell r="G858" t="str">
            <v>Bowler 2</v>
          </cell>
          <cell r="H858">
            <v>0</v>
          </cell>
          <cell r="I858">
            <v>0</v>
          </cell>
          <cell r="J858" t="str">
            <v>Ploughmans CC</v>
          </cell>
          <cell r="K858" t="str">
            <v>Saturday</v>
          </cell>
          <cell r="L858" t="str">
            <v>15th August</v>
          </cell>
          <cell r="M858" t="str">
            <v>Home</v>
          </cell>
          <cell r="N858" t="str">
            <v>Waterlogged pitch</v>
          </cell>
          <cell r="Q858" t="str">
            <v>Bowler 2</v>
          </cell>
          <cell r="T858">
            <v>10</v>
          </cell>
          <cell r="AD858" t="str">
            <v>n/a</v>
          </cell>
          <cell r="AE858" t="str">
            <v>n/a</v>
          </cell>
          <cell r="AF858" t="str">
            <v>n/a</v>
          </cell>
          <cell r="AG858" t="str">
            <v>n/a</v>
          </cell>
          <cell r="AH858" t="str">
            <v>n/a</v>
          </cell>
        </row>
        <row r="859">
          <cell r="G859" t="str">
            <v>Bowler 1</v>
          </cell>
          <cell r="H859">
            <v>0</v>
          </cell>
          <cell r="I859">
            <v>0</v>
          </cell>
          <cell r="J859" t="str">
            <v>Ploughmans CC</v>
          </cell>
          <cell r="K859" t="str">
            <v>Saturday</v>
          </cell>
          <cell r="L859" t="str">
            <v>15th August</v>
          </cell>
          <cell r="M859" t="str">
            <v>Home</v>
          </cell>
          <cell r="N859" t="str">
            <v>Waterlogged pitch</v>
          </cell>
          <cell r="Q859" t="str">
            <v>Bowler 1</v>
          </cell>
          <cell r="T859">
            <v>11</v>
          </cell>
          <cell r="AD859" t="str">
            <v>n/a</v>
          </cell>
          <cell r="AE859" t="str">
            <v>n/a</v>
          </cell>
          <cell r="AF859" t="str">
            <v>n/a</v>
          </cell>
          <cell r="AG859" t="str">
            <v>n/a</v>
          </cell>
          <cell r="AH859" t="str">
            <v>n/a</v>
          </cell>
        </row>
        <row r="860">
          <cell r="G860" t="str">
            <v>Extras0</v>
          </cell>
          <cell r="H860">
            <v>0</v>
          </cell>
          <cell r="I860">
            <v>0</v>
          </cell>
          <cell r="J860" t="str">
            <v>Ploughmans CC</v>
          </cell>
          <cell r="K860" t="str">
            <v>Saturday</v>
          </cell>
          <cell r="L860" t="str">
            <v>15th August</v>
          </cell>
          <cell r="M860" t="str">
            <v>Home</v>
          </cell>
          <cell r="N860" t="str">
            <v>Waterlogged pitch</v>
          </cell>
          <cell r="Q860" t="str">
            <v>Extras</v>
          </cell>
          <cell r="T860" t="str">
            <v>n/a</v>
          </cell>
          <cell r="U860" t="str">
            <v>n/a</v>
          </cell>
          <cell r="V860" t="str">
            <v>n/a</v>
          </cell>
          <cell r="X860" t="str">
            <v>n/a</v>
          </cell>
          <cell r="Y860">
            <v>0</v>
          </cell>
          <cell r="Z860" t="str">
            <v>n/a</v>
          </cell>
          <cell r="AA860" t="str">
            <v>n/a</v>
          </cell>
          <cell r="AB860" t="str">
            <v>n/a</v>
          </cell>
          <cell r="AC860" t="str">
            <v>n/a</v>
          </cell>
        </row>
        <row r="861">
          <cell r="G861" t="str">
            <v>Batsman 1</v>
          </cell>
          <cell r="H861">
            <v>0</v>
          </cell>
          <cell r="I861">
            <v>0</v>
          </cell>
          <cell r="J861" t="str">
            <v>Ploughmans CC</v>
          </cell>
          <cell r="K861" t="str">
            <v>Saturday</v>
          </cell>
          <cell r="L861" t="str">
            <v>15th August</v>
          </cell>
          <cell r="M861" t="str">
            <v>Home</v>
          </cell>
          <cell r="N861" t="str">
            <v>Waterlogged pitch</v>
          </cell>
          <cell r="Q861" t="str">
            <v>Batsman 1</v>
          </cell>
          <cell r="T861">
            <v>1</v>
          </cell>
          <cell r="AD861" t="str">
            <v>n/a</v>
          </cell>
          <cell r="AE861" t="str">
            <v>n/a</v>
          </cell>
          <cell r="AF861" t="str">
            <v>n/a</v>
          </cell>
          <cell r="AG861" t="str">
            <v>n/a</v>
          </cell>
          <cell r="AH861" t="str">
            <v>n/a</v>
          </cell>
        </row>
        <row r="862">
          <cell r="G862" t="str">
            <v>Batsman 2</v>
          </cell>
          <cell r="H862">
            <v>0</v>
          </cell>
          <cell r="I862">
            <v>0</v>
          </cell>
          <cell r="J862" t="str">
            <v>Ploughmans CC</v>
          </cell>
          <cell r="K862" t="str">
            <v>Saturday</v>
          </cell>
          <cell r="L862" t="str">
            <v>15th August</v>
          </cell>
          <cell r="M862" t="str">
            <v>Home</v>
          </cell>
          <cell r="N862" t="str">
            <v>Waterlogged pitch</v>
          </cell>
          <cell r="Q862" t="str">
            <v>Batsman 2</v>
          </cell>
          <cell r="T862">
            <v>2</v>
          </cell>
          <cell r="AD862" t="str">
            <v>n/a</v>
          </cell>
          <cell r="AE862" t="str">
            <v>n/a</v>
          </cell>
          <cell r="AF862" t="str">
            <v>n/a</v>
          </cell>
          <cell r="AG862" t="str">
            <v>n/a</v>
          </cell>
          <cell r="AH862" t="str">
            <v>n/a</v>
          </cell>
        </row>
        <row r="863">
          <cell r="G863" t="str">
            <v>Batsman 3</v>
          </cell>
          <cell r="H863">
            <v>0</v>
          </cell>
          <cell r="I863">
            <v>0</v>
          </cell>
          <cell r="J863" t="str">
            <v>Ploughmans CC</v>
          </cell>
          <cell r="K863" t="str">
            <v>Saturday</v>
          </cell>
          <cell r="L863" t="str">
            <v>15th August</v>
          </cell>
          <cell r="M863" t="str">
            <v>Home</v>
          </cell>
          <cell r="N863" t="str">
            <v>Waterlogged pitch</v>
          </cell>
          <cell r="Q863" t="str">
            <v>Batsman 3</v>
          </cell>
          <cell r="T863">
            <v>3</v>
          </cell>
          <cell r="AD863" t="str">
            <v>n/a</v>
          </cell>
          <cell r="AE863" t="str">
            <v>n/a</v>
          </cell>
          <cell r="AF863" t="str">
            <v>n/a</v>
          </cell>
          <cell r="AG863" t="str">
            <v>n/a</v>
          </cell>
          <cell r="AH863" t="str">
            <v>n/a</v>
          </cell>
        </row>
        <row r="864">
          <cell r="G864" t="str">
            <v>Batsman 4</v>
          </cell>
          <cell r="H864">
            <v>0</v>
          </cell>
          <cell r="I864">
            <v>0</v>
          </cell>
          <cell r="J864" t="str">
            <v>Ploughmans CC</v>
          </cell>
          <cell r="K864" t="str">
            <v>Saturday</v>
          </cell>
          <cell r="L864" t="str">
            <v>15th August</v>
          </cell>
          <cell r="M864" t="str">
            <v>Home</v>
          </cell>
          <cell r="N864" t="str">
            <v>Waterlogged pitch</v>
          </cell>
          <cell r="Q864" t="str">
            <v>Batsman 4</v>
          </cell>
          <cell r="T864">
            <v>4</v>
          </cell>
          <cell r="AD864" t="str">
            <v>n/a</v>
          </cell>
          <cell r="AE864" t="str">
            <v>n/a</v>
          </cell>
          <cell r="AF864" t="str">
            <v>n/a</v>
          </cell>
          <cell r="AG864" t="str">
            <v>n/a</v>
          </cell>
          <cell r="AH864" t="str">
            <v>n/a</v>
          </cell>
        </row>
        <row r="865">
          <cell r="G865" t="str">
            <v>Batsman 5</v>
          </cell>
          <cell r="H865">
            <v>0</v>
          </cell>
          <cell r="I865">
            <v>0</v>
          </cell>
          <cell r="J865" t="str">
            <v>Ploughmans CC</v>
          </cell>
          <cell r="K865" t="str">
            <v>Saturday</v>
          </cell>
          <cell r="L865" t="str">
            <v>15th August</v>
          </cell>
          <cell r="M865" t="str">
            <v>Home</v>
          </cell>
          <cell r="N865" t="str">
            <v>Waterlogged pitch</v>
          </cell>
          <cell r="Q865" t="str">
            <v>Batsman 5</v>
          </cell>
          <cell r="T865">
            <v>5</v>
          </cell>
          <cell r="AD865" t="str">
            <v>n/a</v>
          </cell>
          <cell r="AE865" t="str">
            <v>n/a</v>
          </cell>
          <cell r="AF865" t="str">
            <v>n/a</v>
          </cell>
          <cell r="AG865" t="str">
            <v>n/a</v>
          </cell>
          <cell r="AH865" t="str">
            <v>n/a</v>
          </cell>
        </row>
        <row r="866">
          <cell r="G866" t="str">
            <v>Bowler 6</v>
          </cell>
          <cell r="H866">
            <v>0</v>
          </cell>
          <cell r="I866">
            <v>0</v>
          </cell>
          <cell r="J866" t="str">
            <v>Ploughmans CC</v>
          </cell>
          <cell r="K866" t="str">
            <v>Saturday</v>
          </cell>
          <cell r="L866" t="str">
            <v>15th August</v>
          </cell>
          <cell r="M866" t="str">
            <v>Home</v>
          </cell>
          <cell r="N866" t="str">
            <v>Waterlogged pitch</v>
          </cell>
          <cell r="Q866" t="str">
            <v>Bowler 6</v>
          </cell>
          <cell r="T866">
            <v>6</v>
          </cell>
          <cell r="AD866" t="str">
            <v>n/a</v>
          </cell>
          <cell r="AE866" t="str">
            <v>n/a</v>
          </cell>
          <cell r="AF866" t="str">
            <v>n/a</v>
          </cell>
          <cell r="AG866" t="str">
            <v>n/a</v>
          </cell>
          <cell r="AH866" t="str">
            <v>n/a</v>
          </cell>
        </row>
        <row r="867">
          <cell r="G867" t="str">
            <v>Bowler 5</v>
          </cell>
          <cell r="H867">
            <v>0</v>
          </cell>
          <cell r="I867">
            <v>0</v>
          </cell>
          <cell r="J867" t="str">
            <v>Ploughmans CC</v>
          </cell>
          <cell r="K867" t="str">
            <v>Saturday</v>
          </cell>
          <cell r="L867" t="str">
            <v>15th August</v>
          </cell>
          <cell r="M867" t="str">
            <v>Home</v>
          </cell>
          <cell r="N867" t="str">
            <v>Waterlogged pitch</v>
          </cell>
          <cell r="Q867" t="str">
            <v>Bowler 5</v>
          </cell>
          <cell r="T867">
            <v>7</v>
          </cell>
          <cell r="AD867" t="str">
            <v>n/a</v>
          </cell>
          <cell r="AE867" t="str">
            <v>n/a</v>
          </cell>
          <cell r="AF867" t="str">
            <v>n/a</v>
          </cell>
          <cell r="AG867" t="str">
            <v>n/a</v>
          </cell>
          <cell r="AH867" t="str">
            <v>n/a</v>
          </cell>
        </row>
        <row r="868">
          <cell r="G868" t="str">
            <v>Bowler 4</v>
          </cell>
          <cell r="H868">
            <v>0</v>
          </cell>
          <cell r="I868">
            <v>0</v>
          </cell>
          <cell r="J868" t="str">
            <v>Ploughmans CC</v>
          </cell>
          <cell r="K868" t="str">
            <v>Saturday</v>
          </cell>
          <cell r="L868" t="str">
            <v>15th August</v>
          </cell>
          <cell r="M868" t="str">
            <v>Home</v>
          </cell>
          <cell r="N868" t="str">
            <v>Waterlogged pitch</v>
          </cell>
          <cell r="Q868" t="str">
            <v>Bowler 4</v>
          </cell>
          <cell r="T868">
            <v>8</v>
          </cell>
          <cell r="AD868" t="str">
            <v>n/a</v>
          </cell>
          <cell r="AE868" t="str">
            <v>n/a</v>
          </cell>
          <cell r="AF868" t="str">
            <v>n/a</v>
          </cell>
          <cell r="AG868" t="str">
            <v>n/a</v>
          </cell>
          <cell r="AH868" t="str">
            <v>n/a</v>
          </cell>
        </row>
        <row r="869">
          <cell r="G869" t="str">
            <v>Bowler 3</v>
          </cell>
          <cell r="H869">
            <v>0</v>
          </cell>
          <cell r="I869">
            <v>0</v>
          </cell>
          <cell r="J869" t="str">
            <v>Ploughmans CC</v>
          </cell>
          <cell r="K869" t="str">
            <v>Saturday</v>
          </cell>
          <cell r="L869" t="str">
            <v>15th August</v>
          </cell>
          <cell r="M869" t="str">
            <v>Home</v>
          </cell>
          <cell r="N869" t="str">
            <v>Waterlogged pitch</v>
          </cell>
          <cell r="Q869" t="str">
            <v>Bowler 3</v>
          </cell>
          <cell r="T869">
            <v>9</v>
          </cell>
          <cell r="AD869" t="str">
            <v>n/a</v>
          </cell>
          <cell r="AE869" t="str">
            <v>n/a</v>
          </cell>
          <cell r="AF869" t="str">
            <v>n/a</v>
          </cell>
          <cell r="AG869" t="str">
            <v>n/a</v>
          </cell>
          <cell r="AH869" t="str">
            <v>n/a</v>
          </cell>
        </row>
        <row r="870">
          <cell r="G870" t="str">
            <v>Bowler 2</v>
          </cell>
          <cell r="H870">
            <v>0</v>
          </cell>
          <cell r="I870">
            <v>0</v>
          </cell>
          <cell r="J870" t="str">
            <v>Ploughmans CC</v>
          </cell>
          <cell r="K870" t="str">
            <v>Saturday</v>
          </cell>
          <cell r="L870" t="str">
            <v>15th August</v>
          </cell>
          <cell r="M870" t="str">
            <v>Home</v>
          </cell>
          <cell r="N870" t="str">
            <v>Waterlogged pitch</v>
          </cell>
          <cell r="Q870" t="str">
            <v>Bowler 2</v>
          </cell>
          <cell r="T870">
            <v>10</v>
          </cell>
          <cell r="AD870" t="str">
            <v>n/a</v>
          </cell>
          <cell r="AE870" t="str">
            <v>n/a</v>
          </cell>
          <cell r="AF870" t="str">
            <v>n/a</v>
          </cell>
          <cell r="AG870" t="str">
            <v>n/a</v>
          </cell>
          <cell r="AH870" t="str">
            <v>n/a</v>
          </cell>
        </row>
        <row r="871">
          <cell r="G871" t="str">
            <v>Bowler 1</v>
          </cell>
          <cell r="H871">
            <v>0</v>
          </cell>
          <cell r="I871">
            <v>0</v>
          </cell>
          <cell r="J871" t="str">
            <v>Ploughmans CC</v>
          </cell>
          <cell r="K871" t="str">
            <v>Saturday</v>
          </cell>
          <cell r="L871" t="str">
            <v>15th August</v>
          </cell>
          <cell r="M871" t="str">
            <v>Home</v>
          </cell>
          <cell r="N871" t="str">
            <v>Waterlogged pitch</v>
          </cell>
          <cell r="Q871" t="str">
            <v>Bowler 1</v>
          </cell>
          <cell r="T871">
            <v>11</v>
          </cell>
          <cell r="AD871" t="str">
            <v>n/a</v>
          </cell>
          <cell r="AE871" t="str">
            <v>n/a</v>
          </cell>
          <cell r="AF871" t="str">
            <v>n/a</v>
          </cell>
          <cell r="AG871" t="str">
            <v>n/a</v>
          </cell>
          <cell r="AH871" t="str">
            <v>n/a</v>
          </cell>
        </row>
        <row r="872">
          <cell r="G872" t="str">
            <v>Extras0</v>
          </cell>
          <cell r="H872">
            <v>0</v>
          </cell>
          <cell r="I872">
            <v>0</v>
          </cell>
          <cell r="J872" t="str">
            <v>Ploughmans CC</v>
          </cell>
          <cell r="K872" t="str">
            <v>Saturday</v>
          </cell>
          <cell r="L872" t="str">
            <v>15th August</v>
          </cell>
          <cell r="M872" t="str">
            <v>Home</v>
          </cell>
          <cell r="N872" t="str">
            <v>Waterlogged pitch</v>
          </cell>
          <cell r="Q872" t="str">
            <v>Extras</v>
          </cell>
          <cell r="T872" t="str">
            <v>n/a</v>
          </cell>
          <cell r="U872" t="str">
            <v>n/a</v>
          </cell>
          <cell r="V872" t="str">
            <v>n/a</v>
          </cell>
          <cell r="X872" t="str">
            <v>n/a</v>
          </cell>
          <cell r="Y872">
            <v>0</v>
          </cell>
          <cell r="Z872" t="str">
            <v>n/a</v>
          </cell>
          <cell r="AA872" t="str">
            <v>n/a</v>
          </cell>
          <cell r="AB872" t="str">
            <v>n/a</v>
          </cell>
          <cell r="AC872" t="str">
            <v>n/a</v>
          </cell>
        </row>
        <row r="873">
          <cell r="G873" t="str">
            <v>Carr54</v>
          </cell>
          <cell r="H873">
            <v>0</v>
          </cell>
          <cell r="I873">
            <v>0</v>
          </cell>
          <cell r="J873" t="str">
            <v>Ploughmans CC</v>
          </cell>
          <cell r="K873" t="str">
            <v>Sunday</v>
          </cell>
          <cell r="L873" t="str">
            <v>16th August</v>
          </cell>
          <cell r="M873" t="str">
            <v>Away</v>
          </cell>
          <cell r="N873" t="str">
            <v>Carpe Vinum CC</v>
          </cell>
          <cell r="P873">
            <v>1</v>
          </cell>
          <cell r="Q873" t="str">
            <v>Carr</v>
          </cell>
          <cell r="T873">
            <v>1</v>
          </cell>
          <cell r="U873" t="str">
            <v>caught</v>
          </cell>
          <cell r="V873" t="str">
            <v>K Chau</v>
          </cell>
          <cell r="X873" t="str">
            <v>N Stephenson</v>
          </cell>
          <cell r="Y873">
            <v>54</v>
          </cell>
          <cell r="AD873" t="str">
            <v>n/a</v>
          </cell>
          <cell r="AE873" t="str">
            <v>n/a</v>
          </cell>
          <cell r="AF873" t="str">
            <v>n/a</v>
          </cell>
          <cell r="AG873" t="str">
            <v>n/a</v>
          </cell>
          <cell r="AH873" t="str">
            <v>n/a</v>
          </cell>
        </row>
        <row r="874">
          <cell r="G874" t="str">
            <v>Quick7</v>
          </cell>
          <cell r="H874">
            <v>0</v>
          </cell>
          <cell r="I874">
            <v>0</v>
          </cell>
          <cell r="J874" t="str">
            <v>Ploughmans CC</v>
          </cell>
          <cell r="K874" t="str">
            <v>Sunday</v>
          </cell>
          <cell r="L874" t="str">
            <v>16th August</v>
          </cell>
          <cell r="M874" t="str">
            <v>Away</v>
          </cell>
          <cell r="N874" t="str">
            <v>Carpe Vinum CC</v>
          </cell>
          <cell r="P874">
            <v>1</v>
          </cell>
          <cell r="Q874" t="str">
            <v>Quick</v>
          </cell>
          <cell r="T874">
            <v>2</v>
          </cell>
          <cell r="U874" t="str">
            <v>caught</v>
          </cell>
          <cell r="V874" t="str">
            <v>J Bell</v>
          </cell>
          <cell r="X874" t="str">
            <v>T Lonnen</v>
          </cell>
          <cell r="Y874">
            <v>7</v>
          </cell>
          <cell r="AD874" t="str">
            <v>n/a</v>
          </cell>
          <cell r="AE874" t="str">
            <v>n/a</v>
          </cell>
          <cell r="AF874" t="str">
            <v>n/a</v>
          </cell>
          <cell r="AG874" t="str">
            <v>n/a</v>
          </cell>
          <cell r="AH874" t="str">
            <v>n/a</v>
          </cell>
          <cell r="AK874">
            <v>5</v>
          </cell>
          <cell r="AL874">
            <v>3</v>
          </cell>
          <cell r="AM874">
            <v>0</v>
          </cell>
          <cell r="AN874">
            <v>15</v>
          </cell>
          <cell r="AO874">
            <v>1</v>
          </cell>
        </row>
        <row r="875">
          <cell r="G875" t="str">
            <v>Trigger37</v>
          </cell>
          <cell r="H875">
            <v>0</v>
          </cell>
          <cell r="I875">
            <v>0</v>
          </cell>
          <cell r="J875" t="str">
            <v>Ploughmans CC</v>
          </cell>
          <cell r="K875" t="str">
            <v>Sunday</v>
          </cell>
          <cell r="L875" t="str">
            <v>16th August</v>
          </cell>
          <cell r="M875" t="str">
            <v>Away</v>
          </cell>
          <cell r="N875" t="str">
            <v>Carpe Vinum CC</v>
          </cell>
          <cell r="P875">
            <v>1</v>
          </cell>
          <cell r="Q875" t="str">
            <v>Trigger</v>
          </cell>
          <cell r="T875">
            <v>3</v>
          </cell>
          <cell r="U875" t="str">
            <v>caught</v>
          </cell>
          <cell r="V875" t="str">
            <v>T Lonnen</v>
          </cell>
          <cell r="X875" t="str">
            <v>D Pretorius</v>
          </cell>
          <cell r="Y875">
            <v>37</v>
          </cell>
          <cell r="AD875" t="str">
            <v>n/a</v>
          </cell>
          <cell r="AE875" t="str">
            <v>n/a</v>
          </cell>
          <cell r="AF875" t="str">
            <v>n/a</v>
          </cell>
          <cell r="AG875" t="str">
            <v>n/a</v>
          </cell>
          <cell r="AH875" t="str">
            <v>n/a</v>
          </cell>
        </row>
        <row r="876">
          <cell r="G876" t="str">
            <v>Denny18</v>
          </cell>
          <cell r="H876" t="str">
            <v>w</v>
          </cell>
          <cell r="I876">
            <v>0</v>
          </cell>
          <cell r="J876" t="str">
            <v>Ploughmans CC</v>
          </cell>
          <cell r="K876" t="str">
            <v>Sunday</v>
          </cell>
          <cell r="L876" t="str">
            <v>16th August</v>
          </cell>
          <cell r="M876" t="str">
            <v>Away</v>
          </cell>
          <cell r="N876" t="str">
            <v>Carpe Vinum CC</v>
          </cell>
          <cell r="P876">
            <v>1</v>
          </cell>
          <cell r="Q876" t="str">
            <v>Denny</v>
          </cell>
          <cell r="T876">
            <v>4</v>
          </cell>
          <cell r="U876" t="str">
            <v>caught</v>
          </cell>
          <cell r="V876" t="str">
            <v>L Parks</v>
          </cell>
          <cell r="X876" t="str">
            <v>D Pretorius</v>
          </cell>
          <cell r="Y876">
            <v>18</v>
          </cell>
          <cell r="AD876" t="str">
            <v>n/a</v>
          </cell>
          <cell r="AE876" t="str">
            <v>n/a</v>
          </cell>
          <cell r="AF876" t="str">
            <v>n/a</v>
          </cell>
          <cell r="AG876" t="str">
            <v>n/a</v>
          </cell>
          <cell r="AH876" t="str">
            <v>n/a</v>
          </cell>
          <cell r="AK876">
            <v>6</v>
          </cell>
          <cell r="AL876">
            <v>2.2000000000000002</v>
          </cell>
          <cell r="AM876">
            <v>0</v>
          </cell>
          <cell r="AN876">
            <v>2</v>
          </cell>
          <cell r="AO876">
            <v>4</v>
          </cell>
        </row>
        <row r="877">
          <cell r="G877" t="str">
            <v>Cummeadm21</v>
          </cell>
          <cell r="H877">
            <v>0</v>
          </cell>
          <cell r="I877">
            <v>0</v>
          </cell>
          <cell r="J877" t="str">
            <v>Ploughmans CC</v>
          </cell>
          <cell r="K877" t="str">
            <v>Sunday</v>
          </cell>
          <cell r="L877" t="str">
            <v>16th August</v>
          </cell>
          <cell r="M877" t="str">
            <v>Away</v>
          </cell>
          <cell r="N877" t="str">
            <v>Carpe Vinum CC</v>
          </cell>
          <cell r="P877">
            <v>1</v>
          </cell>
          <cell r="Q877" t="str">
            <v>Cummeadm</v>
          </cell>
          <cell r="T877">
            <v>5</v>
          </cell>
          <cell r="U877" t="str">
            <v>caught</v>
          </cell>
          <cell r="V877" t="str">
            <v>T Lonnen</v>
          </cell>
          <cell r="X877" t="str">
            <v>A Paul</v>
          </cell>
          <cell r="Y877">
            <v>21</v>
          </cell>
          <cell r="AD877" t="str">
            <v>n/a</v>
          </cell>
          <cell r="AE877" t="str">
            <v>n/a</v>
          </cell>
          <cell r="AF877" t="str">
            <v>n/a</v>
          </cell>
          <cell r="AG877" t="str">
            <v>n/a</v>
          </cell>
          <cell r="AH877" t="str">
            <v>n/a</v>
          </cell>
        </row>
        <row r="878">
          <cell r="G878" t="str">
            <v>Frant Att23</v>
          </cell>
          <cell r="H878">
            <v>0</v>
          </cell>
          <cell r="I878">
            <v>0</v>
          </cell>
          <cell r="J878" t="str">
            <v>Ploughmans CC</v>
          </cell>
          <cell r="K878" t="str">
            <v>Sunday</v>
          </cell>
          <cell r="L878" t="str">
            <v>16th August</v>
          </cell>
          <cell r="M878" t="str">
            <v>Away</v>
          </cell>
          <cell r="N878" t="str">
            <v>Carpe Vinum CC</v>
          </cell>
          <cell r="P878">
            <v>1</v>
          </cell>
          <cell r="Q878" t="str">
            <v>Frant Att</v>
          </cell>
          <cell r="T878">
            <v>6</v>
          </cell>
          <cell r="U878" t="str">
            <v>not out</v>
          </cell>
          <cell r="Y878">
            <v>23</v>
          </cell>
          <cell r="AD878" t="str">
            <v>n/a</v>
          </cell>
          <cell r="AE878" t="str">
            <v>n/a</v>
          </cell>
          <cell r="AF878" t="str">
            <v>n/a</v>
          </cell>
          <cell r="AG878" t="str">
            <v>n/a</v>
          </cell>
          <cell r="AH878" t="str">
            <v>n/a</v>
          </cell>
        </row>
        <row r="879">
          <cell r="G879" t="str">
            <v>Cummingham6</v>
          </cell>
          <cell r="H879">
            <v>0</v>
          </cell>
          <cell r="I879">
            <v>0</v>
          </cell>
          <cell r="J879" t="str">
            <v>Ploughmans CC</v>
          </cell>
          <cell r="K879" t="str">
            <v>Sunday</v>
          </cell>
          <cell r="L879" t="str">
            <v>16th August</v>
          </cell>
          <cell r="M879" t="str">
            <v>Away</v>
          </cell>
          <cell r="N879" t="str">
            <v>Carpe Vinum CC</v>
          </cell>
          <cell r="P879">
            <v>1</v>
          </cell>
          <cell r="Q879" t="str">
            <v>Cummingham</v>
          </cell>
          <cell r="T879">
            <v>7</v>
          </cell>
          <cell r="U879" t="str">
            <v>not out</v>
          </cell>
          <cell r="Y879">
            <v>6</v>
          </cell>
          <cell r="AD879" t="str">
            <v>n/a</v>
          </cell>
          <cell r="AE879" t="str">
            <v>n/a</v>
          </cell>
          <cell r="AF879" t="str">
            <v>n/a</v>
          </cell>
          <cell r="AG879" t="str">
            <v>n/a</v>
          </cell>
          <cell r="AH879" t="str">
            <v>n/a</v>
          </cell>
          <cell r="AK879">
            <v>3</v>
          </cell>
          <cell r="AL879">
            <v>8</v>
          </cell>
          <cell r="AM879">
            <v>0</v>
          </cell>
          <cell r="AN879">
            <v>39</v>
          </cell>
          <cell r="AO879">
            <v>2</v>
          </cell>
        </row>
        <row r="880">
          <cell r="G880" t="str">
            <v>Bowler 4n/a</v>
          </cell>
          <cell r="H880">
            <v>0</v>
          </cell>
          <cell r="I880">
            <v>0</v>
          </cell>
          <cell r="J880" t="str">
            <v>Ploughmans CC</v>
          </cell>
          <cell r="K880" t="str">
            <v>Sunday</v>
          </cell>
          <cell r="L880" t="str">
            <v>16th August</v>
          </cell>
          <cell r="M880" t="str">
            <v>Away</v>
          </cell>
          <cell r="N880" t="str">
            <v>Carpe Vinum CC</v>
          </cell>
          <cell r="P880">
            <v>1</v>
          </cell>
          <cell r="Q880" t="str">
            <v>Bowler 4</v>
          </cell>
          <cell r="T880">
            <v>8</v>
          </cell>
          <cell r="U880" t="str">
            <v>did not bat</v>
          </cell>
          <cell r="V880" t="str">
            <v>n/a</v>
          </cell>
          <cell r="W880" t="str">
            <v>n/a</v>
          </cell>
          <cell r="X880" t="str">
            <v>n/a</v>
          </cell>
          <cell r="Y880" t="str">
            <v>n/a</v>
          </cell>
          <cell r="AD880" t="str">
            <v>n/a</v>
          </cell>
          <cell r="AE880" t="str">
            <v>n/a</v>
          </cell>
          <cell r="AF880" t="str">
            <v>n/a</v>
          </cell>
          <cell r="AG880" t="str">
            <v>n/a</v>
          </cell>
          <cell r="AH880" t="str">
            <v>n/a</v>
          </cell>
        </row>
        <row r="881">
          <cell r="G881" t="str">
            <v>Adamsonn/a</v>
          </cell>
          <cell r="H881">
            <v>0</v>
          </cell>
          <cell r="I881">
            <v>0</v>
          </cell>
          <cell r="J881" t="str">
            <v>Ploughmans CC</v>
          </cell>
          <cell r="K881" t="str">
            <v>Sunday</v>
          </cell>
          <cell r="L881" t="str">
            <v>16th August</v>
          </cell>
          <cell r="M881" t="str">
            <v>Away</v>
          </cell>
          <cell r="N881" t="str">
            <v>Carpe Vinum CC</v>
          </cell>
          <cell r="P881">
            <v>1</v>
          </cell>
          <cell r="Q881" t="str">
            <v>Adamson</v>
          </cell>
          <cell r="T881">
            <v>9</v>
          </cell>
          <cell r="U881" t="str">
            <v>did not bat</v>
          </cell>
          <cell r="V881" t="str">
            <v>n/a</v>
          </cell>
          <cell r="W881" t="str">
            <v>n/a</v>
          </cell>
          <cell r="X881" t="str">
            <v>n/a</v>
          </cell>
          <cell r="Y881" t="str">
            <v>n/a</v>
          </cell>
          <cell r="AD881" t="str">
            <v>n/a</v>
          </cell>
          <cell r="AE881" t="str">
            <v>n/a</v>
          </cell>
          <cell r="AF881" t="str">
            <v>n/a</v>
          </cell>
          <cell r="AG881" t="str">
            <v>n/a</v>
          </cell>
          <cell r="AH881" t="str">
            <v>n/a</v>
          </cell>
          <cell r="AK881">
            <v>4</v>
          </cell>
          <cell r="AL881">
            <v>5</v>
          </cell>
          <cell r="AM881">
            <v>0</v>
          </cell>
          <cell r="AN881">
            <v>26</v>
          </cell>
          <cell r="AO881">
            <v>0</v>
          </cell>
        </row>
        <row r="882">
          <cell r="G882" t="str">
            <v>Hillardn/a</v>
          </cell>
          <cell r="H882">
            <v>0</v>
          </cell>
          <cell r="I882">
            <v>0</v>
          </cell>
          <cell r="J882" t="str">
            <v>Ploughmans CC</v>
          </cell>
          <cell r="K882" t="str">
            <v>Sunday</v>
          </cell>
          <cell r="L882" t="str">
            <v>16th August</v>
          </cell>
          <cell r="M882" t="str">
            <v>Away</v>
          </cell>
          <cell r="N882" t="str">
            <v>Carpe Vinum CC</v>
          </cell>
          <cell r="P882">
            <v>1</v>
          </cell>
          <cell r="Q882" t="str">
            <v>Hillard</v>
          </cell>
          <cell r="T882">
            <v>10</v>
          </cell>
          <cell r="U882" t="str">
            <v>did not bat</v>
          </cell>
          <cell r="V882" t="str">
            <v>n/a</v>
          </cell>
          <cell r="W882" t="str">
            <v>n/a</v>
          </cell>
          <cell r="X882" t="str">
            <v>n/a</v>
          </cell>
          <cell r="Y882" t="str">
            <v>n/a</v>
          </cell>
          <cell r="AD882" t="str">
            <v>n/a</v>
          </cell>
          <cell r="AE882" t="str">
            <v>n/a</v>
          </cell>
          <cell r="AF882" t="str">
            <v>n/a</v>
          </cell>
          <cell r="AG882" t="str">
            <v>n/a</v>
          </cell>
          <cell r="AH882" t="str">
            <v>n/a</v>
          </cell>
          <cell r="AK882">
            <v>2</v>
          </cell>
          <cell r="AL882">
            <v>5</v>
          </cell>
          <cell r="AM882">
            <v>1</v>
          </cell>
          <cell r="AN882">
            <v>28</v>
          </cell>
          <cell r="AO882">
            <v>0</v>
          </cell>
        </row>
        <row r="883">
          <cell r="G883" t="str">
            <v>Niasn/a</v>
          </cell>
          <cell r="H883">
            <v>0</v>
          </cell>
          <cell r="I883">
            <v>0</v>
          </cell>
          <cell r="J883" t="str">
            <v>Ploughmans CC</v>
          </cell>
          <cell r="K883" t="str">
            <v>Sunday</v>
          </cell>
          <cell r="L883" t="str">
            <v>16th August</v>
          </cell>
          <cell r="M883" t="str">
            <v>Away</v>
          </cell>
          <cell r="N883" t="str">
            <v>Carpe Vinum CC</v>
          </cell>
          <cell r="P883">
            <v>1</v>
          </cell>
          <cell r="Q883" t="str">
            <v>Nias</v>
          </cell>
          <cell r="T883">
            <v>11</v>
          </cell>
          <cell r="U883" t="str">
            <v>did not bat</v>
          </cell>
          <cell r="V883" t="str">
            <v>n/a</v>
          </cell>
          <cell r="W883" t="str">
            <v>n/a</v>
          </cell>
          <cell r="X883" t="str">
            <v>n/a</v>
          </cell>
          <cell r="Y883" t="str">
            <v>n/a</v>
          </cell>
          <cell r="AD883" t="str">
            <v>n/a</v>
          </cell>
          <cell r="AE883" t="str">
            <v>n/a</v>
          </cell>
          <cell r="AF883" t="str">
            <v>n/a</v>
          </cell>
          <cell r="AG883" t="str">
            <v>n/a</v>
          </cell>
          <cell r="AH883" t="str">
            <v>n/a</v>
          </cell>
          <cell r="AK883">
            <v>1</v>
          </cell>
          <cell r="AL883">
            <v>8</v>
          </cell>
          <cell r="AM883">
            <v>1</v>
          </cell>
          <cell r="AN883">
            <v>22</v>
          </cell>
          <cell r="AO883">
            <v>3</v>
          </cell>
        </row>
        <row r="884">
          <cell r="G884" t="str">
            <v>Extras20</v>
          </cell>
          <cell r="H884">
            <v>0</v>
          </cell>
          <cell r="I884">
            <v>0</v>
          </cell>
          <cell r="J884" t="str">
            <v>Ploughmans CC</v>
          </cell>
          <cell r="K884" t="str">
            <v>Sunday</v>
          </cell>
          <cell r="L884" t="str">
            <v>16th August</v>
          </cell>
          <cell r="M884" t="str">
            <v>Away</v>
          </cell>
          <cell r="N884" t="str">
            <v>Carpe Vinum CC</v>
          </cell>
          <cell r="P884">
            <v>1</v>
          </cell>
          <cell r="Q884" t="str">
            <v>Extras</v>
          </cell>
          <cell r="T884" t="str">
            <v>n/a</v>
          </cell>
          <cell r="U884" t="str">
            <v>n/a</v>
          </cell>
          <cell r="V884" t="str">
            <v>n/a</v>
          </cell>
          <cell r="X884" t="str">
            <v>n/a</v>
          </cell>
          <cell r="Y884">
            <v>20</v>
          </cell>
          <cell r="Z884" t="str">
            <v>n/a</v>
          </cell>
          <cell r="AA884" t="str">
            <v>n/a</v>
          </cell>
          <cell r="AB884" t="str">
            <v>n/a</v>
          </cell>
          <cell r="AC884" t="str">
            <v>n/a</v>
          </cell>
          <cell r="AD884">
            <v>12</v>
          </cell>
          <cell r="AE884">
            <v>1</v>
          </cell>
          <cell r="AF884">
            <v>5</v>
          </cell>
          <cell r="AG884">
            <v>2</v>
          </cell>
        </row>
        <row r="885">
          <cell r="G885" t="str">
            <v>L Parks30</v>
          </cell>
          <cell r="H885">
            <v>0</v>
          </cell>
          <cell r="I885">
            <v>0</v>
          </cell>
          <cell r="J885" t="str">
            <v>Carpe Vinum CC</v>
          </cell>
          <cell r="K885" t="str">
            <v>Sunday</v>
          </cell>
          <cell r="L885" t="str">
            <v>16th August</v>
          </cell>
          <cell r="M885" t="str">
            <v>Away</v>
          </cell>
          <cell r="N885" t="str">
            <v>Ploughmans CC</v>
          </cell>
          <cell r="P885">
            <v>2</v>
          </cell>
          <cell r="Q885" t="str">
            <v>L Parks</v>
          </cell>
          <cell r="S885" t="str">
            <v>w</v>
          </cell>
          <cell r="T885">
            <v>1</v>
          </cell>
          <cell r="U885" t="str">
            <v>lbw</v>
          </cell>
          <cell r="X885" t="str">
            <v>Cummingham</v>
          </cell>
          <cell r="Y885">
            <v>30</v>
          </cell>
          <cell r="AB885">
            <v>4</v>
          </cell>
          <cell r="AD885" t="str">
            <v>n/a</v>
          </cell>
          <cell r="AE885" t="str">
            <v>n/a</v>
          </cell>
          <cell r="AF885" t="str">
            <v>n/a</v>
          </cell>
          <cell r="AG885" t="str">
            <v>n/a</v>
          </cell>
          <cell r="AH885" t="str">
            <v>n/a</v>
          </cell>
        </row>
        <row r="886">
          <cell r="G886" t="str">
            <v>D Pretorius0</v>
          </cell>
          <cell r="H886">
            <v>0</v>
          </cell>
          <cell r="I886">
            <v>0</v>
          </cell>
          <cell r="J886" t="str">
            <v>Carpe Vinum CC</v>
          </cell>
          <cell r="K886" t="str">
            <v>Sunday</v>
          </cell>
          <cell r="L886" t="str">
            <v>16th August</v>
          </cell>
          <cell r="M886" t="str">
            <v>Away</v>
          </cell>
          <cell r="N886" t="str">
            <v>Ploughmans CC</v>
          </cell>
          <cell r="P886">
            <v>2</v>
          </cell>
          <cell r="Q886" t="str">
            <v>D Pretorius</v>
          </cell>
          <cell r="T886">
            <v>2</v>
          </cell>
          <cell r="U886" t="str">
            <v>bowled</v>
          </cell>
          <cell r="X886" t="str">
            <v>Nias</v>
          </cell>
          <cell r="Y886">
            <v>0</v>
          </cell>
          <cell r="AD886" t="str">
            <v>n/a</v>
          </cell>
          <cell r="AE886" t="str">
            <v>n/a</v>
          </cell>
          <cell r="AF886" t="str">
            <v>n/a</v>
          </cell>
          <cell r="AG886" t="str">
            <v>n/a</v>
          </cell>
          <cell r="AH886" t="str">
            <v>n/a</v>
          </cell>
          <cell r="AK886">
            <v>6</v>
          </cell>
          <cell r="AL886">
            <v>4</v>
          </cell>
          <cell r="AM886">
            <v>0</v>
          </cell>
          <cell r="AN886">
            <v>34</v>
          </cell>
          <cell r="AO886">
            <v>2</v>
          </cell>
        </row>
        <row r="887">
          <cell r="G887" t="str">
            <v>J Bell0</v>
          </cell>
          <cell r="H887">
            <v>0</v>
          </cell>
          <cell r="I887">
            <v>0</v>
          </cell>
          <cell r="J887" t="str">
            <v>Carpe Vinum CC</v>
          </cell>
          <cell r="K887" t="str">
            <v>Sunday</v>
          </cell>
          <cell r="L887" t="str">
            <v>16th August</v>
          </cell>
          <cell r="M887" t="str">
            <v>Away</v>
          </cell>
          <cell r="N887" t="str">
            <v>Ploughmans CC</v>
          </cell>
          <cell r="P887">
            <v>2</v>
          </cell>
          <cell r="Q887" t="str">
            <v>J Bell</v>
          </cell>
          <cell r="T887">
            <v>3</v>
          </cell>
          <cell r="U887" t="str">
            <v>bowled</v>
          </cell>
          <cell r="X887" t="str">
            <v>Nias</v>
          </cell>
          <cell r="Y887">
            <v>0</v>
          </cell>
          <cell r="AD887" t="str">
            <v>n/a</v>
          </cell>
          <cell r="AE887" t="str">
            <v>n/a</v>
          </cell>
          <cell r="AF887" t="str">
            <v>n/a</v>
          </cell>
          <cell r="AG887" t="str">
            <v>n/a</v>
          </cell>
          <cell r="AH887" t="str">
            <v>n/a</v>
          </cell>
        </row>
        <row r="888">
          <cell r="G888" t="str">
            <v>N Ridgway49</v>
          </cell>
          <cell r="H888">
            <v>0</v>
          </cell>
          <cell r="I888">
            <v>0</v>
          </cell>
          <cell r="J888" t="str">
            <v>Carpe Vinum CC</v>
          </cell>
          <cell r="K888" t="str">
            <v>Sunday</v>
          </cell>
          <cell r="L888" t="str">
            <v>16th August</v>
          </cell>
          <cell r="M888" t="str">
            <v>Away</v>
          </cell>
          <cell r="N888" t="str">
            <v>Ploughmans CC</v>
          </cell>
          <cell r="P888">
            <v>2</v>
          </cell>
          <cell r="Q888" t="str">
            <v>N Ridgway</v>
          </cell>
          <cell r="T888">
            <v>4</v>
          </cell>
          <cell r="U888" t="str">
            <v>bowled</v>
          </cell>
          <cell r="X888" t="str">
            <v>Denny</v>
          </cell>
          <cell r="Y888">
            <v>49</v>
          </cell>
          <cell r="AB888">
            <v>8</v>
          </cell>
          <cell r="AC888">
            <v>1</v>
          </cell>
          <cell r="AD888" t="str">
            <v>n/a</v>
          </cell>
          <cell r="AE888" t="str">
            <v>n/a</v>
          </cell>
          <cell r="AF888" t="str">
            <v>n/a</v>
          </cell>
          <cell r="AG888" t="str">
            <v>n/a</v>
          </cell>
          <cell r="AH888" t="str">
            <v>n/a</v>
          </cell>
        </row>
        <row r="889">
          <cell r="G889" t="str">
            <v>K Chau0</v>
          </cell>
          <cell r="H889">
            <v>0</v>
          </cell>
          <cell r="I889">
            <v>0</v>
          </cell>
          <cell r="J889" t="str">
            <v>Carpe Vinum CC</v>
          </cell>
          <cell r="K889" t="str">
            <v>Sunday</v>
          </cell>
          <cell r="L889" t="str">
            <v>16th August</v>
          </cell>
          <cell r="M889" t="str">
            <v>Away</v>
          </cell>
          <cell r="N889" t="str">
            <v>Ploughmans CC</v>
          </cell>
          <cell r="P889">
            <v>2</v>
          </cell>
          <cell r="Q889" t="str">
            <v>K Chau</v>
          </cell>
          <cell r="T889">
            <v>5</v>
          </cell>
          <cell r="U889" t="str">
            <v>lbw</v>
          </cell>
          <cell r="X889" t="str">
            <v>Cummingham</v>
          </cell>
          <cell r="Y889">
            <v>0</v>
          </cell>
          <cell r="AD889" t="str">
            <v>n/a</v>
          </cell>
          <cell r="AE889" t="str">
            <v>n/a</v>
          </cell>
          <cell r="AF889" t="str">
            <v>n/a</v>
          </cell>
          <cell r="AG889" t="str">
            <v>n/a</v>
          </cell>
          <cell r="AH889" t="str">
            <v>n/a</v>
          </cell>
        </row>
        <row r="890">
          <cell r="G890" t="str">
            <v>T Lonnen0</v>
          </cell>
          <cell r="H890">
            <v>0</v>
          </cell>
          <cell r="I890">
            <v>0</v>
          </cell>
          <cell r="J890" t="str">
            <v>Carpe Vinum CC</v>
          </cell>
          <cell r="K890" t="str">
            <v>Sunday</v>
          </cell>
          <cell r="L890" t="str">
            <v>16th August</v>
          </cell>
          <cell r="M890" t="str">
            <v>Away</v>
          </cell>
          <cell r="N890" t="str">
            <v>Ploughmans CC</v>
          </cell>
          <cell r="P890">
            <v>2</v>
          </cell>
          <cell r="Q890" t="str">
            <v>T Lonnen</v>
          </cell>
          <cell r="T890">
            <v>6</v>
          </cell>
          <cell r="U890" t="str">
            <v>caught</v>
          </cell>
          <cell r="X890" t="str">
            <v>Quick</v>
          </cell>
          <cell r="Y890">
            <v>0</v>
          </cell>
          <cell r="AD890" t="str">
            <v>n/a</v>
          </cell>
          <cell r="AE890" t="str">
            <v>n/a</v>
          </cell>
          <cell r="AF890" t="str">
            <v>n/a</v>
          </cell>
          <cell r="AG890" t="str">
            <v>n/a</v>
          </cell>
          <cell r="AH890" t="str">
            <v>n/a</v>
          </cell>
          <cell r="AK890">
            <v>1</v>
          </cell>
          <cell r="AL890">
            <v>8</v>
          </cell>
          <cell r="AM890">
            <v>0</v>
          </cell>
          <cell r="AN890">
            <v>49</v>
          </cell>
          <cell r="AO890">
            <v>1</v>
          </cell>
        </row>
        <row r="891">
          <cell r="G891" t="str">
            <v>F Mills28</v>
          </cell>
          <cell r="H891">
            <v>0</v>
          </cell>
          <cell r="I891">
            <v>0</v>
          </cell>
          <cell r="J891" t="str">
            <v>Carpe Vinum CC</v>
          </cell>
          <cell r="K891" t="str">
            <v>Sunday</v>
          </cell>
          <cell r="L891" t="str">
            <v>16th August</v>
          </cell>
          <cell r="M891" t="str">
            <v>Away</v>
          </cell>
          <cell r="N891" t="str">
            <v>Ploughmans CC</v>
          </cell>
          <cell r="P891">
            <v>2</v>
          </cell>
          <cell r="Q891" t="str">
            <v>F Mills</v>
          </cell>
          <cell r="T891">
            <v>7</v>
          </cell>
          <cell r="U891" t="str">
            <v>caught</v>
          </cell>
          <cell r="X891" t="str">
            <v>Denny</v>
          </cell>
          <cell r="Y891">
            <v>28</v>
          </cell>
          <cell r="AB891">
            <v>2</v>
          </cell>
          <cell r="AC891">
            <v>2</v>
          </cell>
          <cell r="AD891" t="str">
            <v>n/a</v>
          </cell>
          <cell r="AE891" t="str">
            <v>n/a</v>
          </cell>
          <cell r="AF891" t="str">
            <v>n/a</v>
          </cell>
          <cell r="AG891" t="str">
            <v>n/a</v>
          </cell>
          <cell r="AH891" t="str">
            <v>n/a</v>
          </cell>
        </row>
        <row r="892">
          <cell r="G892" t="str">
            <v>A Paul0</v>
          </cell>
          <cell r="H892">
            <v>0</v>
          </cell>
          <cell r="I892">
            <v>0</v>
          </cell>
          <cell r="J892" t="str">
            <v>Carpe Vinum CC</v>
          </cell>
          <cell r="K892" t="str">
            <v>Sunday</v>
          </cell>
          <cell r="L892" t="str">
            <v>16th August</v>
          </cell>
          <cell r="M892" t="str">
            <v>Away</v>
          </cell>
          <cell r="N892" t="str">
            <v>Ploughmans CC</v>
          </cell>
          <cell r="P892">
            <v>2</v>
          </cell>
          <cell r="Q892" t="str">
            <v>A Paul</v>
          </cell>
          <cell r="T892">
            <v>8</v>
          </cell>
          <cell r="U892" t="str">
            <v>bowled</v>
          </cell>
          <cell r="X892" t="str">
            <v>Nias</v>
          </cell>
          <cell r="Y892">
            <v>0</v>
          </cell>
          <cell r="AD892" t="str">
            <v>n/a</v>
          </cell>
          <cell r="AE892" t="str">
            <v>n/a</v>
          </cell>
          <cell r="AF892" t="str">
            <v>n/a</v>
          </cell>
          <cell r="AG892" t="str">
            <v>n/a</v>
          </cell>
          <cell r="AH892" t="str">
            <v>n/a</v>
          </cell>
          <cell r="AK892">
            <v>2</v>
          </cell>
          <cell r="AL892">
            <v>8</v>
          </cell>
          <cell r="AM892">
            <v>2</v>
          </cell>
          <cell r="AN892">
            <v>27</v>
          </cell>
          <cell r="AO892">
            <v>1</v>
          </cell>
        </row>
        <row r="893">
          <cell r="G893" t="str">
            <v>S Hoskin0</v>
          </cell>
          <cell r="H893">
            <v>0</v>
          </cell>
          <cell r="I893">
            <v>0</v>
          </cell>
          <cell r="J893" t="str">
            <v>Carpe Vinum CC</v>
          </cell>
          <cell r="K893" t="str">
            <v>Sunday</v>
          </cell>
          <cell r="L893" t="str">
            <v>16th August</v>
          </cell>
          <cell r="M893" t="str">
            <v>Away</v>
          </cell>
          <cell r="N893" t="str">
            <v>Ploughmans CC</v>
          </cell>
          <cell r="P893">
            <v>2</v>
          </cell>
          <cell r="Q893" t="str">
            <v>S Hoskin</v>
          </cell>
          <cell r="T893">
            <v>9</v>
          </cell>
          <cell r="U893" t="str">
            <v>bowled</v>
          </cell>
          <cell r="X893" t="str">
            <v>Denny</v>
          </cell>
          <cell r="Y893">
            <v>0</v>
          </cell>
          <cell r="AD893" t="str">
            <v>n/a</v>
          </cell>
          <cell r="AE893" t="str">
            <v>n/a</v>
          </cell>
          <cell r="AF893" t="str">
            <v>n/a</v>
          </cell>
          <cell r="AG893" t="str">
            <v>n/a</v>
          </cell>
          <cell r="AH893" t="str">
            <v>n/a</v>
          </cell>
          <cell r="AK893">
            <v>3</v>
          </cell>
          <cell r="AL893">
            <v>8</v>
          </cell>
          <cell r="AM893">
            <v>0</v>
          </cell>
          <cell r="AN893">
            <v>37</v>
          </cell>
          <cell r="AO893">
            <v>0</v>
          </cell>
        </row>
        <row r="894">
          <cell r="G894" t="str">
            <v>S Carson7</v>
          </cell>
          <cell r="H894">
            <v>0</v>
          </cell>
          <cell r="I894">
            <v>0</v>
          </cell>
          <cell r="J894" t="str">
            <v>Carpe Vinum CC</v>
          </cell>
          <cell r="K894" t="str">
            <v>Sunday</v>
          </cell>
          <cell r="L894" t="str">
            <v>16th August</v>
          </cell>
          <cell r="M894" t="str">
            <v>Away</v>
          </cell>
          <cell r="N894" t="str">
            <v>Ploughmans CC</v>
          </cell>
          <cell r="P894">
            <v>2</v>
          </cell>
          <cell r="Q894" t="str">
            <v>S Carson</v>
          </cell>
          <cell r="R894" t="str">
            <v>c</v>
          </cell>
          <cell r="T894">
            <v>10</v>
          </cell>
          <cell r="U894" t="str">
            <v>not out</v>
          </cell>
          <cell r="Y894">
            <v>7</v>
          </cell>
          <cell r="AB894">
            <v>1</v>
          </cell>
          <cell r="AD894" t="str">
            <v>n/a</v>
          </cell>
          <cell r="AE894" t="str">
            <v>n/a</v>
          </cell>
          <cell r="AF894" t="str">
            <v>n/a</v>
          </cell>
          <cell r="AG894" t="str">
            <v>n/a</v>
          </cell>
          <cell r="AH894" t="str">
            <v>n/a</v>
          </cell>
          <cell r="AK894">
            <v>5</v>
          </cell>
          <cell r="AL894">
            <v>5</v>
          </cell>
          <cell r="AM894">
            <v>1</v>
          </cell>
          <cell r="AN894">
            <v>10</v>
          </cell>
          <cell r="AO894">
            <v>0</v>
          </cell>
        </row>
        <row r="895">
          <cell r="G895" t="str">
            <v>N Stephenson0</v>
          </cell>
          <cell r="H895">
            <v>0</v>
          </cell>
          <cell r="I895">
            <v>0</v>
          </cell>
          <cell r="J895" t="str">
            <v>Carpe Vinum CC</v>
          </cell>
          <cell r="K895" t="str">
            <v>Sunday</v>
          </cell>
          <cell r="L895" t="str">
            <v>16th August</v>
          </cell>
          <cell r="M895" t="str">
            <v>Away</v>
          </cell>
          <cell r="N895" t="str">
            <v>Ploughmans CC</v>
          </cell>
          <cell r="P895">
            <v>2</v>
          </cell>
          <cell r="Q895" t="str">
            <v>N Stephenson</v>
          </cell>
          <cell r="T895">
            <v>11</v>
          </cell>
          <cell r="U895" t="str">
            <v>c&amp;b</v>
          </cell>
          <cell r="X895" t="str">
            <v>Denny</v>
          </cell>
          <cell r="Y895">
            <v>0</v>
          </cell>
          <cell r="AD895" t="str">
            <v>n/a</v>
          </cell>
          <cell r="AE895" t="str">
            <v>n/a</v>
          </cell>
          <cell r="AF895" t="str">
            <v>n/a</v>
          </cell>
          <cell r="AG895" t="str">
            <v>n/a</v>
          </cell>
          <cell r="AH895" t="str">
            <v>n/a</v>
          </cell>
          <cell r="AK895">
            <v>4</v>
          </cell>
          <cell r="AL895">
            <v>8</v>
          </cell>
          <cell r="AM895">
            <v>0</v>
          </cell>
          <cell r="AN895">
            <v>33</v>
          </cell>
          <cell r="AO895">
            <v>1</v>
          </cell>
        </row>
        <row r="896">
          <cell r="G896" t="str">
            <v>Extras17</v>
          </cell>
          <cell r="H896">
            <v>0</v>
          </cell>
          <cell r="I896">
            <v>0</v>
          </cell>
          <cell r="J896" t="str">
            <v>Carpe Vinum CC</v>
          </cell>
          <cell r="K896" t="str">
            <v>Sunday</v>
          </cell>
          <cell r="L896" t="str">
            <v>16th August</v>
          </cell>
          <cell r="M896" t="str">
            <v>Away</v>
          </cell>
          <cell r="N896" t="str">
            <v>Ploughmans CC</v>
          </cell>
          <cell r="P896">
            <v>2</v>
          </cell>
          <cell r="Q896" t="str">
            <v>Extras</v>
          </cell>
          <cell r="T896" t="str">
            <v>n/a</v>
          </cell>
          <cell r="U896" t="str">
            <v>n/a</v>
          </cell>
          <cell r="V896" t="str">
            <v>n/a</v>
          </cell>
          <cell r="X896" t="str">
            <v>n/a</v>
          </cell>
          <cell r="Y896">
            <v>17</v>
          </cell>
          <cell r="Z896" t="str">
            <v>n/a</v>
          </cell>
          <cell r="AA896" t="str">
            <v>n/a</v>
          </cell>
          <cell r="AB896" t="str">
            <v>n/a</v>
          </cell>
          <cell r="AC896" t="str">
            <v>n/a</v>
          </cell>
          <cell r="AD896">
            <v>13</v>
          </cell>
          <cell r="AE896">
            <v>2</v>
          </cell>
          <cell r="AF896">
            <v>2</v>
          </cell>
          <cell r="AG896">
            <v>0</v>
          </cell>
        </row>
        <row r="897">
          <cell r="G897" t="str">
            <v>Naleen100</v>
          </cell>
          <cell r="H897">
            <v>0</v>
          </cell>
          <cell r="I897">
            <v>0</v>
          </cell>
          <cell r="J897" t="str">
            <v>Ploughmans CC</v>
          </cell>
          <cell r="K897" t="str">
            <v>Saturday</v>
          </cell>
          <cell r="L897" t="str">
            <v>22nd August</v>
          </cell>
          <cell r="M897" t="str">
            <v>Home</v>
          </cell>
          <cell r="N897" t="str">
            <v>Croydon Lions CC</v>
          </cell>
          <cell r="P897">
            <v>2</v>
          </cell>
          <cell r="Q897" t="str">
            <v>Naleen</v>
          </cell>
          <cell r="T897">
            <v>1</v>
          </cell>
          <cell r="U897" t="str">
            <v>caught</v>
          </cell>
          <cell r="V897" t="str">
            <v>N Ridgway</v>
          </cell>
          <cell r="X897" t="str">
            <v>M Ridgway</v>
          </cell>
          <cell r="Y897">
            <v>100</v>
          </cell>
          <cell r="AD897" t="str">
            <v>n/a</v>
          </cell>
          <cell r="AE897" t="str">
            <v>n/a</v>
          </cell>
          <cell r="AF897" t="str">
            <v>n/a</v>
          </cell>
          <cell r="AG897" t="str">
            <v>n/a</v>
          </cell>
          <cell r="AH897" t="str">
            <v>n/a</v>
          </cell>
          <cell r="AK897">
            <v>5</v>
          </cell>
          <cell r="AL897">
            <v>2</v>
          </cell>
          <cell r="AM897">
            <v>0</v>
          </cell>
          <cell r="AN897">
            <v>20</v>
          </cell>
          <cell r="AO897">
            <v>0</v>
          </cell>
        </row>
        <row r="898">
          <cell r="G898" t="str">
            <v>Saad17</v>
          </cell>
          <cell r="H898">
            <v>0</v>
          </cell>
          <cell r="I898">
            <v>0</v>
          </cell>
          <cell r="J898" t="str">
            <v>Ploughmans CC</v>
          </cell>
          <cell r="K898" t="str">
            <v>Saturday</v>
          </cell>
          <cell r="L898" t="str">
            <v>22nd August</v>
          </cell>
          <cell r="M898" t="str">
            <v>Home</v>
          </cell>
          <cell r="N898" t="str">
            <v>Croydon Lions CC</v>
          </cell>
          <cell r="P898">
            <v>2</v>
          </cell>
          <cell r="Q898" t="str">
            <v>Saad</v>
          </cell>
          <cell r="T898">
            <v>2</v>
          </cell>
          <cell r="U898" t="str">
            <v>bowled</v>
          </cell>
          <cell r="X898" t="str">
            <v>M Ridgway</v>
          </cell>
          <cell r="Y898">
            <v>17</v>
          </cell>
          <cell r="AD898" t="str">
            <v>n/a</v>
          </cell>
          <cell r="AE898" t="str">
            <v>n/a</v>
          </cell>
          <cell r="AF898" t="str">
            <v>n/a</v>
          </cell>
          <cell r="AG898" t="str">
            <v>n/a</v>
          </cell>
          <cell r="AH898" t="str">
            <v>n/a</v>
          </cell>
          <cell r="AK898">
            <v>7</v>
          </cell>
          <cell r="AL898">
            <v>3</v>
          </cell>
          <cell r="AM898">
            <v>0</v>
          </cell>
          <cell r="AN898">
            <v>33</v>
          </cell>
          <cell r="AO898">
            <v>0</v>
          </cell>
        </row>
        <row r="899">
          <cell r="G899" t="str">
            <v>Bilal35</v>
          </cell>
          <cell r="H899">
            <v>0</v>
          </cell>
          <cell r="I899">
            <v>0</v>
          </cell>
          <cell r="J899" t="str">
            <v>Ploughmans CC</v>
          </cell>
          <cell r="K899" t="str">
            <v>Saturday</v>
          </cell>
          <cell r="L899" t="str">
            <v>22nd August</v>
          </cell>
          <cell r="M899" t="str">
            <v>Home</v>
          </cell>
          <cell r="N899" t="str">
            <v>Croydon Lions CC</v>
          </cell>
          <cell r="P899">
            <v>2</v>
          </cell>
          <cell r="Q899" t="str">
            <v>Bilal</v>
          </cell>
          <cell r="T899">
            <v>3</v>
          </cell>
          <cell r="U899" t="str">
            <v>caught</v>
          </cell>
          <cell r="V899" t="str">
            <v>M Ridgway</v>
          </cell>
          <cell r="X899" t="str">
            <v>S Hoskin</v>
          </cell>
          <cell r="Y899">
            <v>35</v>
          </cell>
          <cell r="AD899" t="str">
            <v>n/a</v>
          </cell>
          <cell r="AE899" t="str">
            <v>n/a</v>
          </cell>
          <cell r="AF899" t="str">
            <v>n/a</v>
          </cell>
          <cell r="AG899" t="str">
            <v>n/a</v>
          </cell>
          <cell r="AH899" t="str">
            <v>n/a</v>
          </cell>
          <cell r="AK899">
            <v>3</v>
          </cell>
          <cell r="AL899">
            <v>10</v>
          </cell>
          <cell r="AM899">
            <v>0</v>
          </cell>
          <cell r="AN899">
            <v>38</v>
          </cell>
          <cell r="AO899">
            <v>2</v>
          </cell>
        </row>
        <row r="900">
          <cell r="G900" t="str">
            <v>Nasir0</v>
          </cell>
          <cell r="H900">
            <v>0</v>
          </cell>
          <cell r="I900">
            <v>0</v>
          </cell>
          <cell r="J900" t="str">
            <v>Ploughmans CC</v>
          </cell>
          <cell r="K900" t="str">
            <v>Saturday</v>
          </cell>
          <cell r="L900" t="str">
            <v>22nd August</v>
          </cell>
          <cell r="M900" t="str">
            <v>Home</v>
          </cell>
          <cell r="N900" t="str">
            <v>Croydon Lions CC</v>
          </cell>
          <cell r="P900">
            <v>2</v>
          </cell>
          <cell r="Q900" t="str">
            <v>Nasir</v>
          </cell>
          <cell r="T900">
            <v>4</v>
          </cell>
          <cell r="U900" t="str">
            <v>caught</v>
          </cell>
          <cell r="V900" t="str">
            <v>A Barraclough</v>
          </cell>
          <cell r="X900" t="str">
            <v>A Paul</v>
          </cell>
          <cell r="Y900">
            <v>0</v>
          </cell>
          <cell r="AD900" t="str">
            <v>n/a</v>
          </cell>
          <cell r="AE900" t="str">
            <v>n/a</v>
          </cell>
          <cell r="AF900" t="str">
            <v>n/a</v>
          </cell>
          <cell r="AG900" t="str">
            <v>n/a</v>
          </cell>
          <cell r="AH900" t="str">
            <v>n/a</v>
          </cell>
          <cell r="AK900">
            <v>4</v>
          </cell>
          <cell r="AL900">
            <v>10</v>
          </cell>
          <cell r="AM900">
            <v>0</v>
          </cell>
          <cell r="AN900">
            <v>61</v>
          </cell>
          <cell r="AO900">
            <v>1</v>
          </cell>
        </row>
        <row r="901">
          <cell r="G901" t="str">
            <v>Farhan112</v>
          </cell>
          <cell r="H901">
            <v>0</v>
          </cell>
          <cell r="I901">
            <v>0</v>
          </cell>
          <cell r="J901" t="str">
            <v>Ploughmans CC</v>
          </cell>
          <cell r="K901" t="str">
            <v>Saturday</v>
          </cell>
          <cell r="L901" t="str">
            <v>22nd August</v>
          </cell>
          <cell r="M901" t="str">
            <v>Home</v>
          </cell>
          <cell r="N901" t="str">
            <v>Croydon Lions CC</v>
          </cell>
          <cell r="P901">
            <v>2</v>
          </cell>
          <cell r="Q901" t="str">
            <v>Farhan</v>
          </cell>
          <cell r="T901">
            <v>5</v>
          </cell>
          <cell r="U901" t="str">
            <v>caught</v>
          </cell>
          <cell r="V901" t="str">
            <v>J Bell</v>
          </cell>
          <cell r="X901" t="str">
            <v>A Burriel</v>
          </cell>
          <cell r="Y901">
            <v>112</v>
          </cell>
          <cell r="AD901" t="str">
            <v>n/a</v>
          </cell>
          <cell r="AE901" t="str">
            <v>n/a</v>
          </cell>
          <cell r="AF901" t="str">
            <v>n/a</v>
          </cell>
          <cell r="AG901" t="str">
            <v>n/a</v>
          </cell>
          <cell r="AH901" t="str">
            <v>n/a</v>
          </cell>
          <cell r="AK901">
            <v>2</v>
          </cell>
          <cell r="AL901">
            <v>10</v>
          </cell>
          <cell r="AM901">
            <v>1</v>
          </cell>
          <cell r="AN901">
            <v>54</v>
          </cell>
          <cell r="AO901">
            <v>2</v>
          </cell>
        </row>
        <row r="902">
          <cell r="G902" t="str">
            <v>Javed57</v>
          </cell>
          <cell r="H902">
            <v>0</v>
          </cell>
          <cell r="I902">
            <v>0</v>
          </cell>
          <cell r="J902" t="str">
            <v>Ploughmans CC</v>
          </cell>
          <cell r="K902" t="str">
            <v>Saturday</v>
          </cell>
          <cell r="L902" t="str">
            <v>22nd August</v>
          </cell>
          <cell r="M902" t="str">
            <v>Home</v>
          </cell>
          <cell r="N902" t="str">
            <v>Croydon Lions CC</v>
          </cell>
          <cell r="P902">
            <v>2</v>
          </cell>
          <cell r="Q902" t="str">
            <v>Javed</v>
          </cell>
          <cell r="T902">
            <v>6</v>
          </cell>
          <cell r="U902" t="str">
            <v>not out</v>
          </cell>
          <cell r="Y902">
            <v>57</v>
          </cell>
          <cell r="AD902" t="str">
            <v>n/a</v>
          </cell>
          <cell r="AE902" t="str">
            <v>n/a</v>
          </cell>
          <cell r="AF902" t="str">
            <v>n/a</v>
          </cell>
          <cell r="AG902" t="str">
            <v>n/a</v>
          </cell>
          <cell r="AH902" t="str">
            <v>n/a</v>
          </cell>
          <cell r="AK902">
            <v>6</v>
          </cell>
          <cell r="AL902">
            <v>1</v>
          </cell>
          <cell r="AM902">
            <v>0</v>
          </cell>
          <cell r="AN902">
            <v>13</v>
          </cell>
          <cell r="AO902">
            <v>0</v>
          </cell>
        </row>
        <row r="903">
          <cell r="G903" t="str">
            <v>Arun22</v>
          </cell>
          <cell r="H903">
            <v>0</v>
          </cell>
          <cell r="I903">
            <v>0</v>
          </cell>
          <cell r="J903" t="str">
            <v>Ploughmans CC</v>
          </cell>
          <cell r="K903" t="str">
            <v>Saturday</v>
          </cell>
          <cell r="L903" t="str">
            <v>22nd August</v>
          </cell>
          <cell r="M903" t="str">
            <v>Home</v>
          </cell>
          <cell r="N903" t="str">
            <v>Croydon Lions CC</v>
          </cell>
          <cell r="P903">
            <v>2</v>
          </cell>
          <cell r="Q903" t="str">
            <v>Arun</v>
          </cell>
          <cell r="T903">
            <v>7</v>
          </cell>
          <cell r="U903" t="str">
            <v>not out</v>
          </cell>
          <cell r="Y903">
            <v>22</v>
          </cell>
          <cell r="AD903" t="str">
            <v>n/a</v>
          </cell>
          <cell r="AE903" t="str">
            <v>n/a</v>
          </cell>
          <cell r="AF903" t="str">
            <v>n/a</v>
          </cell>
          <cell r="AG903" t="str">
            <v>n/a</v>
          </cell>
          <cell r="AH903" t="str">
            <v>n/a</v>
          </cell>
        </row>
        <row r="904">
          <cell r="G904" t="str">
            <v>Hussainn/a</v>
          </cell>
          <cell r="H904">
            <v>0</v>
          </cell>
          <cell r="I904">
            <v>0</v>
          </cell>
          <cell r="J904" t="str">
            <v>Ploughmans CC</v>
          </cell>
          <cell r="K904" t="str">
            <v>Saturday</v>
          </cell>
          <cell r="L904" t="str">
            <v>22nd August</v>
          </cell>
          <cell r="M904" t="str">
            <v>Home</v>
          </cell>
          <cell r="N904" t="str">
            <v>Croydon Lions CC</v>
          </cell>
          <cell r="P904">
            <v>2</v>
          </cell>
          <cell r="Q904" t="str">
            <v>Hussain</v>
          </cell>
          <cell r="T904">
            <v>8</v>
          </cell>
          <cell r="U904" t="str">
            <v>did not bat</v>
          </cell>
          <cell r="V904" t="str">
            <v>n/a</v>
          </cell>
          <cell r="W904" t="str">
            <v>n/a</v>
          </cell>
          <cell r="X904" t="str">
            <v>n/a</v>
          </cell>
          <cell r="Y904" t="str">
            <v>n/a</v>
          </cell>
          <cell r="AD904" t="str">
            <v>n/a</v>
          </cell>
          <cell r="AE904" t="str">
            <v>n/a</v>
          </cell>
          <cell r="AF904" t="str">
            <v>n/a</v>
          </cell>
          <cell r="AG904" t="str">
            <v>n/a</v>
          </cell>
          <cell r="AH904" t="str">
            <v>n/a</v>
          </cell>
          <cell r="AK904">
            <v>1</v>
          </cell>
          <cell r="AL904">
            <v>9</v>
          </cell>
          <cell r="AM904">
            <v>0</v>
          </cell>
          <cell r="AN904">
            <v>49</v>
          </cell>
          <cell r="AO904">
            <v>0</v>
          </cell>
        </row>
        <row r="905">
          <cell r="G905" t="str">
            <v>Britharn/a</v>
          </cell>
          <cell r="H905">
            <v>0</v>
          </cell>
          <cell r="I905">
            <v>0</v>
          </cell>
          <cell r="J905" t="str">
            <v>Ploughmans CC</v>
          </cell>
          <cell r="K905" t="str">
            <v>Saturday</v>
          </cell>
          <cell r="L905" t="str">
            <v>22nd August</v>
          </cell>
          <cell r="M905" t="str">
            <v>Home</v>
          </cell>
          <cell r="N905" t="str">
            <v>Croydon Lions CC</v>
          </cell>
          <cell r="P905">
            <v>2</v>
          </cell>
          <cell r="Q905" t="str">
            <v>Brithar</v>
          </cell>
          <cell r="T905">
            <v>9</v>
          </cell>
          <cell r="U905" t="str">
            <v>did not bat</v>
          </cell>
          <cell r="V905" t="str">
            <v>n/a</v>
          </cell>
          <cell r="W905" t="str">
            <v>n/a</v>
          </cell>
          <cell r="X905" t="str">
            <v>n/a</v>
          </cell>
          <cell r="Y905" t="str">
            <v>n/a</v>
          </cell>
          <cell r="AD905" t="str">
            <v>n/a</v>
          </cell>
          <cell r="AE905" t="str">
            <v>n/a</v>
          </cell>
          <cell r="AF905" t="str">
            <v>n/a</v>
          </cell>
          <cell r="AG905" t="str">
            <v>n/a</v>
          </cell>
          <cell r="AH905" t="str">
            <v>n/a</v>
          </cell>
        </row>
        <row r="906">
          <cell r="G906" t="str">
            <v>Satheesn/a</v>
          </cell>
          <cell r="H906">
            <v>0</v>
          </cell>
          <cell r="I906">
            <v>0</v>
          </cell>
          <cell r="J906" t="str">
            <v>Ploughmans CC</v>
          </cell>
          <cell r="K906" t="str">
            <v>Saturday</v>
          </cell>
          <cell r="L906" t="str">
            <v>22nd August</v>
          </cell>
          <cell r="M906" t="str">
            <v>Home</v>
          </cell>
          <cell r="N906" t="str">
            <v>Croydon Lions CC</v>
          </cell>
          <cell r="P906">
            <v>2</v>
          </cell>
          <cell r="Q906" t="str">
            <v>Sathees</v>
          </cell>
          <cell r="T906">
            <v>10</v>
          </cell>
          <cell r="U906" t="str">
            <v>did not bat</v>
          </cell>
          <cell r="V906" t="str">
            <v>n/a</v>
          </cell>
          <cell r="W906" t="str">
            <v>n/a</v>
          </cell>
          <cell r="X906" t="str">
            <v>n/a</v>
          </cell>
          <cell r="Y906" t="str">
            <v>n/a</v>
          </cell>
          <cell r="AD906" t="str">
            <v>n/a</v>
          </cell>
          <cell r="AE906" t="str">
            <v>n/a</v>
          </cell>
          <cell r="AF906" t="str">
            <v>n/a</v>
          </cell>
          <cell r="AG906" t="str">
            <v>n/a</v>
          </cell>
          <cell r="AH906" t="str">
            <v>n/a</v>
          </cell>
        </row>
        <row r="907">
          <cell r="G907" t="str">
            <v>Bowler 1n/a</v>
          </cell>
          <cell r="H907">
            <v>0</v>
          </cell>
          <cell r="I907">
            <v>0</v>
          </cell>
          <cell r="J907" t="str">
            <v>Ploughmans CC</v>
          </cell>
          <cell r="K907" t="str">
            <v>Saturday</v>
          </cell>
          <cell r="L907" t="str">
            <v>22nd August</v>
          </cell>
          <cell r="M907" t="str">
            <v>Home</v>
          </cell>
          <cell r="N907" t="str">
            <v>Croydon Lions CC</v>
          </cell>
          <cell r="P907">
            <v>2</v>
          </cell>
          <cell r="Q907" t="str">
            <v>Bowler 1</v>
          </cell>
          <cell r="T907">
            <v>11</v>
          </cell>
          <cell r="U907" t="str">
            <v>did not bat</v>
          </cell>
          <cell r="V907" t="str">
            <v>n/a</v>
          </cell>
          <cell r="W907" t="str">
            <v>n/a</v>
          </cell>
          <cell r="X907" t="str">
            <v>n/a</v>
          </cell>
          <cell r="Y907" t="str">
            <v>n/a</v>
          </cell>
          <cell r="AD907" t="str">
            <v>n/a</v>
          </cell>
          <cell r="AE907" t="str">
            <v>n/a</v>
          </cell>
          <cell r="AF907" t="str">
            <v>n/a</v>
          </cell>
          <cell r="AG907" t="str">
            <v>n/a</v>
          </cell>
          <cell r="AH907" t="str">
            <v>n/a</v>
          </cell>
        </row>
        <row r="908">
          <cell r="G908" t="str">
            <v>Extras0</v>
          </cell>
          <cell r="H908">
            <v>0</v>
          </cell>
          <cell r="I908">
            <v>0</v>
          </cell>
          <cell r="J908" t="str">
            <v>Ploughmans CC</v>
          </cell>
          <cell r="K908" t="str">
            <v>Saturday</v>
          </cell>
          <cell r="L908" t="str">
            <v>22nd August</v>
          </cell>
          <cell r="M908" t="str">
            <v>Home</v>
          </cell>
          <cell r="N908" t="str">
            <v>Croydon Lions CC</v>
          </cell>
          <cell r="P908">
            <v>2</v>
          </cell>
          <cell r="Q908" t="str">
            <v>Extras</v>
          </cell>
          <cell r="T908" t="str">
            <v>n/a</v>
          </cell>
          <cell r="U908" t="str">
            <v>n/a</v>
          </cell>
          <cell r="V908" t="str">
            <v>n/a</v>
          </cell>
          <cell r="X908" t="str">
            <v>n/a</v>
          </cell>
          <cell r="Y908">
            <v>0</v>
          </cell>
          <cell r="Z908" t="str">
            <v>n/a</v>
          </cell>
          <cell r="AA908" t="str">
            <v>n/a</v>
          </cell>
          <cell r="AB908" t="str">
            <v>n/a</v>
          </cell>
          <cell r="AC908" t="str">
            <v>n/a</v>
          </cell>
        </row>
        <row r="909">
          <cell r="G909" t="str">
            <v>M Whiting105</v>
          </cell>
          <cell r="H909">
            <v>0</v>
          </cell>
          <cell r="I909">
            <v>0</v>
          </cell>
          <cell r="J909" t="str">
            <v>Croydon Lions CC</v>
          </cell>
          <cell r="K909" t="str">
            <v>Saturday</v>
          </cell>
          <cell r="L909" t="str">
            <v>22nd August</v>
          </cell>
          <cell r="M909" t="str">
            <v>Home</v>
          </cell>
          <cell r="N909" t="str">
            <v>Ploughmans CC</v>
          </cell>
          <cell r="P909">
            <v>1</v>
          </cell>
          <cell r="Q909" t="str">
            <v>M Whiting</v>
          </cell>
          <cell r="T909">
            <v>1</v>
          </cell>
          <cell r="U909" t="str">
            <v>caught</v>
          </cell>
          <cell r="X909" t="str">
            <v>Farhan</v>
          </cell>
          <cell r="Y909">
            <v>105</v>
          </cell>
          <cell r="AB909">
            <v>16</v>
          </cell>
          <cell r="AD909" t="str">
            <v>n/a</v>
          </cell>
          <cell r="AE909" t="str">
            <v>n/a</v>
          </cell>
          <cell r="AF909" t="str">
            <v>n/a</v>
          </cell>
          <cell r="AG909" t="str">
            <v>n/a</v>
          </cell>
          <cell r="AH909" t="str">
            <v>n/a</v>
          </cell>
        </row>
        <row r="910">
          <cell r="G910" t="str">
            <v>A Barraclough8</v>
          </cell>
          <cell r="H910">
            <v>0</v>
          </cell>
          <cell r="I910">
            <v>0</v>
          </cell>
          <cell r="J910" t="str">
            <v>Croydon Lions CC</v>
          </cell>
          <cell r="K910" t="str">
            <v>Saturday</v>
          </cell>
          <cell r="L910" t="str">
            <v>22nd August</v>
          </cell>
          <cell r="M910" t="str">
            <v>Home</v>
          </cell>
          <cell r="N910" t="str">
            <v>Ploughmans CC</v>
          </cell>
          <cell r="P910">
            <v>1</v>
          </cell>
          <cell r="Q910" t="str">
            <v>A Barraclough</v>
          </cell>
          <cell r="T910">
            <v>2</v>
          </cell>
          <cell r="U910" t="str">
            <v>caught</v>
          </cell>
          <cell r="X910" t="str">
            <v>Farhan</v>
          </cell>
          <cell r="Y910">
            <v>8</v>
          </cell>
          <cell r="AB910">
            <v>2</v>
          </cell>
          <cell r="AD910" t="str">
            <v>n/a</v>
          </cell>
          <cell r="AE910" t="str">
            <v>n/a</v>
          </cell>
          <cell r="AF910" t="str">
            <v>n/a</v>
          </cell>
          <cell r="AG910" t="str">
            <v>n/a</v>
          </cell>
          <cell r="AH910" t="str">
            <v>n/a</v>
          </cell>
        </row>
        <row r="911">
          <cell r="G911" t="str">
            <v>N Ridgway20</v>
          </cell>
          <cell r="H911">
            <v>0</v>
          </cell>
          <cell r="I911">
            <v>0</v>
          </cell>
          <cell r="J911" t="str">
            <v>Croydon Lions CC</v>
          </cell>
          <cell r="K911" t="str">
            <v>Saturday</v>
          </cell>
          <cell r="L911" t="str">
            <v>22nd August</v>
          </cell>
          <cell r="M911" t="str">
            <v>Home</v>
          </cell>
          <cell r="N911" t="str">
            <v>Ploughmans CC</v>
          </cell>
          <cell r="P911">
            <v>1</v>
          </cell>
          <cell r="Q911" t="str">
            <v>N Ridgway</v>
          </cell>
          <cell r="R911" t="str">
            <v>c</v>
          </cell>
          <cell r="T911">
            <v>3</v>
          </cell>
          <cell r="U911" t="str">
            <v>caught</v>
          </cell>
          <cell r="X911" t="str">
            <v>Nasir</v>
          </cell>
          <cell r="Y911">
            <v>20</v>
          </cell>
          <cell r="AB911">
            <v>4</v>
          </cell>
          <cell r="AD911" t="str">
            <v>n/a</v>
          </cell>
          <cell r="AE911" t="str">
            <v>n/a</v>
          </cell>
          <cell r="AF911" t="str">
            <v>n/a</v>
          </cell>
          <cell r="AG911" t="str">
            <v>n/a</v>
          </cell>
          <cell r="AH911" t="str">
            <v>n/a</v>
          </cell>
        </row>
        <row r="912">
          <cell r="G912" t="str">
            <v>A Burriel2</v>
          </cell>
          <cell r="H912">
            <v>0</v>
          </cell>
          <cell r="I912">
            <v>0</v>
          </cell>
          <cell r="J912" t="str">
            <v>Croydon Lions CC</v>
          </cell>
          <cell r="K912" t="str">
            <v>Saturday</v>
          </cell>
          <cell r="L912" t="str">
            <v>22nd August</v>
          </cell>
          <cell r="M912" t="str">
            <v>Home</v>
          </cell>
          <cell r="N912" t="str">
            <v>Ploughmans CC</v>
          </cell>
          <cell r="P912">
            <v>1</v>
          </cell>
          <cell r="Q912" t="str">
            <v>A Burriel</v>
          </cell>
          <cell r="T912">
            <v>4</v>
          </cell>
          <cell r="U912" t="str">
            <v>bowled</v>
          </cell>
          <cell r="X912" t="str">
            <v>Bilal</v>
          </cell>
          <cell r="Y912">
            <v>2</v>
          </cell>
          <cell r="AD912" t="str">
            <v>n/a</v>
          </cell>
          <cell r="AE912" t="str">
            <v>n/a</v>
          </cell>
          <cell r="AF912" t="str">
            <v>n/a</v>
          </cell>
          <cell r="AG912" t="str">
            <v>n/a</v>
          </cell>
          <cell r="AH912" t="str">
            <v>n/a</v>
          </cell>
          <cell r="AK912">
            <v>4</v>
          </cell>
          <cell r="AL912">
            <v>10</v>
          </cell>
          <cell r="AM912">
            <v>0</v>
          </cell>
          <cell r="AN912">
            <v>58</v>
          </cell>
          <cell r="AO912">
            <v>1</v>
          </cell>
        </row>
        <row r="913">
          <cell r="G913" t="str">
            <v>J Jackson36</v>
          </cell>
          <cell r="H913">
            <v>0</v>
          </cell>
          <cell r="I913">
            <v>0</v>
          </cell>
          <cell r="J913" t="str">
            <v>Croydon Lions CC</v>
          </cell>
          <cell r="K913" t="str">
            <v>Saturday</v>
          </cell>
          <cell r="L913" t="str">
            <v>22nd August</v>
          </cell>
          <cell r="M913" t="str">
            <v>Home</v>
          </cell>
          <cell r="N913" t="str">
            <v>Ploughmans CC</v>
          </cell>
          <cell r="P913">
            <v>1</v>
          </cell>
          <cell r="Q913" t="str">
            <v>J Jackson</v>
          </cell>
          <cell r="T913">
            <v>5</v>
          </cell>
          <cell r="U913" t="str">
            <v>caught</v>
          </cell>
          <cell r="X913" t="str">
            <v>Bilal</v>
          </cell>
          <cell r="Y913">
            <v>36</v>
          </cell>
          <cell r="AB913">
            <v>3</v>
          </cell>
          <cell r="AC913">
            <v>2</v>
          </cell>
          <cell r="AD913" t="str">
            <v>n/a</v>
          </cell>
          <cell r="AE913" t="str">
            <v>n/a</v>
          </cell>
          <cell r="AF913" t="str">
            <v>n/a</v>
          </cell>
          <cell r="AG913" t="str">
            <v>n/a</v>
          </cell>
          <cell r="AH913" t="str">
            <v>n/a</v>
          </cell>
        </row>
        <row r="914">
          <cell r="G914" t="str">
            <v>D Pretorius69</v>
          </cell>
          <cell r="H914">
            <v>0</v>
          </cell>
          <cell r="I914">
            <v>0</v>
          </cell>
          <cell r="J914" t="str">
            <v>Croydon Lions CC</v>
          </cell>
          <cell r="K914" t="str">
            <v>Saturday</v>
          </cell>
          <cell r="L914" t="str">
            <v>22nd August</v>
          </cell>
          <cell r="M914" t="str">
            <v>Home</v>
          </cell>
          <cell r="N914" t="str">
            <v>Ploughmans CC</v>
          </cell>
          <cell r="P914">
            <v>1</v>
          </cell>
          <cell r="Q914" t="str">
            <v>D Pretorius</v>
          </cell>
          <cell r="T914">
            <v>6</v>
          </cell>
          <cell r="U914" t="str">
            <v>not out</v>
          </cell>
          <cell r="Y914">
            <v>69</v>
          </cell>
          <cell r="AB914">
            <v>5</v>
          </cell>
          <cell r="AC914">
            <v>5</v>
          </cell>
          <cell r="AD914" t="str">
            <v>n/a</v>
          </cell>
          <cell r="AE914" t="str">
            <v>n/a</v>
          </cell>
          <cell r="AF914" t="str">
            <v>n/a</v>
          </cell>
          <cell r="AG914" t="str">
            <v>n/a</v>
          </cell>
          <cell r="AH914" t="str">
            <v>n/a</v>
          </cell>
          <cell r="AK914">
            <v>6</v>
          </cell>
          <cell r="AL914">
            <v>1</v>
          </cell>
          <cell r="AM914">
            <v>0</v>
          </cell>
          <cell r="AN914">
            <v>9</v>
          </cell>
          <cell r="AO914">
            <v>0</v>
          </cell>
        </row>
        <row r="915">
          <cell r="G915" t="str">
            <v>G Wolledge14</v>
          </cell>
          <cell r="H915">
            <v>0</v>
          </cell>
          <cell r="I915">
            <v>0</v>
          </cell>
          <cell r="J915" t="str">
            <v>Croydon Lions CC</v>
          </cell>
          <cell r="K915" t="str">
            <v>Saturday</v>
          </cell>
          <cell r="L915" t="str">
            <v>22nd August</v>
          </cell>
          <cell r="M915" t="str">
            <v>Home</v>
          </cell>
          <cell r="N915" t="str">
            <v>Ploughmans CC</v>
          </cell>
          <cell r="P915">
            <v>1</v>
          </cell>
          <cell r="Q915" t="str">
            <v>G Wolledge</v>
          </cell>
          <cell r="T915">
            <v>7</v>
          </cell>
          <cell r="U915" t="str">
            <v>not out</v>
          </cell>
          <cell r="Y915">
            <v>14</v>
          </cell>
          <cell r="AB915">
            <v>2</v>
          </cell>
          <cell r="AD915" t="str">
            <v>n/a</v>
          </cell>
          <cell r="AE915" t="str">
            <v>n/a</v>
          </cell>
          <cell r="AF915" t="str">
            <v>n/a</v>
          </cell>
          <cell r="AG915" t="str">
            <v>n/a</v>
          </cell>
          <cell r="AH915" t="str">
            <v>n/a</v>
          </cell>
        </row>
        <row r="916">
          <cell r="G916" t="str">
            <v>M Ridgwayn/a</v>
          </cell>
          <cell r="H916">
            <v>0</v>
          </cell>
          <cell r="I916">
            <v>0</v>
          </cell>
          <cell r="J916" t="str">
            <v>Croydon Lions CC</v>
          </cell>
          <cell r="K916" t="str">
            <v>Saturday</v>
          </cell>
          <cell r="L916" t="str">
            <v>22nd August</v>
          </cell>
          <cell r="M916" t="str">
            <v>Home</v>
          </cell>
          <cell r="N916" t="str">
            <v>Ploughmans CC</v>
          </cell>
          <cell r="P916">
            <v>1</v>
          </cell>
          <cell r="Q916" t="str">
            <v>M Ridgway</v>
          </cell>
          <cell r="T916">
            <v>8</v>
          </cell>
          <cell r="U916" t="str">
            <v>did not bat</v>
          </cell>
          <cell r="V916" t="str">
            <v>n/a</v>
          </cell>
          <cell r="W916" t="str">
            <v>n/a</v>
          </cell>
          <cell r="X916" t="str">
            <v>n/a</v>
          </cell>
          <cell r="Y916" t="str">
            <v>n/a</v>
          </cell>
          <cell r="AD916" t="str">
            <v>n/a</v>
          </cell>
          <cell r="AE916" t="str">
            <v>n/a</v>
          </cell>
          <cell r="AF916" t="str">
            <v>n/a</v>
          </cell>
          <cell r="AG916" t="str">
            <v>n/a</v>
          </cell>
          <cell r="AH916" t="str">
            <v>n/a</v>
          </cell>
          <cell r="AK916">
            <v>1</v>
          </cell>
          <cell r="AL916">
            <v>8</v>
          </cell>
          <cell r="AM916">
            <v>0</v>
          </cell>
          <cell r="AN916">
            <v>61</v>
          </cell>
          <cell r="AO916">
            <v>2</v>
          </cell>
        </row>
        <row r="917">
          <cell r="G917" t="str">
            <v>S Hoskinn/a</v>
          </cell>
          <cell r="H917">
            <v>0</v>
          </cell>
          <cell r="I917">
            <v>0</v>
          </cell>
          <cell r="J917" t="str">
            <v>Croydon Lions CC</v>
          </cell>
          <cell r="K917" t="str">
            <v>Saturday</v>
          </cell>
          <cell r="L917" t="str">
            <v>22nd August</v>
          </cell>
          <cell r="M917" t="str">
            <v>Home</v>
          </cell>
          <cell r="N917" t="str">
            <v>Ploughmans CC</v>
          </cell>
          <cell r="P917">
            <v>1</v>
          </cell>
          <cell r="Q917" t="str">
            <v>S Hoskin</v>
          </cell>
          <cell r="T917">
            <v>9</v>
          </cell>
          <cell r="U917" t="str">
            <v>did not bat</v>
          </cell>
          <cell r="V917" t="str">
            <v>n/a</v>
          </cell>
          <cell r="W917" t="str">
            <v>n/a</v>
          </cell>
          <cell r="X917" t="str">
            <v>n/a</v>
          </cell>
          <cell r="Y917" t="str">
            <v>n/a</v>
          </cell>
          <cell r="AD917" t="str">
            <v>n/a</v>
          </cell>
          <cell r="AE917" t="str">
            <v>n/a</v>
          </cell>
          <cell r="AF917" t="str">
            <v>n/a</v>
          </cell>
          <cell r="AG917" t="str">
            <v>n/a</v>
          </cell>
          <cell r="AH917" t="str">
            <v>n/a</v>
          </cell>
          <cell r="AK917">
            <v>3</v>
          </cell>
          <cell r="AL917">
            <v>7</v>
          </cell>
          <cell r="AM917">
            <v>1</v>
          </cell>
          <cell r="AN917">
            <v>53</v>
          </cell>
          <cell r="AO917">
            <v>1</v>
          </cell>
        </row>
        <row r="918">
          <cell r="G918" t="str">
            <v>A Pauln/a</v>
          </cell>
          <cell r="H918">
            <v>0</v>
          </cell>
          <cell r="I918">
            <v>0</v>
          </cell>
          <cell r="J918" t="str">
            <v>Croydon Lions CC</v>
          </cell>
          <cell r="K918" t="str">
            <v>Saturday</v>
          </cell>
          <cell r="L918" t="str">
            <v>22nd August</v>
          </cell>
          <cell r="M918" t="str">
            <v>Home</v>
          </cell>
          <cell r="N918" t="str">
            <v>Ploughmans CC</v>
          </cell>
          <cell r="P918">
            <v>1</v>
          </cell>
          <cell r="Q918" t="str">
            <v>A Paul</v>
          </cell>
          <cell r="T918">
            <v>10</v>
          </cell>
          <cell r="U918" t="str">
            <v>did not bat</v>
          </cell>
          <cell r="V918" t="str">
            <v>n/a</v>
          </cell>
          <cell r="W918" t="str">
            <v>n/a</v>
          </cell>
          <cell r="X918" t="str">
            <v>n/a</v>
          </cell>
          <cell r="Y918" t="str">
            <v>n/a</v>
          </cell>
          <cell r="AD918" t="str">
            <v>n/a</v>
          </cell>
          <cell r="AE918" t="str">
            <v>n/a</v>
          </cell>
          <cell r="AF918" t="str">
            <v>n/a</v>
          </cell>
          <cell r="AG918" t="str">
            <v>n/a</v>
          </cell>
          <cell r="AH918" t="str">
            <v>n/a</v>
          </cell>
          <cell r="AK918">
            <v>2</v>
          </cell>
          <cell r="AL918">
            <v>8</v>
          </cell>
          <cell r="AM918">
            <v>0</v>
          </cell>
          <cell r="AN918">
            <v>62</v>
          </cell>
          <cell r="AO918">
            <v>1</v>
          </cell>
        </row>
        <row r="919">
          <cell r="G919" t="str">
            <v>H Daviesn/a</v>
          </cell>
          <cell r="H919">
            <v>0</v>
          </cell>
          <cell r="I919">
            <v>0</v>
          </cell>
          <cell r="J919" t="str">
            <v>Croydon Lions CC</v>
          </cell>
          <cell r="K919" t="str">
            <v>Saturday</v>
          </cell>
          <cell r="L919" t="str">
            <v>22nd August</v>
          </cell>
          <cell r="M919" t="str">
            <v>Home</v>
          </cell>
          <cell r="N919" t="str">
            <v>Ploughmans CC</v>
          </cell>
          <cell r="P919">
            <v>1</v>
          </cell>
          <cell r="Q919" t="str">
            <v>H Davies</v>
          </cell>
          <cell r="T919">
            <v>11</v>
          </cell>
          <cell r="U919" t="str">
            <v>did not bat</v>
          </cell>
          <cell r="V919" t="str">
            <v>n/a</v>
          </cell>
          <cell r="W919" t="str">
            <v>n/a</v>
          </cell>
          <cell r="X919" t="str">
            <v>n/a</v>
          </cell>
          <cell r="Y919" t="str">
            <v>n/a</v>
          </cell>
          <cell r="AD919" t="str">
            <v>n/a</v>
          </cell>
          <cell r="AE919" t="str">
            <v>n/a</v>
          </cell>
          <cell r="AF919" t="str">
            <v>n/a</v>
          </cell>
          <cell r="AG919" t="str">
            <v>n/a</v>
          </cell>
          <cell r="AH919" t="str">
            <v>n/a</v>
          </cell>
          <cell r="AK919">
            <v>5</v>
          </cell>
          <cell r="AL919">
            <v>4</v>
          </cell>
          <cell r="AM919">
            <v>0</v>
          </cell>
          <cell r="AN919">
            <v>34</v>
          </cell>
          <cell r="AO919">
            <v>0</v>
          </cell>
        </row>
        <row r="920">
          <cell r="G920" t="str">
            <v>Extras20</v>
          </cell>
          <cell r="H920">
            <v>0</v>
          </cell>
          <cell r="I920">
            <v>0</v>
          </cell>
          <cell r="J920" t="str">
            <v>Croydon Lions CC</v>
          </cell>
          <cell r="K920" t="str">
            <v>Saturday</v>
          </cell>
          <cell r="L920" t="str">
            <v>22nd August</v>
          </cell>
          <cell r="M920" t="str">
            <v>Home</v>
          </cell>
          <cell r="N920" t="str">
            <v>Ploughmans CC</v>
          </cell>
          <cell r="P920">
            <v>1</v>
          </cell>
          <cell r="Q920" t="str">
            <v>Extras</v>
          </cell>
          <cell r="T920" t="str">
            <v>n/a</v>
          </cell>
          <cell r="U920" t="str">
            <v>n/a</v>
          </cell>
          <cell r="V920" t="str">
            <v>n/a</v>
          </cell>
          <cell r="X920" t="str">
            <v>n/a</v>
          </cell>
          <cell r="Y920">
            <v>20</v>
          </cell>
          <cell r="Z920" t="str">
            <v>n/a</v>
          </cell>
          <cell r="AA920" t="str">
            <v>n/a</v>
          </cell>
          <cell r="AB920" t="str">
            <v>n/a</v>
          </cell>
          <cell r="AC920" t="str">
            <v>n/a</v>
          </cell>
          <cell r="AD920">
            <v>6</v>
          </cell>
          <cell r="AE920">
            <v>6</v>
          </cell>
          <cell r="AF920">
            <v>7</v>
          </cell>
          <cell r="AG920">
            <v>1</v>
          </cell>
        </row>
        <row r="921">
          <cell r="G921" t="str">
            <v>Batsman 1</v>
          </cell>
          <cell r="H921">
            <v>0</v>
          </cell>
          <cell r="I921">
            <v>0</v>
          </cell>
          <cell r="J921" t="str">
            <v>Ploughmans CC</v>
          </cell>
          <cell r="K921" t="str">
            <v>Sunday</v>
          </cell>
          <cell r="L921" t="str">
            <v>23rd August</v>
          </cell>
          <cell r="M921" t="str">
            <v>Home</v>
          </cell>
          <cell r="N921" t="str">
            <v xml:space="preserve">Presidents Day </v>
          </cell>
          <cell r="Q921" t="str">
            <v>Batsman 1</v>
          </cell>
          <cell r="T921">
            <v>1</v>
          </cell>
          <cell r="AD921" t="str">
            <v>n/a</v>
          </cell>
          <cell r="AE921" t="str">
            <v>n/a</v>
          </cell>
          <cell r="AF921" t="str">
            <v>n/a</v>
          </cell>
          <cell r="AG921" t="str">
            <v>n/a</v>
          </cell>
          <cell r="AH921" t="str">
            <v>n/a</v>
          </cell>
        </row>
        <row r="922">
          <cell r="G922" t="str">
            <v>Batsman 2</v>
          </cell>
          <cell r="H922">
            <v>0</v>
          </cell>
          <cell r="I922">
            <v>0</v>
          </cell>
          <cell r="J922" t="str">
            <v>Ploughmans CC</v>
          </cell>
          <cell r="K922" t="str">
            <v>Sunday</v>
          </cell>
          <cell r="L922" t="str">
            <v>23rd August</v>
          </cell>
          <cell r="M922" t="str">
            <v>Home</v>
          </cell>
          <cell r="N922" t="str">
            <v xml:space="preserve">Presidents Day </v>
          </cell>
          <cell r="Q922" t="str">
            <v>Batsman 2</v>
          </cell>
          <cell r="T922">
            <v>2</v>
          </cell>
          <cell r="AD922" t="str">
            <v>n/a</v>
          </cell>
          <cell r="AE922" t="str">
            <v>n/a</v>
          </cell>
          <cell r="AF922" t="str">
            <v>n/a</v>
          </cell>
          <cell r="AG922" t="str">
            <v>n/a</v>
          </cell>
          <cell r="AH922" t="str">
            <v>n/a</v>
          </cell>
        </row>
        <row r="923">
          <cell r="G923" t="str">
            <v>Batsman 3</v>
          </cell>
          <cell r="H923">
            <v>0</v>
          </cell>
          <cell r="I923">
            <v>0</v>
          </cell>
          <cell r="J923" t="str">
            <v>Ploughmans CC</v>
          </cell>
          <cell r="K923" t="str">
            <v>Sunday</v>
          </cell>
          <cell r="L923" t="str">
            <v>23rd August</v>
          </cell>
          <cell r="M923" t="str">
            <v>Home</v>
          </cell>
          <cell r="N923" t="str">
            <v xml:space="preserve">Presidents Day </v>
          </cell>
          <cell r="Q923" t="str">
            <v>Batsman 3</v>
          </cell>
          <cell r="T923">
            <v>3</v>
          </cell>
          <cell r="AD923" t="str">
            <v>n/a</v>
          </cell>
          <cell r="AE923" t="str">
            <v>n/a</v>
          </cell>
          <cell r="AF923" t="str">
            <v>n/a</v>
          </cell>
          <cell r="AG923" t="str">
            <v>n/a</v>
          </cell>
          <cell r="AH923" t="str">
            <v>n/a</v>
          </cell>
        </row>
        <row r="924">
          <cell r="G924" t="str">
            <v>Batsman 4</v>
          </cell>
          <cell r="H924">
            <v>0</v>
          </cell>
          <cell r="I924">
            <v>0</v>
          </cell>
          <cell r="J924" t="str">
            <v>Ploughmans CC</v>
          </cell>
          <cell r="K924" t="str">
            <v>Sunday</v>
          </cell>
          <cell r="L924" t="str">
            <v>23rd August</v>
          </cell>
          <cell r="M924" t="str">
            <v>Home</v>
          </cell>
          <cell r="N924" t="str">
            <v xml:space="preserve">Presidents Day </v>
          </cell>
          <cell r="Q924" t="str">
            <v>Batsman 4</v>
          </cell>
          <cell r="T924">
            <v>4</v>
          </cell>
          <cell r="AD924" t="str">
            <v>n/a</v>
          </cell>
          <cell r="AE924" t="str">
            <v>n/a</v>
          </cell>
          <cell r="AF924" t="str">
            <v>n/a</v>
          </cell>
          <cell r="AG924" t="str">
            <v>n/a</v>
          </cell>
          <cell r="AH924" t="str">
            <v>n/a</v>
          </cell>
        </row>
        <row r="925">
          <cell r="G925" t="str">
            <v>Batsman 5</v>
          </cell>
          <cell r="H925">
            <v>0</v>
          </cell>
          <cell r="I925">
            <v>0</v>
          </cell>
          <cell r="J925" t="str">
            <v>Ploughmans CC</v>
          </cell>
          <cell r="K925" t="str">
            <v>Sunday</v>
          </cell>
          <cell r="L925" t="str">
            <v>23rd August</v>
          </cell>
          <cell r="M925" t="str">
            <v>Home</v>
          </cell>
          <cell r="N925" t="str">
            <v xml:space="preserve">Presidents Day </v>
          </cell>
          <cell r="Q925" t="str">
            <v>Batsman 5</v>
          </cell>
          <cell r="T925">
            <v>5</v>
          </cell>
          <cell r="AD925" t="str">
            <v>n/a</v>
          </cell>
          <cell r="AE925" t="str">
            <v>n/a</v>
          </cell>
          <cell r="AF925" t="str">
            <v>n/a</v>
          </cell>
          <cell r="AG925" t="str">
            <v>n/a</v>
          </cell>
          <cell r="AH925" t="str">
            <v>n/a</v>
          </cell>
        </row>
        <row r="926">
          <cell r="G926" t="str">
            <v>Bowler 6</v>
          </cell>
          <cell r="H926">
            <v>0</v>
          </cell>
          <cell r="I926">
            <v>0</v>
          </cell>
          <cell r="J926" t="str">
            <v>Ploughmans CC</v>
          </cell>
          <cell r="K926" t="str">
            <v>Sunday</v>
          </cell>
          <cell r="L926" t="str">
            <v>23rd August</v>
          </cell>
          <cell r="M926" t="str">
            <v>Home</v>
          </cell>
          <cell r="N926" t="str">
            <v xml:space="preserve">Presidents Day </v>
          </cell>
          <cell r="Q926" t="str">
            <v>Bowler 6</v>
          </cell>
          <cell r="T926">
            <v>6</v>
          </cell>
          <cell r="AD926" t="str">
            <v>n/a</v>
          </cell>
          <cell r="AE926" t="str">
            <v>n/a</v>
          </cell>
          <cell r="AF926" t="str">
            <v>n/a</v>
          </cell>
          <cell r="AG926" t="str">
            <v>n/a</v>
          </cell>
          <cell r="AH926" t="str">
            <v>n/a</v>
          </cell>
        </row>
        <row r="927">
          <cell r="G927" t="str">
            <v>Bowler 5</v>
          </cell>
          <cell r="H927">
            <v>0</v>
          </cell>
          <cell r="I927">
            <v>0</v>
          </cell>
          <cell r="J927" t="str">
            <v>Ploughmans CC</v>
          </cell>
          <cell r="K927" t="str">
            <v>Sunday</v>
          </cell>
          <cell r="L927" t="str">
            <v>23rd August</v>
          </cell>
          <cell r="M927" t="str">
            <v>Home</v>
          </cell>
          <cell r="N927" t="str">
            <v xml:space="preserve">Presidents Day </v>
          </cell>
          <cell r="Q927" t="str">
            <v>Bowler 5</v>
          </cell>
          <cell r="T927">
            <v>7</v>
          </cell>
          <cell r="AD927" t="str">
            <v>n/a</v>
          </cell>
          <cell r="AE927" t="str">
            <v>n/a</v>
          </cell>
          <cell r="AF927" t="str">
            <v>n/a</v>
          </cell>
          <cell r="AG927" t="str">
            <v>n/a</v>
          </cell>
          <cell r="AH927" t="str">
            <v>n/a</v>
          </cell>
        </row>
        <row r="928">
          <cell r="G928" t="str">
            <v>Bowler 4</v>
          </cell>
          <cell r="H928">
            <v>0</v>
          </cell>
          <cell r="I928">
            <v>0</v>
          </cell>
          <cell r="J928" t="str">
            <v>Ploughmans CC</v>
          </cell>
          <cell r="K928" t="str">
            <v>Sunday</v>
          </cell>
          <cell r="L928" t="str">
            <v>23rd August</v>
          </cell>
          <cell r="M928" t="str">
            <v>Home</v>
          </cell>
          <cell r="N928" t="str">
            <v xml:space="preserve">Presidents Day </v>
          </cell>
          <cell r="Q928" t="str">
            <v>Bowler 4</v>
          </cell>
          <cell r="T928">
            <v>8</v>
          </cell>
          <cell r="AD928" t="str">
            <v>n/a</v>
          </cell>
          <cell r="AE928" t="str">
            <v>n/a</v>
          </cell>
          <cell r="AF928" t="str">
            <v>n/a</v>
          </cell>
          <cell r="AG928" t="str">
            <v>n/a</v>
          </cell>
          <cell r="AH928" t="str">
            <v>n/a</v>
          </cell>
        </row>
        <row r="929">
          <cell r="G929" t="str">
            <v>Bowler 3</v>
          </cell>
          <cell r="H929">
            <v>0</v>
          </cell>
          <cell r="I929">
            <v>0</v>
          </cell>
          <cell r="J929" t="str">
            <v>Ploughmans CC</v>
          </cell>
          <cell r="K929" t="str">
            <v>Sunday</v>
          </cell>
          <cell r="L929" t="str">
            <v>23rd August</v>
          </cell>
          <cell r="M929" t="str">
            <v>Home</v>
          </cell>
          <cell r="N929" t="str">
            <v xml:space="preserve">Presidents Day </v>
          </cell>
          <cell r="Q929" t="str">
            <v>Bowler 3</v>
          </cell>
          <cell r="T929">
            <v>9</v>
          </cell>
          <cell r="AD929" t="str">
            <v>n/a</v>
          </cell>
          <cell r="AE929" t="str">
            <v>n/a</v>
          </cell>
          <cell r="AF929" t="str">
            <v>n/a</v>
          </cell>
          <cell r="AG929" t="str">
            <v>n/a</v>
          </cell>
          <cell r="AH929" t="str">
            <v>n/a</v>
          </cell>
        </row>
        <row r="930">
          <cell r="G930" t="str">
            <v>Bowler 2</v>
          </cell>
          <cell r="H930">
            <v>0</v>
          </cell>
          <cell r="I930">
            <v>0</v>
          </cell>
          <cell r="J930" t="str">
            <v>Ploughmans CC</v>
          </cell>
          <cell r="K930" t="str">
            <v>Sunday</v>
          </cell>
          <cell r="L930" t="str">
            <v>23rd August</v>
          </cell>
          <cell r="M930" t="str">
            <v>Home</v>
          </cell>
          <cell r="N930" t="str">
            <v xml:space="preserve">Presidents Day </v>
          </cell>
          <cell r="Q930" t="str">
            <v>Bowler 2</v>
          </cell>
          <cell r="T930">
            <v>10</v>
          </cell>
          <cell r="AD930" t="str">
            <v>n/a</v>
          </cell>
          <cell r="AE930" t="str">
            <v>n/a</v>
          </cell>
          <cell r="AF930" t="str">
            <v>n/a</v>
          </cell>
          <cell r="AG930" t="str">
            <v>n/a</v>
          </cell>
          <cell r="AH930" t="str">
            <v>n/a</v>
          </cell>
        </row>
        <row r="931">
          <cell r="G931" t="str">
            <v>Bowler 1</v>
          </cell>
          <cell r="H931">
            <v>0</v>
          </cell>
          <cell r="I931">
            <v>0</v>
          </cell>
          <cell r="J931" t="str">
            <v>Ploughmans CC</v>
          </cell>
          <cell r="K931" t="str">
            <v>Sunday</v>
          </cell>
          <cell r="L931" t="str">
            <v>23rd August</v>
          </cell>
          <cell r="M931" t="str">
            <v>Home</v>
          </cell>
          <cell r="N931" t="str">
            <v xml:space="preserve">Presidents Day </v>
          </cell>
          <cell r="Q931" t="str">
            <v>Bowler 1</v>
          </cell>
          <cell r="T931">
            <v>11</v>
          </cell>
          <cell r="AD931" t="str">
            <v>n/a</v>
          </cell>
          <cell r="AE931" t="str">
            <v>n/a</v>
          </cell>
          <cell r="AF931" t="str">
            <v>n/a</v>
          </cell>
          <cell r="AG931" t="str">
            <v>n/a</v>
          </cell>
          <cell r="AH931" t="str">
            <v>n/a</v>
          </cell>
        </row>
        <row r="932">
          <cell r="G932" t="str">
            <v>Extras0</v>
          </cell>
          <cell r="H932">
            <v>0</v>
          </cell>
          <cell r="I932">
            <v>0</v>
          </cell>
          <cell r="J932" t="str">
            <v>Ploughmans CC</v>
          </cell>
          <cell r="K932" t="str">
            <v>Sunday</v>
          </cell>
          <cell r="L932" t="str">
            <v>23rd August</v>
          </cell>
          <cell r="M932" t="str">
            <v>Home</v>
          </cell>
          <cell r="N932" t="str">
            <v xml:space="preserve">Presidents Day </v>
          </cell>
          <cell r="Q932" t="str">
            <v>Extras</v>
          </cell>
          <cell r="T932" t="str">
            <v>n/a</v>
          </cell>
          <cell r="U932" t="str">
            <v>n/a</v>
          </cell>
          <cell r="V932" t="str">
            <v>n/a</v>
          </cell>
          <cell r="X932" t="str">
            <v>n/a</v>
          </cell>
          <cell r="Y932">
            <v>0</v>
          </cell>
          <cell r="Z932" t="str">
            <v>n/a</v>
          </cell>
          <cell r="AA932" t="str">
            <v>n/a</v>
          </cell>
          <cell r="AB932" t="str">
            <v>n/a</v>
          </cell>
          <cell r="AC932" t="str">
            <v>n/a</v>
          </cell>
        </row>
        <row r="933">
          <cell r="G933" t="str">
            <v>Batsman 1</v>
          </cell>
          <cell r="H933">
            <v>0</v>
          </cell>
          <cell r="I933">
            <v>0</v>
          </cell>
          <cell r="J933" t="str">
            <v>Ploughmans CC</v>
          </cell>
          <cell r="K933" t="str">
            <v>Sunday</v>
          </cell>
          <cell r="L933" t="str">
            <v>23rd August</v>
          </cell>
          <cell r="M933" t="str">
            <v>Home</v>
          </cell>
          <cell r="N933" t="str">
            <v xml:space="preserve">Presidents Day </v>
          </cell>
          <cell r="Q933" t="str">
            <v>Batsman 1</v>
          </cell>
          <cell r="T933">
            <v>1</v>
          </cell>
          <cell r="AD933" t="str">
            <v>n/a</v>
          </cell>
          <cell r="AE933" t="str">
            <v>n/a</v>
          </cell>
          <cell r="AF933" t="str">
            <v>n/a</v>
          </cell>
          <cell r="AG933" t="str">
            <v>n/a</v>
          </cell>
          <cell r="AH933" t="str">
            <v>n/a</v>
          </cell>
        </row>
        <row r="934">
          <cell r="G934" t="str">
            <v>Batsman 2</v>
          </cell>
          <cell r="H934">
            <v>0</v>
          </cell>
          <cell r="I934">
            <v>0</v>
          </cell>
          <cell r="J934" t="str">
            <v>Ploughmans CC</v>
          </cell>
          <cell r="K934" t="str">
            <v>Sunday</v>
          </cell>
          <cell r="L934" t="str">
            <v>23rd August</v>
          </cell>
          <cell r="M934" t="str">
            <v>Home</v>
          </cell>
          <cell r="N934" t="str">
            <v xml:space="preserve">Presidents Day </v>
          </cell>
          <cell r="Q934" t="str">
            <v>Batsman 2</v>
          </cell>
          <cell r="T934">
            <v>2</v>
          </cell>
          <cell r="AD934" t="str">
            <v>n/a</v>
          </cell>
          <cell r="AE934" t="str">
            <v>n/a</v>
          </cell>
          <cell r="AF934" t="str">
            <v>n/a</v>
          </cell>
          <cell r="AG934" t="str">
            <v>n/a</v>
          </cell>
          <cell r="AH934" t="str">
            <v>n/a</v>
          </cell>
        </row>
        <row r="935">
          <cell r="G935" t="str">
            <v>Batsman 3</v>
          </cell>
          <cell r="H935">
            <v>0</v>
          </cell>
          <cell r="I935">
            <v>0</v>
          </cell>
          <cell r="J935" t="str">
            <v>Ploughmans CC</v>
          </cell>
          <cell r="K935" t="str">
            <v>Sunday</v>
          </cell>
          <cell r="L935" t="str">
            <v>23rd August</v>
          </cell>
          <cell r="M935" t="str">
            <v>Home</v>
          </cell>
          <cell r="N935" t="str">
            <v xml:space="preserve">Presidents Day </v>
          </cell>
          <cell r="Q935" t="str">
            <v>Batsman 3</v>
          </cell>
          <cell r="T935">
            <v>3</v>
          </cell>
          <cell r="AD935" t="str">
            <v>n/a</v>
          </cell>
          <cell r="AE935" t="str">
            <v>n/a</v>
          </cell>
          <cell r="AF935" t="str">
            <v>n/a</v>
          </cell>
          <cell r="AG935" t="str">
            <v>n/a</v>
          </cell>
          <cell r="AH935" t="str">
            <v>n/a</v>
          </cell>
        </row>
        <row r="936">
          <cell r="G936" t="str">
            <v>Batsman 4</v>
          </cell>
          <cell r="H936">
            <v>0</v>
          </cell>
          <cell r="I936">
            <v>0</v>
          </cell>
          <cell r="J936" t="str">
            <v>Ploughmans CC</v>
          </cell>
          <cell r="K936" t="str">
            <v>Sunday</v>
          </cell>
          <cell r="L936" t="str">
            <v>23rd August</v>
          </cell>
          <cell r="M936" t="str">
            <v>Home</v>
          </cell>
          <cell r="N936" t="str">
            <v xml:space="preserve">Presidents Day </v>
          </cell>
          <cell r="Q936" t="str">
            <v>Batsman 4</v>
          </cell>
          <cell r="T936">
            <v>4</v>
          </cell>
          <cell r="AD936" t="str">
            <v>n/a</v>
          </cell>
          <cell r="AE936" t="str">
            <v>n/a</v>
          </cell>
          <cell r="AF936" t="str">
            <v>n/a</v>
          </cell>
          <cell r="AG936" t="str">
            <v>n/a</v>
          </cell>
          <cell r="AH936" t="str">
            <v>n/a</v>
          </cell>
        </row>
        <row r="937">
          <cell r="G937" t="str">
            <v>Batsman 5</v>
          </cell>
          <cell r="H937">
            <v>0</v>
          </cell>
          <cell r="I937">
            <v>0</v>
          </cell>
          <cell r="J937" t="str">
            <v>Ploughmans CC</v>
          </cell>
          <cell r="K937" t="str">
            <v>Sunday</v>
          </cell>
          <cell r="L937" t="str">
            <v>23rd August</v>
          </cell>
          <cell r="M937" t="str">
            <v>Home</v>
          </cell>
          <cell r="N937" t="str">
            <v xml:space="preserve">Presidents Day </v>
          </cell>
          <cell r="Q937" t="str">
            <v>Batsman 5</v>
          </cell>
          <cell r="T937">
            <v>5</v>
          </cell>
          <cell r="AD937" t="str">
            <v>n/a</v>
          </cell>
          <cell r="AE937" t="str">
            <v>n/a</v>
          </cell>
          <cell r="AF937" t="str">
            <v>n/a</v>
          </cell>
          <cell r="AG937" t="str">
            <v>n/a</v>
          </cell>
          <cell r="AH937" t="str">
            <v>n/a</v>
          </cell>
        </row>
        <row r="938">
          <cell r="G938" t="str">
            <v>Bowler 6</v>
          </cell>
          <cell r="H938">
            <v>0</v>
          </cell>
          <cell r="I938">
            <v>0</v>
          </cell>
          <cell r="J938" t="str">
            <v>Ploughmans CC</v>
          </cell>
          <cell r="K938" t="str">
            <v>Sunday</v>
          </cell>
          <cell r="L938" t="str">
            <v>23rd August</v>
          </cell>
          <cell r="M938" t="str">
            <v>Home</v>
          </cell>
          <cell r="N938" t="str">
            <v xml:space="preserve">Presidents Day </v>
          </cell>
          <cell r="Q938" t="str">
            <v>Bowler 6</v>
          </cell>
          <cell r="T938">
            <v>6</v>
          </cell>
          <cell r="AD938" t="str">
            <v>n/a</v>
          </cell>
          <cell r="AE938" t="str">
            <v>n/a</v>
          </cell>
          <cell r="AF938" t="str">
            <v>n/a</v>
          </cell>
          <cell r="AG938" t="str">
            <v>n/a</v>
          </cell>
          <cell r="AH938" t="str">
            <v>n/a</v>
          </cell>
        </row>
        <row r="939">
          <cell r="G939" t="str">
            <v>Bowler 5</v>
          </cell>
          <cell r="H939">
            <v>0</v>
          </cell>
          <cell r="I939">
            <v>0</v>
          </cell>
          <cell r="J939" t="str">
            <v>Ploughmans CC</v>
          </cell>
          <cell r="K939" t="str">
            <v>Sunday</v>
          </cell>
          <cell r="L939" t="str">
            <v>23rd August</v>
          </cell>
          <cell r="M939" t="str">
            <v>Home</v>
          </cell>
          <cell r="N939" t="str">
            <v xml:space="preserve">Presidents Day </v>
          </cell>
          <cell r="Q939" t="str">
            <v>Bowler 5</v>
          </cell>
          <cell r="T939">
            <v>7</v>
          </cell>
          <cell r="AD939" t="str">
            <v>n/a</v>
          </cell>
          <cell r="AE939" t="str">
            <v>n/a</v>
          </cell>
          <cell r="AF939" t="str">
            <v>n/a</v>
          </cell>
          <cell r="AG939" t="str">
            <v>n/a</v>
          </cell>
          <cell r="AH939" t="str">
            <v>n/a</v>
          </cell>
        </row>
        <row r="940">
          <cell r="G940" t="str">
            <v>Bowler 4</v>
          </cell>
          <cell r="H940">
            <v>0</v>
          </cell>
          <cell r="I940">
            <v>0</v>
          </cell>
          <cell r="J940" t="str">
            <v>Ploughmans CC</v>
          </cell>
          <cell r="K940" t="str">
            <v>Sunday</v>
          </cell>
          <cell r="L940" t="str">
            <v>23rd August</v>
          </cell>
          <cell r="M940" t="str">
            <v>Home</v>
          </cell>
          <cell r="N940" t="str">
            <v xml:space="preserve">Presidents Day </v>
          </cell>
          <cell r="Q940" t="str">
            <v>Bowler 4</v>
          </cell>
          <cell r="T940">
            <v>8</v>
          </cell>
          <cell r="AD940" t="str">
            <v>n/a</v>
          </cell>
          <cell r="AE940" t="str">
            <v>n/a</v>
          </cell>
          <cell r="AF940" t="str">
            <v>n/a</v>
          </cell>
          <cell r="AG940" t="str">
            <v>n/a</v>
          </cell>
          <cell r="AH940" t="str">
            <v>n/a</v>
          </cell>
        </row>
        <row r="941">
          <cell r="G941" t="str">
            <v>Bowler 3</v>
          </cell>
          <cell r="H941">
            <v>0</v>
          </cell>
          <cell r="I941">
            <v>0</v>
          </cell>
          <cell r="J941" t="str">
            <v>Ploughmans CC</v>
          </cell>
          <cell r="K941" t="str">
            <v>Sunday</v>
          </cell>
          <cell r="L941" t="str">
            <v>23rd August</v>
          </cell>
          <cell r="M941" t="str">
            <v>Home</v>
          </cell>
          <cell r="N941" t="str">
            <v xml:space="preserve">Presidents Day </v>
          </cell>
          <cell r="Q941" t="str">
            <v>Bowler 3</v>
          </cell>
          <cell r="T941">
            <v>9</v>
          </cell>
          <cell r="AD941" t="str">
            <v>n/a</v>
          </cell>
          <cell r="AE941" t="str">
            <v>n/a</v>
          </cell>
          <cell r="AF941" t="str">
            <v>n/a</v>
          </cell>
          <cell r="AG941" t="str">
            <v>n/a</v>
          </cell>
          <cell r="AH941" t="str">
            <v>n/a</v>
          </cell>
        </row>
        <row r="942">
          <cell r="G942" t="str">
            <v>Bowler 2</v>
          </cell>
          <cell r="H942">
            <v>0</v>
          </cell>
          <cell r="I942">
            <v>0</v>
          </cell>
          <cell r="J942" t="str">
            <v>Ploughmans CC</v>
          </cell>
          <cell r="K942" t="str">
            <v>Sunday</v>
          </cell>
          <cell r="L942" t="str">
            <v>23rd August</v>
          </cell>
          <cell r="M942" t="str">
            <v>Home</v>
          </cell>
          <cell r="N942" t="str">
            <v xml:space="preserve">Presidents Day </v>
          </cell>
          <cell r="Q942" t="str">
            <v>Bowler 2</v>
          </cell>
          <cell r="T942">
            <v>10</v>
          </cell>
          <cell r="AD942" t="str">
            <v>n/a</v>
          </cell>
          <cell r="AE942" t="str">
            <v>n/a</v>
          </cell>
          <cell r="AF942" t="str">
            <v>n/a</v>
          </cell>
          <cell r="AG942" t="str">
            <v>n/a</v>
          </cell>
          <cell r="AH942" t="str">
            <v>n/a</v>
          </cell>
        </row>
        <row r="943">
          <cell r="G943" t="str">
            <v>Bowler 1</v>
          </cell>
          <cell r="H943">
            <v>0</v>
          </cell>
          <cell r="I943">
            <v>0</v>
          </cell>
          <cell r="J943" t="str">
            <v>Ploughmans CC</v>
          </cell>
          <cell r="K943" t="str">
            <v>Sunday</v>
          </cell>
          <cell r="L943" t="str">
            <v>23rd August</v>
          </cell>
          <cell r="M943" t="str">
            <v>Home</v>
          </cell>
          <cell r="N943" t="str">
            <v xml:space="preserve">Presidents Day </v>
          </cell>
          <cell r="Q943" t="str">
            <v>Bowler 1</v>
          </cell>
          <cell r="T943">
            <v>11</v>
          </cell>
          <cell r="AD943" t="str">
            <v>n/a</v>
          </cell>
          <cell r="AE943" t="str">
            <v>n/a</v>
          </cell>
          <cell r="AF943" t="str">
            <v>n/a</v>
          </cell>
          <cell r="AG943" t="str">
            <v>n/a</v>
          </cell>
          <cell r="AH943" t="str">
            <v>n/a</v>
          </cell>
        </row>
        <row r="944">
          <cell r="G944" t="str">
            <v>Extras0</v>
          </cell>
          <cell r="H944">
            <v>0</v>
          </cell>
          <cell r="I944">
            <v>0</v>
          </cell>
          <cell r="J944" t="str">
            <v>Ploughmans CC</v>
          </cell>
          <cell r="K944" t="str">
            <v>Sunday</v>
          </cell>
          <cell r="L944" t="str">
            <v>23rd August</v>
          </cell>
          <cell r="M944" t="str">
            <v>Home</v>
          </cell>
          <cell r="N944" t="str">
            <v xml:space="preserve">Presidents Day </v>
          </cell>
          <cell r="Q944" t="str">
            <v>Extras</v>
          </cell>
          <cell r="T944" t="str">
            <v>n/a</v>
          </cell>
          <cell r="U944" t="str">
            <v>n/a</v>
          </cell>
          <cell r="V944" t="str">
            <v>n/a</v>
          </cell>
          <cell r="X944" t="str">
            <v>n/a</v>
          </cell>
          <cell r="Y944">
            <v>0</v>
          </cell>
          <cell r="Z944" t="str">
            <v>n/a</v>
          </cell>
          <cell r="AA944" t="str">
            <v>n/a</v>
          </cell>
          <cell r="AB944" t="str">
            <v>n/a</v>
          </cell>
          <cell r="AC944" t="str">
            <v>n/a</v>
          </cell>
        </row>
        <row r="945">
          <cell r="G945" t="str">
            <v>D West</v>
          </cell>
          <cell r="H945">
            <v>0</v>
          </cell>
          <cell r="I945">
            <v>0</v>
          </cell>
          <cell r="J945" t="str">
            <v>Ploughmans CC</v>
          </cell>
          <cell r="K945" t="str">
            <v>Saturday</v>
          </cell>
          <cell r="L945" t="str">
            <v>29th August</v>
          </cell>
          <cell r="M945" t="str">
            <v>Away</v>
          </cell>
          <cell r="N945" t="str">
            <v>Beddington Village CC</v>
          </cell>
          <cell r="P945">
            <v>2</v>
          </cell>
          <cell r="Q945" t="str">
            <v>D West</v>
          </cell>
          <cell r="T945">
            <v>1</v>
          </cell>
          <cell r="U945" t="str">
            <v>not out</v>
          </cell>
          <cell r="AD945" t="str">
            <v>n/a</v>
          </cell>
          <cell r="AE945" t="str">
            <v>n/a</v>
          </cell>
          <cell r="AF945" t="str">
            <v>n/a</v>
          </cell>
          <cell r="AG945" t="str">
            <v>n/a</v>
          </cell>
          <cell r="AH945" t="str">
            <v>n/a</v>
          </cell>
        </row>
        <row r="946">
          <cell r="G946" t="str">
            <v>J Flood</v>
          </cell>
          <cell r="H946">
            <v>0</v>
          </cell>
          <cell r="I946">
            <v>0</v>
          </cell>
          <cell r="J946" t="str">
            <v>Ploughmans CC</v>
          </cell>
          <cell r="K946" t="str">
            <v>Saturday</v>
          </cell>
          <cell r="L946" t="str">
            <v>29th August</v>
          </cell>
          <cell r="M946" t="str">
            <v>Away</v>
          </cell>
          <cell r="N946" t="str">
            <v>Beddington Village CC</v>
          </cell>
          <cell r="P946">
            <v>2</v>
          </cell>
          <cell r="Q946" t="str">
            <v>J Flood</v>
          </cell>
          <cell r="T946">
            <v>2</v>
          </cell>
          <cell r="U946" t="str">
            <v>not out</v>
          </cell>
          <cell r="AD946" t="str">
            <v>n/a</v>
          </cell>
          <cell r="AE946" t="str">
            <v>n/a</v>
          </cell>
          <cell r="AF946" t="str">
            <v>n/a</v>
          </cell>
          <cell r="AG946" t="str">
            <v>n/a</v>
          </cell>
          <cell r="AH946" t="str">
            <v>n/a</v>
          </cell>
          <cell r="AK946">
            <v>3</v>
          </cell>
          <cell r="AL946">
            <v>0</v>
          </cell>
          <cell r="AM946">
            <v>22</v>
          </cell>
          <cell r="AN946">
            <v>0</v>
          </cell>
        </row>
        <row r="947">
          <cell r="G947" t="str">
            <v>L Elliotn/a</v>
          </cell>
          <cell r="H947">
            <v>0</v>
          </cell>
          <cell r="I947">
            <v>0</v>
          </cell>
          <cell r="J947" t="str">
            <v>Ploughmans CC</v>
          </cell>
          <cell r="K947" t="str">
            <v>Saturday</v>
          </cell>
          <cell r="L947" t="str">
            <v>29th August</v>
          </cell>
          <cell r="M947" t="str">
            <v>Away</v>
          </cell>
          <cell r="N947" t="str">
            <v>Beddington Village CC</v>
          </cell>
          <cell r="P947">
            <v>2</v>
          </cell>
          <cell r="Q947" t="str">
            <v>L Elliot</v>
          </cell>
          <cell r="T947">
            <v>3</v>
          </cell>
          <cell r="U947" t="str">
            <v>did not bat</v>
          </cell>
          <cell r="V947" t="str">
            <v>n/a</v>
          </cell>
          <cell r="W947" t="str">
            <v>n/a</v>
          </cell>
          <cell r="X947" t="str">
            <v>n/a</v>
          </cell>
          <cell r="Y947" t="str">
            <v>n/a</v>
          </cell>
          <cell r="AD947" t="str">
            <v>n/a</v>
          </cell>
          <cell r="AE947" t="str">
            <v>n/a</v>
          </cell>
          <cell r="AF947" t="str">
            <v>n/a</v>
          </cell>
          <cell r="AG947" t="str">
            <v>n/a</v>
          </cell>
          <cell r="AH947" t="str">
            <v>n/a</v>
          </cell>
          <cell r="AK947">
            <v>1</v>
          </cell>
          <cell r="AL947">
            <v>9</v>
          </cell>
          <cell r="AM947">
            <v>1</v>
          </cell>
          <cell r="AN947">
            <v>26</v>
          </cell>
          <cell r="AO947">
            <v>5</v>
          </cell>
        </row>
        <row r="948">
          <cell r="G948" t="str">
            <v>L Georgen/a</v>
          </cell>
          <cell r="H948">
            <v>0</v>
          </cell>
          <cell r="I948">
            <v>0</v>
          </cell>
          <cell r="J948" t="str">
            <v>Ploughmans CC</v>
          </cell>
          <cell r="K948" t="str">
            <v>Saturday</v>
          </cell>
          <cell r="L948" t="str">
            <v>29th August</v>
          </cell>
          <cell r="M948" t="str">
            <v>Away</v>
          </cell>
          <cell r="N948" t="str">
            <v>Beddington Village CC</v>
          </cell>
          <cell r="P948">
            <v>2</v>
          </cell>
          <cell r="Q948" t="str">
            <v>L George</v>
          </cell>
          <cell r="T948">
            <v>4</v>
          </cell>
          <cell r="U948" t="str">
            <v>did not bat</v>
          </cell>
          <cell r="V948" t="str">
            <v>n/a</v>
          </cell>
          <cell r="W948" t="str">
            <v>n/a</v>
          </cell>
          <cell r="X948" t="str">
            <v>n/a</v>
          </cell>
          <cell r="Y948" t="str">
            <v>n/a</v>
          </cell>
          <cell r="AD948" t="str">
            <v>n/a</v>
          </cell>
          <cell r="AE948" t="str">
            <v>n/a</v>
          </cell>
          <cell r="AF948" t="str">
            <v>n/a</v>
          </cell>
          <cell r="AG948" t="str">
            <v>n/a</v>
          </cell>
          <cell r="AH948" t="str">
            <v>n/a</v>
          </cell>
        </row>
        <row r="949">
          <cell r="G949" t="str">
            <v>A Savann/a</v>
          </cell>
          <cell r="H949">
            <v>0</v>
          </cell>
          <cell r="I949">
            <v>0</v>
          </cell>
          <cell r="J949" t="str">
            <v>Ploughmans CC</v>
          </cell>
          <cell r="K949" t="str">
            <v>Saturday</v>
          </cell>
          <cell r="L949" t="str">
            <v>29th August</v>
          </cell>
          <cell r="M949" t="str">
            <v>Away</v>
          </cell>
          <cell r="N949" t="str">
            <v>Beddington Village CC</v>
          </cell>
          <cell r="P949">
            <v>2</v>
          </cell>
          <cell r="Q949" t="str">
            <v>A Savan</v>
          </cell>
          <cell r="T949">
            <v>5</v>
          </cell>
          <cell r="U949" t="str">
            <v>did not bat</v>
          </cell>
          <cell r="V949" t="str">
            <v>n/a</v>
          </cell>
          <cell r="W949" t="str">
            <v>n/a</v>
          </cell>
          <cell r="X949" t="str">
            <v>n/a</v>
          </cell>
          <cell r="Y949" t="str">
            <v>n/a</v>
          </cell>
          <cell r="AD949" t="str">
            <v>n/a</v>
          </cell>
          <cell r="AE949" t="str">
            <v>n/a</v>
          </cell>
          <cell r="AF949" t="str">
            <v>n/a</v>
          </cell>
          <cell r="AG949" t="str">
            <v>n/a</v>
          </cell>
          <cell r="AH949" t="str">
            <v>n/a</v>
          </cell>
        </row>
        <row r="950">
          <cell r="G950" t="str">
            <v>J Myersn/a</v>
          </cell>
          <cell r="H950">
            <v>0</v>
          </cell>
          <cell r="I950">
            <v>0</v>
          </cell>
          <cell r="J950" t="str">
            <v>Ploughmans CC</v>
          </cell>
          <cell r="K950" t="str">
            <v>Saturday</v>
          </cell>
          <cell r="L950" t="str">
            <v>29th August</v>
          </cell>
          <cell r="M950" t="str">
            <v>Away</v>
          </cell>
          <cell r="N950" t="str">
            <v>Beddington Village CC</v>
          </cell>
          <cell r="P950">
            <v>2</v>
          </cell>
          <cell r="Q950" t="str">
            <v>J Myers</v>
          </cell>
          <cell r="T950">
            <v>6</v>
          </cell>
          <cell r="U950" t="str">
            <v>did not bat</v>
          </cell>
          <cell r="V950" t="str">
            <v>n/a</v>
          </cell>
          <cell r="W950" t="str">
            <v>n/a</v>
          </cell>
          <cell r="X950" t="str">
            <v>n/a</v>
          </cell>
          <cell r="Y950" t="str">
            <v>n/a</v>
          </cell>
          <cell r="AD950" t="str">
            <v>n/a</v>
          </cell>
          <cell r="AE950" t="str">
            <v>n/a</v>
          </cell>
          <cell r="AF950" t="str">
            <v>n/a</v>
          </cell>
          <cell r="AG950" t="str">
            <v>n/a</v>
          </cell>
          <cell r="AH950" t="str">
            <v>n/a</v>
          </cell>
        </row>
        <row r="951">
          <cell r="G951" t="str">
            <v>J Jamesn/a</v>
          </cell>
          <cell r="H951">
            <v>0</v>
          </cell>
          <cell r="I951">
            <v>0</v>
          </cell>
          <cell r="J951" t="str">
            <v>Ploughmans CC</v>
          </cell>
          <cell r="K951" t="str">
            <v>Saturday</v>
          </cell>
          <cell r="L951" t="str">
            <v>29th August</v>
          </cell>
          <cell r="M951" t="str">
            <v>Away</v>
          </cell>
          <cell r="N951" t="str">
            <v>Beddington Village CC</v>
          </cell>
          <cell r="P951">
            <v>2</v>
          </cell>
          <cell r="Q951" t="str">
            <v>J James</v>
          </cell>
          <cell r="T951">
            <v>7</v>
          </cell>
          <cell r="U951" t="str">
            <v>did not bat</v>
          </cell>
          <cell r="V951" t="str">
            <v>n/a</v>
          </cell>
          <cell r="W951" t="str">
            <v>n/a</v>
          </cell>
          <cell r="X951" t="str">
            <v>n/a</v>
          </cell>
          <cell r="Y951" t="str">
            <v>n/a</v>
          </cell>
          <cell r="AD951" t="str">
            <v>n/a</v>
          </cell>
          <cell r="AE951" t="str">
            <v>n/a</v>
          </cell>
          <cell r="AF951" t="str">
            <v>n/a</v>
          </cell>
          <cell r="AG951" t="str">
            <v>n/a</v>
          </cell>
          <cell r="AH951" t="str">
            <v>n/a</v>
          </cell>
          <cell r="AK951">
            <v>5</v>
          </cell>
          <cell r="AL951">
            <v>10</v>
          </cell>
          <cell r="AM951">
            <v>1</v>
          </cell>
          <cell r="AN951">
            <v>38</v>
          </cell>
          <cell r="AO951">
            <v>2</v>
          </cell>
        </row>
        <row r="952">
          <cell r="G952" t="str">
            <v>H Hassann/a</v>
          </cell>
          <cell r="H952">
            <v>0</v>
          </cell>
          <cell r="I952">
            <v>0</v>
          </cell>
          <cell r="J952" t="str">
            <v>Ploughmans CC</v>
          </cell>
          <cell r="K952" t="str">
            <v>Saturday</v>
          </cell>
          <cell r="L952" t="str">
            <v>29th August</v>
          </cell>
          <cell r="M952" t="str">
            <v>Away</v>
          </cell>
          <cell r="N952" t="str">
            <v>Beddington Village CC</v>
          </cell>
          <cell r="P952">
            <v>2</v>
          </cell>
          <cell r="Q952" t="str">
            <v>H Hassan</v>
          </cell>
          <cell r="T952">
            <v>8</v>
          </cell>
          <cell r="U952" t="str">
            <v>did not bat</v>
          </cell>
          <cell r="V952" t="str">
            <v>n/a</v>
          </cell>
          <cell r="W952" t="str">
            <v>n/a</v>
          </cell>
          <cell r="X952" t="str">
            <v>n/a</v>
          </cell>
          <cell r="Y952" t="str">
            <v>n/a</v>
          </cell>
          <cell r="AD952" t="str">
            <v>n/a</v>
          </cell>
          <cell r="AE952" t="str">
            <v>n/a</v>
          </cell>
          <cell r="AF952" t="str">
            <v>n/a</v>
          </cell>
          <cell r="AG952" t="str">
            <v>n/a</v>
          </cell>
          <cell r="AH952" t="str">
            <v>n/a</v>
          </cell>
          <cell r="AK952">
            <v>2</v>
          </cell>
          <cell r="AL952">
            <v>10</v>
          </cell>
          <cell r="AM952">
            <v>1</v>
          </cell>
          <cell r="AN952">
            <v>32</v>
          </cell>
          <cell r="AO952">
            <v>1</v>
          </cell>
        </row>
        <row r="953">
          <cell r="G953" t="str">
            <v>S Arnoldn/a</v>
          </cell>
          <cell r="H953">
            <v>0</v>
          </cell>
          <cell r="I953">
            <v>0</v>
          </cell>
          <cell r="J953" t="str">
            <v>Ploughmans CC</v>
          </cell>
          <cell r="K953" t="str">
            <v>Saturday</v>
          </cell>
          <cell r="L953" t="str">
            <v>29th August</v>
          </cell>
          <cell r="M953" t="str">
            <v>Away</v>
          </cell>
          <cell r="N953" t="str">
            <v>Beddington Village CC</v>
          </cell>
          <cell r="P953">
            <v>2</v>
          </cell>
          <cell r="Q953" t="str">
            <v>S Arnold</v>
          </cell>
          <cell r="T953">
            <v>9</v>
          </cell>
          <cell r="U953" t="str">
            <v>did not bat</v>
          </cell>
          <cell r="V953" t="str">
            <v>n/a</v>
          </cell>
          <cell r="W953" t="str">
            <v>n/a</v>
          </cell>
          <cell r="X953" t="str">
            <v>n/a</v>
          </cell>
          <cell r="Y953" t="str">
            <v>n/a</v>
          </cell>
          <cell r="AD953" t="str">
            <v>n/a</v>
          </cell>
          <cell r="AE953" t="str">
            <v>n/a</v>
          </cell>
          <cell r="AF953" t="str">
            <v>n/a</v>
          </cell>
          <cell r="AG953" t="str">
            <v>n/a</v>
          </cell>
          <cell r="AH953" t="str">
            <v>n/a</v>
          </cell>
          <cell r="AK953">
            <v>4</v>
          </cell>
          <cell r="AL953">
            <v>10</v>
          </cell>
          <cell r="AM953">
            <v>1</v>
          </cell>
          <cell r="AN953">
            <v>41</v>
          </cell>
          <cell r="AO953">
            <v>1</v>
          </cell>
        </row>
        <row r="954">
          <cell r="G954" t="str">
            <v>C Adolphien/a</v>
          </cell>
          <cell r="H954">
            <v>0</v>
          </cell>
          <cell r="I954">
            <v>0</v>
          </cell>
          <cell r="J954" t="str">
            <v>Ploughmans CC</v>
          </cell>
          <cell r="K954" t="str">
            <v>Saturday</v>
          </cell>
          <cell r="L954" t="str">
            <v>29th August</v>
          </cell>
          <cell r="M954" t="str">
            <v>Away</v>
          </cell>
          <cell r="N954" t="str">
            <v>Beddington Village CC</v>
          </cell>
          <cell r="P954">
            <v>2</v>
          </cell>
          <cell r="Q954" t="str">
            <v>C Adolphie</v>
          </cell>
          <cell r="T954">
            <v>10</v>
          </cell>
          <cell r="U954" t="str">
            <v>did not bat</v>
          </cell>
          <cell r="V954" t="str">
            <v>n/a</v>
          </cell>
          <cell r="W954" t="str">
            <v>n/a</v>
          </cell>
          <cell r="X954" t="str">
            <v>n/a</v>
          </cell>
          <cell r="Y954" t="str">
            <v>n/a</v>
          </cell>
          <cell r="AD954" t="str">
            <v>n/a</v>
          </cell>
          <cell r="AE954" t="str">
            <v>n/a</v>
          </cell>
          <cell r="AF954" t="str">
            <v>n/a</v>
          </cell>
          <cell r="AG954" t="str">
            <v>n/a</v>
          </cell>
          <cell r="AH954" t="str">
            <v>n/a</v>
          </cell>
        </row>
        <row r="955">
          <cell r="G955" t="str">
            <v>M Lawrencen/a</v>
          </cell>
          <cell r="H955">
            <v>0</v>
          </cell>
          <cell r="I955">
            <v>0</v>
          </cell>
          <cell r="J955" t="str">
            <v>Ploughmans CC</v>
          </cell>
          <cell r="K955" t="str">
            <v>Saturday</v>
          </cell>
          <cell r="L955" t="str">
            <v>29th August</v>
          </cell>
          <cell r="M955" t="str">
            <v>Away</v>
          </cell>
          <cell r="N955" t="str">
            <v>Beddington Village CC</v>
          </cell>
          <cell r="P955">
            <v>2</v>
          </cell>
          <cell r="Q955" t="str">
            <v>M Lawrence</v>
          </cell>
          <cell r="T955">
            <v>11</v>
          </cell>
          <cell r="U955" t="str">
            <v>did not bat</v>
          </cell>
          <cell r="V955" t="str">
            <v>n/a</v>
          </cell>
          <cell r="W955" t="str">
            <v>n/a</v>
          </cell>
          <cell r="X955" t="str">
            <v>n/a</v>
          </cell>
          <cell r="Y955" t="str">
            <v>n/a</v>
          </cell>
          <cell r="AD955" t="str">
            <v>n/a</v>
          </cell>
          <cell r="AE955" t="str">
            <v>n/a</v>
          </cell>
          <cell r="AF955" t="str">
            <v>n/a</v>
          </cell>
          <cell r="AG955" t="str">
            <v>n/a</v>
          </cell>
          <cell r="AH955" t="str">
            <v>n/a</v>
          </cell>
          <cell r="AK955">
            <v>6</v>
          </cell>
          <cell r="AL955">
            <v>3</v>
          </cell>
          <cell r="AM955">
            <v>0</v>
          </cell>
          <cell r="AN955">
            <v>38</v>
          </cell>
          <cell r="AO955">
            <v>0</v>
          </cell>
        </row>
        <row r="956">
          <cell r="G956" t="str">
            <v>Extras1</v>
          </cell>
          <cell r="H956">
            <v>0</v>
          </cell>
          <cell r="I956">
            <v>0</v>
          </cell>
          <cell r="J956" t="str">
            <v>Ploughmans CC</v>
          </cell>
          <cell r="K956" t="str">
            <v>Saturday</v>
          </cell>
          <cell r="L956" t="str">
            <v>29th August</v>
          </cell>
          <cell r="M956" t="str">
            <v>Away</v>
          </cell>
          <cell r="N956" t="str">
            <v>Beddington Village CC</v>
          </cell>
          <cell r="P956">
            <v>2</v>
          </cell>
          <cell r="Q956" t="str">
            <v>Extras</v>
          </cell>
          <cell r="T956" t="str">
            <v>n/a</v>
          </cell>
          <cell r="U956" t="str">
            <v>n/a</v>
          </cell>
          <cell r="V956" t="str">
            <v>n/a</v>
          </cell>
          <cell r="X956" t="str">
            <v>n/a</v>
          </cell>
          <cell r="Y956">
            <v>1</v>
          </cell>
          <cell r="Z956" t="str">
            <v>n/a</v>
          </cell>
          <cell r="AA956" t="str">
            <v>n/a</v>
          </cell>
          <cell r="AB956" t="str">
            <v>n/a</v>
          </cell>
          <cell r="AC956" t="str">
            <v>n/a</v>
          </cell>
          <cell r="AD956">
            <v>1</v>
          </cell>
        </row>
        <row r="957">
          <cell r="G957" t="str">
            <v>M Whiting16</v>
          </cell>
          <cell r="H957">
            <v>0</v>
          </cell>
          <cell r="I957">
            <v>0</v>
          </cell>
          <cell r="J957" t="str">
            <v>Beddington Village CC</v>
          </cell>
          <cell r="K957" t="str">
            <v>Saturday</v>
          </cell>
          <cell r="L957" t="str">
            <v>29th August</v>
          </cell>
          <cell r="M957" t="str">
            <v>Away</v>
          </cell>
          <cell r="N957" t="str">
            <v>Ploughmans CC</v>
          </cell>
          <cell r="P957">
            <v>1</v>
          </cell>
          <cell r="Q957" t="str">
            <v>M Whiting</v>
          </cell>
          <cell r="T957">
            <v>1</v>
          </cell>
          <cell r="U957" t="str">
            <v>caught</v>
          </cell>
          <cell r="V957" t="str">
            <v>J Flood</v>
          </cell>
          <cell r="X957" t="str">
            <v>J James</v>
          </cell>
          <cell r="Y957">
            <v>16</v>
          </cell>
          <cell r="AD957" t="str">
            <v>n/a</v>
          </cell>
          <cell r="AE957" t="str">
            <v>n/a</v>
          </cell>
          <cell r="AF957" t="str">
            <v>n/a</v>
          </cell>
          <cell r="AG957" t="str">
            <v>n/a</v>
          </cell>
          <cell r="AH957" t="str">
            <v>n/a</v>
          </cell>
        </row>
        <row r="958">
          <cell r="G958" t="str">
            <v>S Britto87</v>
          </cell>
          <cell r="H958">
            <v>0</v>
          </cell>
          <cell r="I958">
            <v>0</v>
          </cell>
          <cell r="J958" t="str">
            <v>Beddington Village CC</v>
          </cell>
          <cell r="K958" t="str">
            <v>Saturday</v>
          </cell>
          <cell r="L958" t="str">
            <v>29th August</v>
          </cell>
          <cell r="M958" t="str">
            <v>Away</v>
          </cell>
          <cell r="N958" t="str">
            <v>Ploughmans CC</v>
          </cell>
          <cell r="P958">
            <v>1</v>
          </cell>
          <cell r="Q958" t="str">
            <v>S Britto</v>
          </cell>
          <cell r="R958" t="str">
            <v>c</v>
          </cell>
          <cell r="T958">
            <v>2</v>
          </cell>
          <cell r="U958" t="str">
            <v>caught</v>
          </cell>
          <cell r="V958" t="str">
            <v>L George</v>
          </cell>
          <cell r="X958" t="str">
            <v>S Arnold</v>
          </cell>
          <cell r="Y958">
            <v>87</v>
          </cell>
          <cell r="AB958">
            <v>6</v>
          </cell>
          <cell r="AC958">
            <v>3</v>
          </cell>
          <cell r="AD958" t="str">
            <v>n/a</v>
          </cell>
          <cell r="AE958" t="str">
            <v>n/a</v>
          </cell>
          <cell r="AF958" t="str">
            <v>n/a</v>
          </cell>
          <cell r="AG958" t="str">
            <v>n/a</v>
          </cell>
          <cell r="AH958" t="str">
            <v>n/a</v>
          </cell>
        </row>
        <row r="959">
          <cell r="G959" t="str">
            <v>A Barraclough0</v>
          </cell>
          <cell r="H959">
            <v>0</v>
          </cell>
          <cell r="I959">
            <v>0</v>
          </cell>
          <cell r="J959" t="str">
            <v>Beddington Village CC</v>
          </cell>
          <cell r="K959" t="str">
            <v>Saturday</v>
          </cell>
          <cell r="L959" t="str">
            <v>29th August</v>
          </cell>
          <cell r="M959" t="str">
            <v>Away</v>
          </cell>
          <cell r="N959" t="str">
            <v>Ploughmans CC</v>
          </cell>
          <cell r="P959">
            <v>1</v>
          </cell>
          <cell r="Q959" t="str">
            <v>A Barraclough</v>
          </cell>
          <cell r="T959">
            <v>3</v>
          </cell>
          <cell r="U959" t="str">
            <v>bowled</v>
          </cell>
          <cell r="X959" t="str">
            <v>J James</v>
          </cell>
          <cell r="Y959">
            <v>0</v>
          </cell>
          <cell r="AD959" t="str">
            <v>n/a</v>
          </cell>
          <cell r="AE959" t="str">
            <v>n/a</v>
          </cell>
          <cell r="AF959" t="str">
            <v>n/a</v>
          </cell>
          <cell r="AG959" t="str">
            <v>n/a</v>
          </cell>
          <cell r="AH959" t="str">
            <v>n/a</v>
          </cell>
        </row>
        <row r="960">
          <cell r="G960" t="str">
            <v>C Ovens25</v>
          </cell>
          <cell r="H960">
            <v>0</v>
          </cell>
          <cell r="I960">
            <v>0</v>
          </cell>
          <cell r="J960" t="str">
            <v>Beddington Village CC</v>
          </cell>
          <cell r="K960" t="str">
            <v>Saturday</v>
          </cell>
          <cell r="L960" t="str">
            <v>29th August</v>
          </cell>
          <cell r="M960" t="str">
            <v>Away</v>
          </cell>
          <cell r="N960" t="str">
            <v>Ploughmans CC</v>
          </cell>
          <cell r="P960">
            <v>1</v>
          </cell>
          <cell r="Q960" t="str">
            <v>C Ovens</v>
          </cell>
          <cell r="T960">
            <v>4</v>
          </cell>
          <cell r="U960" t="str">
            <v>caught</v>
          </cell>
          <cell r="V960" t="str">
            <v>M Lawrence</v>
          </cell>
          <cell r="X960" t="str">
            <v>H Hassan</v>
          </cell>
          <cell r="Y960">
            <v>25</v>
          </cell>
          <cell r="AB960">
            <v>2</v>
          </cell>
          <cell r="AC960">
            <v>1</v>
          </cell>
          <cell r="AD960" t="str">
            <v>n/a</v>
          </cell>
          <cell r="AE960" t="str">
            <v>n/a</v>
          </cell>
          <cell r="AF960" t="str">
            <v>n/a</v>
          </cell>
          <cell r="AG960" t="str">
            <v>n/a</v>
          </cell>
          <cell r="AH960" t="str">
            <v>n/a</v>
          </cell>
        </row>
        <row r="961">
          <cell r="G961" t="str">
            <v>L Parks11</v>
          </cell>
          <cell r="H961">
            <v>0</v>
          </cell>
          <cell r="I961">
            <v>0</v>
          </cell>
          <cell r="J961" t="str">
            <v>Beddington Village CC</v>
          </cell>
          <cell r="K961" t="str">
            <v>Saturday</v>
          </cell>
          <cell r="L961" t="str">
            <v>29th August</v>
          </cell>
          <cell r="M961" t="str">
            <v>Away</v>
          </cell>
          <cell r="N961" t="str">
            <v>Ploughmans CC</v>
          </cell>
          <cell r="P961">
            <v>1</v>
          </cell>
          <cell r="Q961" t="str">
            <v>L Parks</v>
          </cell>
          <cell r="S961" t="str">
            <v>w</v>
          </cell>
          <cell r="T961">
            <v>5</v>
          </cell>
          <cell r="U961" t="str">
            <v>bowled</v>
          </cell>
          <cell r="X961" t="str">
            <v>L Elliot</v>
          </cell>
          <cell r="Y961">
            <v>11</v>
          </cell>
          <cell r="AD961" t="str">
            <v>n/a</v>
          </cell>
          <cell r="AE961" t="str">
            <v>n/a</v>
          </cell>
          <cell r="AF961" t="str">
            <v>n/a</v>
          </cell>
          <cell r="AG961" t="str">
            <v>n/a</v>
          </cell>
          <cell r="AH961" t="str">
            <v>n/a</v>
          </cell>
        </row>
        <row r="962">
          <cell r="G962" t="str">
            <v>D Pretorius13</v>
          </cell>
          <cell r="H962">
            <v>0</v>
          </cell>
          <cell r="I962">
            <v>0</v>
          </cell>
          <cell r="J962" t="str">
            <v>Beddington Village CC</v>
          </cell>
          <cell r="K962" t="str">
            <v>Saturday</v>
          </cell>
          <cell r="L962" t="str">
            <v>29th August</v>
          </cell>
          <cell r="M962" t="str">
            <v>Away</v>
          </cell>
          <cell r="N962" t="str">
            <v>Ploughmans CC</v>
          </cell>
          <cell r="P962">
            <v>1</v>
          </cell>
          <cell r="Q962" t="str">
            <v>D Pretorius</v>
          </cell>
          <cell r="T962">
            <v>6</v>
          </cell>
          <cell r="U962" t="str">
            <v>caught</v>
          </cell>
          <cell r="V962" t="str">
            <v>J James</v>
          </cell>
          <cell r="X962" t="str">
            <v>L Elliot</v>
          </cell>
          <cell r="Y962">
            <v>13</v>
          </cell>
          <cell r="AD962" t="str">
            <v>n/a</v>
          </cell>
          <cell r="AE962" t="str">
            <v>n/a</v>
          </cell>
          <cell r="AF962" t="str">
            <v>n/a</v>
          </cell>
          <cell r="AG962" t="str">
            <v>n/a</v>
          </cell>
          <cell r="AH962" t="str">
            <v>n/a</v>
          </cell>
        </row>
        <row r="963">
          <cell r="G963" t="str">
            <v>G Wolledge9</v>
          </cell>
          <cell r="H963">
            <v>0</v>
          </cell>
          <cell r="I963">
            <v>0</v>
          </cell>
          <cell r="J963" t="str">
            <v>Beddington Village CC</v>
          </cell>
          <cell r="K963" t="str">
            <v>Saturday</v>
          </cell>
          <cell r="L963" t="str">
            <v>29th August</v>
          </cell>
          <cell r="M963" t="str">
            <v>Away</v>
          </cell>
          <cell r="N963" t="str">
            <v>Ploughmans CC</v>
          </cell>
          <cell r="P963">
            <v>1</v>
          </cell>
          <cell r="Q963" t="str">
            <v>G Wolledge</v>
          </cell>
          <cell r="T963">
            <v>7</v>
          </cell>
          <cell r="U963" t="str">
            <v>caught</v>
          </cell>
          <cell r="V963" t="str">
            <v>S Arnold</v>
          </cell>
          <cell r="X963" t="str">
            <v>L Elliot</v>
          </cell>
          <cell r="Y963">
            <v>9</v>
          </cell>
          <cell r="AB963">
            <v>1</v>
          </cell>
          <cell r="AD963" t="str">
            <v>n/a</v>
          </cell>
          <cell r="AE963" t="str">
            <v>n/a</v>
          </cell>
          <cell r="AF963" t="str">
            <v>n/a</v>
          </cell>
          <cell r="AG963" t="str">
            <v>n/a</v>
          </cell>
          <cell r="AH963" t="str">
            <v>n/a</v>
          </cell>
        </row>
        <row r="964">
          <cell r="G964" t="str">
            <v>F Mills0</v>
          </cell>
          <cell r="H964">
            <v>0</v>
          </cell>
          <cell r="I964">
            <v>0</v>
          </cell>
          <cell r="J964" t="str">
            <v>Beddington Village CC</v>
          </cell>
          <cell r="K964" t="str">
            <v>Saturday</v>
          </cell>
          <cell r="L964" t="str">
            <v>29th August</v>
          </cell>
          <cell r="M964" t="str">
            <v>Away</v>
          </cell>
          <cell r="N964" t="str">
            <v>Ploughmans CC</v>
          </cell>
          <cell r="P964">
            <v>1</v>
          </cell>
          <cell r="Q964" t="str">
            <v>F Mills</v>
          </cell>
          <cell r="T964">
            <v>8</v>
          </cell>
          <cell r="U964" t="str">
            <v>bowled</v>
          </cell>
          <cell r="X964" t="str">
            <v>L Elliot</v>
          </cell>
          <cell r="Y964">
            <v>0</v>
          </cell>
          <cell r="AD964" t="str">
            <v>n/a</v>
          </cell>
          <cell r="AE964" t="str">
            <v>n/a</v>
          </cell>
          <cell r="AF964" t="str">
            <v>n/a</v>
          </cell>
          <cell r="AG964" t="str">
            <v>n/a</v>
          </cell>
          <cell r="AH964" t="str">
            <v>n/a</v>
          </cell>
        </row>
        <row r="965">
          <cell r="G965" t="str">
            <v>A Burriel</v>
          </cell>
          <cell r="H965">
            <v>0</v>
          </cell>
          <cell r="I965">
            <v>0</v>
          </cell>
          <cell r="J965" t="str">
            <v>Beddington Village CC</v>
          </cell>
          <cell r="K965" t="str">
            <v>Saturday</v>
          </cell>
          <cell r="L965" t="str">
            <v>29th August</v>
          </cell>
          <cell r="M965" t="str">
            <v>Away</v>
          </cell>
          <cell r="N965" t="str">
            <v>Ploughmans CC</v>
          </cell>
          <cell r="P965">
            <v>1</v>
          </cell>
          <cell r="Q965" t="str">
            <v>A Burriel</v>
          </cell>
          <cell r="T965">
            <v>9</v>
          </cell>
          <cell r="U965" t="str">
            <v>not out</v>
          </cell>
          <cell r="AD965" t="str">
            <v>n/a</v>
          </cell>
          <cell r="AE965" t="str">
            <v>n/a</v>
          </cell>
          <cell r="AF965" t="str">
            <v>n/a</v>
          </cell>
          <cell r="AG965" t="str">
            <v>n/a</v>
          </cell>
          <cell r="AH965" t="str">
            <v>n/a</v>
          </cell>
          <cell r="AK965">
            <v>2</v>
          </cell>
          <cell r="AL965">
            <v>1</v>
          </cell>
          <cell r="AM965">
            <v>1</v>
          </cell>
          <cell r="AN965">
            <v>1</v>
          </cell>
          <cell r="AO965">
            <v>0</v>
          </cell>
        </row>
        <row r="966">
          <cell r="G966" t="str">
            <v>A Paul0</v>
          </cell>
          <cell r="H966">
            <v>0</v>
          </cell>
          <cell r="I966">
            <v>0</v>
          </cell>
          <cell r="J966" t="str">
            <v>Beddington Village CC</v>
          </cell>
          <cell r="K966" t="str">
            <v>Saturday</v>
          </cell>
          <cell r="L966" t="str">
            <v>29th August</v>
          </cell>
          <cell r="M966" t="str">
            <v>Away</v>
          </cell>
          <cell r="N966" t="str">
            <v>Ploughmans CC</v>
          </cell>
          <cell r="P966">
            <v>1</v>
          </cell>
          <cell r="Q966" t="str">
            <v>A Paul</v>
          </cell>
          <cell r="T966">
            <v>10</v>
          </cell>
          <cell r="U966" t="str">
            <v>bowled</v>
          </cell>
          <cell r="X966" t="str">
            <v>L Elliot</v>
          </cell>
          <cell r="Y966">
            <v>0</v>
          </cell>
          <cell r="AD966" t="str">
            <v>n/a</v>
          </cell>
          <cell r="AE966" t="str">
            <v>n/a</v>
          </cell>
          <cell r="AF966" t="str">
            <v>n/a</v>
          </cell>
          <cell r="AG966" t="str">
            <v>n/a</v>
          </cell>
          <cell r="AH966" t="str">
            <v>n/a</v>
          </cell>
          <cell r="AK966">
            <v>1</v>
          </cell>
          <cell r="AL966">
            <v>1</v>
          </cell>
          <cell r="AM966">
            <v>1</v>
          </cell>
          <cell r="AN966">
            <v>0</v>
          </cell>
          <cell r="AO966">
            <v>0</v>
          </cell>
        </row>
        <row r="967">
          <cell r="G967" t="str">
            <v>n/a</v>
          </cell>
          <cell r="H967">
            <v>0</v>
          </cell>
          <cell r="I967">
            <v>0</v>
          </cell>
          <cell r="J967" t="str">
            <v>Beddington Village CC</v>
          </cell>
          <cell r="K967" t="str">
            <v>Saturday</v>
          </cell>
          <cell r="L967" t="str">
            <v>29th August</v>
          </cell>
          <cell r="M967" t="str">
            <v>Away</v>
          </cell>
          <cell r="N967" t="str">
            <v>Ploughmans CC</v>
          </cell>
          <cell r="P967">
            <v>1</v>
          </cell>
          <cell r="T967">
            <v>11</v>
          </cell>
          <cell r="U967" t="str">
            <v>did not bat</v>
          </cell>
          <cell r="V967" t="str">
            <v>n/a</v>
          </cell>
          <cell r="W967" t="str">
            <v>n/a</v>
          </cell>
          <cell r="X967" t="str">
            <v>n/a</v>
          </cell>
          <cell r="Y967" t="str">
            <v>n/a</v>
          </cell>
          <cell r="AD967" t="str">
            <v>n/a</v>
          </cell>
          <cell r="AE967" t="str">
            <v>n/a</v>
          </cell>
          <cell r="AF967" t="str">
            <v>n/a</v>
          </cell>
          <cell r="AG967" t="str">
            <v>n/a</v>
          </cell>
          <cell r="AH967" t="str">
            <v>n/a</v>
          </cell>
        </row>
        <row r="968">
          <cell r="G968" t="str">
            <v>Extras44</v>
          </cell>
          <cell r="H968">
            <v>0</v>
          </cell>
          <cell r="I968">
            <v>0</v>
          </cell>
          <cell r="J968" t="str">
            <v>Beddington Village CC</v>
          </cell>
          <cell r="K968" t="str">
            <v>Saturday</v>
          </cell>
          <cell r="L968" t="str">
            <v>29th August</v>
          </cell>
          <cell r="M968" t="str">
            <v>Away</v>
          </cell>
          <cell r="N968" t="str">
            <v>Ploughmans CC</v>
          </cell>
          <cell r="P968">
            <v>1</v>
          </cell>
          <cell r="Q968" t="str">
            <v>Extras</v>
          </cell>
          <cell r="T968" t="str">
            <v>n/a</v>
          </cell>
          <cell r="U968" t="str">
            <v>n/a</v>
          </cell>
          <cell r="V968" t="str">
            <v>n/a</v>
          </cell>
          <cell r="X968" t="str">
            <v>n/a</v>
          </cell>
          <cell r="Y968">
            <v>44</v>
          </cell>
          <cell r="Z968" t="str">
            <v>n/a</v>
          </cell>
          <cell r="AA968" t="str">
            <v>n/a</v>
          </cell>
          <cell r="AB968" t="str">
            <v>n/a</v>
          </cell>
          <cell r="AC968" t="str">
            <v>n/a</v>
          </cell>
          <cell r="AD968">
            <v>28</v>
          </cell>
          <cell r="AE968">
            <v>0</v>
          </cell>
          <cell r="AF968">
            <v>13</v>
          </cell>
          <cell r="AG968">
            <v>3</v>
          </cell>
        </row>
        <row r="969">
          <cell r="G969" t="str">
            <v>R Robinson12</v>
          </cell>
          <cell r="H969">
            <v>0</v>
          </cell>
          <cell r="I969">
            <v>0</v>
          </cell>
          <cell r="J969" t="str">
            <v>Ploughmans CC</v>
          </cell>
          <cell r="K969" t="str">
            <v>Sunday</v>
          </cell>
          <cell r="L969" t="str">
            <v>30th August</v>
          </cell>
          <cell r="M969" t="str">
            <v>Away</v>
          </cell>
          <cell r="N969" t="str">
            <v>Otterden CC</v>
          </cell>
          <cell r="P969">
            <v>2</v>
          </cell>
          <cell r="Q969" t="str">
            <v>R Robinson</v>
          </cell>
          <cell r="T969">
            <v>1</v>
          </cell>
          <cell r="U969" t="str">
            <v>bowled</v>
          </cell>
          <cell r="X969" t="str">
            <v>S Carson</v>
          </cell>
          <cell r="Y969">
            <v>12</v>
          </cell>
          <cell r="AD969" t="str">
            <v>n/a</v>
          </cell>
          <cell r="AE969" t="str">
            <v>n/a</v>
          </cell>
          <cell r="AF969" t="str">
            <v>n/a</v>
          </cell>
          <cell r="AG969" t="str">
            <v>n/a</v>
          </cell>
          <cell r="AH969" t="str">
            <v>n/a</v>
          </cell>
          <cell r="AK969">
            <v>3</v>
          </cell>
          <cell r="AL969">
            <v>4</v>
          </cell>
          <cell r="AM969">
            <v>0</v>
          </cell>
          <cell r="AN969">
            <v>23</v>
          </cell>
          <cell r="AO969">
            <v>0</v>
          </cell>
        </row>
        <row r="970">
          <cell r="G970" t="str">
            <v>D Foster0</v>
          </cell>
          <cell r="H970" t="str">
            <v>w</v>
          </cell>
          <cell r="I970">
            <v>0</v>
          </cell>
          <cell r="J970" t="str">
            <v>Ploughmans CC</v>
          </cell>
          <cell r="K970" t="str">
            <v>Sunday</v>
          </cell>
          <cell r="L970" t="str">
            <v>30th August</v>
          </cell>
          <cell r="M970" t="str">
            <v>Away</v>
          </cell>
          <cell r="N970" t="str">
            <v>Otterden CC</v>
          </cell>
          <cell r="P970">
            <v>2</v>
          </cell>
          <cell r="Q970" t="str">
            <v>D Foster</v>
          </cell>
          <cell r="T970">
            <v>2</v>
          </cell>
          <cell r="U970" t="str">
            <v>caught</v>
          </cell>
          <cell r="V970" t="str">
            <v>L Parks</v>
          </cell>
          <cell r="X970" t="str">
            <v>A Burriel</v>
          </cell>
          <cell r="Y970">
            <v>0</v>
          </cell>
          <cell r="AD970" t="str">
            <v>n/a</v>
          </cell>
          <cell r="AE970" t="str">
            <v>n/a</v>
          </cell>
          <cell r="AF970" t="str">
            <v>n/a</v>
          </cell>
          <cell r="AG970" t="str">
            <v>n/a</v>
          </cell>
          <cell r="AH970" t="str">
            <v>n/a</v>
          </cell>
        </row>
        <row r="971">
          <cell r="G971" t="str">
            <v>R Heslop3</v>
          </cell>
          <cell r="H971">
            <v>0</v>
          </cell>
          <cell r="I971">
            <v>0</v>
          </cell>
          <cell r="J971" t="str">
            <v>Ploughmans CC</v>
          </cell>
          <cell r="K971" t="str">
            <v>Sunday</v>
          </cell>
          <cell r="L971" t="str">
            <v>30th August</v>
          </cell>
          <cell r="M971" t="str">
            <v>Away</v>
          </cell>
          <cell r="N971" t="str">
            <v>Otterden CC</v>
          </cell>
          <cell r="P971">
            <v>2</v>
          </cell>
          <cell r="Q971" t="str">
            <v>R Heslop</v>
          </cell>
          <cell r="T971">
            <v>3</v>
          </cell>
          <cell r="U971" t="str">
            <v>lbw</v>
          </cell>
          <cell r="X971" t="str">
            <v>S Carson</v>
          </cell>
          <cell r="Y971">
            <v>3</v>
          </cell>
          <cell r="AD971" t="str">
            <v>n/a</v>
          </cell>
          <cell r="AE971" t="str">
            <v>n/a</v>
          </cell>
          <cell r="AF971" t="str">
            <v>n/a</v>
          </cell>
          <cell r="AG971" t="str">
            <v>n/a</v>
          </cell>
          <cell r="AH971" t="str">
            <v>n/a</v>
          </cell>
          <cell r="AK971">
            <v>2</v>
          </cell>
          <cell r="AL971">
            <v>3</v>
          </cell>
          <cell r="AM971">
            <v>0</v>
          </cell>
          <cell r="AN971">
            <v>29</v>
          </cell>
          <cell r="AO971">
            <v>0</v>
          </cell>
        </row>
        <row r="972">
          <cell r="G972" t="str">
            <v>A Evans0</v>
          </cell>
          <cell r="H972">
            <v>0</v>
          </cell>
          <cell r="I972">
            <v>0</v>
          </cell>
          <cell r="J972" t="str">
            <v>Ploughmans CC</v>
          </cell>
          <cell r="K972" t="str">
            <v>Sunday</v>
          </cell>
          <cell r="L972" t="str">
            <v>30th August</v>
          </cell>
          <cell r="M972" t="str">
            <v>Away</v>
          </cell>
          <cell r="N972" t="str">
            <v>Otterden CC</v>
          </cell>
          <cell r="P972">
            <v>2</v>
          </cell>
          <cell r="Q972" t="str">
            <v>A Evans</v>
          </cell>
          <cell r="T972">
            <v>4</v>
          </cell>
          <cell r="U972" t="str">
            <v>bowled</v>
          </cell>
          <cell r="X972" t="str">
            <v>A Burriel</v>
          </cell>
          <cell r="Y972">
            <v>0</v>
          </cell>
          <cell r="AD972" t="str">
            <v>n/a</v>
          </cell>
          <cell r="AE972" t="str">
            <v>n/a</v>
          </cell>
          <cell r="AF972" t="str">
            <v>n/a</v>
          </cell>
          <cell r="AG972" t="str">
            <v>n/a</v>
          </cell>
          <cell r="AH972" t="str">
            <v>n/a</v>
          </cell>
          <cell r="AK972">
            <v>4</v>
          </cell>
          <cell r="AL972">
            <v>11</v>
          </cell>
          <cell r="AM972">
            <v>0</v>
          </cell>
          <cell r="AN972">
            <v>83</v>
          </cell>
          <cell r="AO972">
            <v>3</v>
          </cell>
        </row>
        <row r="973">
          <cell r="G973" t="str">
            <v>H Henry25</v>
          </cell>
          <cell r="H973">
            <v>0</v>
          </cell>
          <cell r="I973">
            <v>0</v>
          </cell>
          <cell r="J973" t="str">
            <v>Ploughmans CC</v>
          </cell>
          <cell r="K973" t="str">
            <v>Sunday</v>
          </cell>
          <cell r="L973" t="str">
            <v>30th August</v>
          </cell>
          <cell r="M973" t="str">
            <v>Away</v>
          </cell>
          <cell r="N973" t="str">
            <v>Otterden CC</v>
          </cell>
          <cell r="P973">
            <v>2</v>
          </cell>
          <cell r="Q973" t="str">
            <v>H Henry</v>
          </cell>
          <cell r="T973">
            <v>5</v>
          </cell>
          <cell r="U973" t="str">
            <v>bowled</v>
          </cell>
          <cell r="X973" t="str">
            <v>M Ridgway</v>
          </cell>
          <cell r="Y973">
            <v>25</v>
          </cell>
          <cell r="AD973" t="str">
            <v>n/a</v>
          </cell>
          <cell r="AE973" t="str">
            <v>n/a</v>
          </cell>
          <cell r="AF973" t="str">
            <v>n/a</v>
          </cell>
          <cell r="AG973" t="str">
            <v>n/a</v>
          </cell>
          <cell r="AH973" t="str">
            <v>n/a</v>
          </cell>
          <cell r="AK973">
            <v>1</v>
          </cell>
          <cell r="AL973">
            <v>11</v>
          </cell>
          <cell r="AM973">
            <v>1</v>
          </cell>
          <cell r="AN973">
            <v>69</v>
          </cell>
          <cell r="AO973">
            <v>2</v>
          </cell>
        </row>
        <row r="974">
          <cell r="G974" t="str">
            <v>B Andrews29</v>
          </cell>
          <cell r="H974">
            <v>0</v>
          </cell>
          <cell r="I974">
            <v>0</v>
          </cell>
          <cell r="J974" t="str">
            <v>Ploughmans CC</v>
          </cell>
          <cell r="K974" t="str">
            <v>Sunday</v>
          </cell>
          <cell r="L974" t="str">
            <v>30th August</v>
          </cell>
          <cell r="M974" t="str">
            <v>Away</v>
          </cell>
          <cell r="N974" t="str">
            <v>Otterden CC</v>
          </cell>
          <cell r="P974">
            <v>2</v>
          </cell>
          <cell r="Q974" t="str">
            <v>B Andrews</v>
          </cell>
          <cell r="T974">
            <v>6</v>
          </cell>
          <cell r="U974" t="str">
            <v>stumped</v>
          </cell>
          <cell r="V974" t="str">
            <v>T Lockhart</v>
          </cell>
          <cell r="X974" t="str">
            <v>N Stephenson</v>
          </cell>
          <cell r="Y974">
            <v>29</v>
          </cell>
          <cell r="AD974" t="str">
            <v>n/a</v>
          </cell>
          <cell r="AE974" t="str">
            <v>n/a</v>
          </cell>
          <cell r="AF974" t="str">
            <v>n/a</v>
          </cell>
          <cell r="AG974" t="str">
            <v>n/a</v>
          </cell>
          <cell r="AH974" t="str">
            <v>n/a</v>
          </cell>
        </row>
        <row r="975">
          <cell r="G975" t="str">
            <v>G Bailey6</v>
          </cell>
          <cell r="H975">
            <v>0</v>
          </cell>
          <cell r="I975">
            <v>0</v>
          </cell>
          <cell r="J975" t="str">
            <v>Ploughmans CC</v>
          </cell>
          <cell r="K975" t="str">
            <v>Sunday</v>
          </cell>
          <cell r="L975" t="str">
            <v>30th August</v>
          </cell>
          <cell r="M975" t="str">
            <v>Away</v>
          </cell>
          <cell r="N975" t="str">
            <v>Otterden CC</v>
          </cell>
          <cell r="P975">
            <v>2</v>
          </cell>
          <cell r="Q975" t="str">
            <v>G Bailey</v>
          </cell>
          <cell r="T975">
            <v>7</v>
          </cell>
          <cell r="U975" t="str">
            <v>lbw</v>
          </cell>
          <cell r="X975" t="str">
            <v>N Stephenson</v>
          </cell>
          <cell r="Y975">
            <v>6</v>
          </cell>
          <cell r="AD975" t="str">
            <v>n/a</v>
          </cell>
          <cell r="AE975" t="str">
            <v>n/a</v>
          </cell>
          <cell r="AF975" t="str">
            <v>n/a</v>
          </cell>
          <cell r="AG975" t="str">
            <v>n/a</v>
          </cell>
          <cell r="AH975" t="str">
            <v>n/a</v>
          </cell>
        </row>
        <row r="976">
          <cell r="G976" t="str">
            <v>G Young0</v>
          </cell>
          <cell r="H976">
            <v>0</v>
          </cell>
          <cell r="I976">
            <v>0</v>
          </cell>
          <cell r="J976" t="str">
            <v>Ploughmans CC</v>
          </cell>
          <cell r="K976" t="str">
            <v>Sunday</v>
          </cell>
          <cell r="L976" t="str">
            <v>30th August</v>
          </cell>
          <cell r="M976" t="str">
            <v>Away</v>
          </cell>
          <cell r="N976" t="str">
            <v>Otterden CC</v>
          </cell>
          <cell r="P976">
            <v>2</v>
          </cell>
          <cell r="Q976" t="str">
            <v>G Young</v>
          </cell>
          <cell r="T976">
            <v>8</v>
          </cell>
          <cell r="U976" t="str">
            <v>caught</v>
          </cell>
          <cell r="V976" t="str">
            <v>S Carson</v>
          </cell>
          <cell r="X976" t="str">
            <v>F Mills</v>
          </cell>
          <cell r="Y976">
            <v>0</v>
          </cell>
          <cell r="AD976" t="str">
            <v>n/a</v>
          </cell>
          <cell r="AE976" t="str">
            <v>n/a</v>
          </cell>
          <cell r="AF976" t="str">
            <v>n/a</v>
          </cell>
          <cell r="AG976" t="str">
            <v>n/a</v>
          </cell>
          <cell r="AH976" t="str">
            <v>n/a</v>
          </cell>
        </row>
        <row r="977">
          <cell r="G977" t="str">
            <v>G Parker1</v>
          </cell>
          <cell r="H977">
            <v>0</v>
          </cell>
          <cell r="I977">
            <v>0</v>
          </cell>
          <cell r="J977" t="str">
            <v>Ploughmans CC</v>
          </cell>
          <cell r="K977" t="str">
            <v>Sunday</v>
          </cell>
          <cell r="L977" t="str">
            <v>30th August</v>
          </cell>
          <cell r="M977" t="str">
            <v>Away</v>
          </cell>
          <cell r="N977" t="str">
            <v>Otterden CC</v>
          </cell>
          <cell r="P977">
            <v>2</v>
          </cell>
          <cell r="Q977" t="str">
            <v>G Parker</v>
          </cell>
          <cell r="T977">
            <v>9</v>
          </cell>
          <cell r="U977" t="str">
            <v>not out</v>
          </cell>
          <cell r="Y977">
            <v>1</v>
          </cell>
          <cell r="AD977" t="str">
            <v>n/a</v>
          </cell>
          <cell r="AE977" t="str">
            <v>n/a</v>
          </cell>
          <cell r="AF977" t="str">
            <v>n/a</v>
          </cell>
          <cell r="AG977" t="str">
            <v>n/a</v>
          </cell>
          <cell r="AH977" t="str">
            <v>n/a</v>
          </cell>
          <cell r="AK977">
            <v>5</v>
          </cell>
          <cell r="AL977">
            <v>6</v>
          </cell>
          <cell r="AM977">
            <v>0</v>
          </cell>
          <cell r="AN977">
            <v>25</v>
          </cell>
          <cell r="AO977">
            <v>1</v>
          </cell>
        </row>
        <row r="978">
          <cell r="G978" t="str">
            <v>G Mills1</v>
          </cell>
          <cell r="H978">
            <v>0</v>
          </cell>
          <cell r="I978">
            <v>0</v>
          </cell>
          <cell r="J978" t="str">
            <v>Ploughmans CC</v>
          </cell>
          <cell r="K978" t="str">
            <v>Sunday</v>
          </cell>
          <cell r="L978" t="str">
            <v>30th August</v>
          </cell>
          <cell r="M978" t="str">
            <v>Away</v>
          </cell>
          <cell r="N978" t="str">
            <v>Otterden CC</v>
          </cell>
          <cell r="P978">
            <v>2</v>
          </cell>
          <cell r="Q978" t="str">
            <v>G Mills</v>
          </cell>
          <cell r="T978">
            <v>10</v>
          </cell>
          <cell r="U978" t="str">
            <v>caught</v>
          </cell>
          <cell r="V978">
            <v>0</v>
          </cell>
          <cell r="X978" t="str">
            <v>F Mills</v>
          </cell>
          <cell r="Y978">
            <v>1</v>
          </cell>
          <cell r="AD978" t="str">
            <v>n/a</v>
          </cell>
          <cell r="AE978" t="str">
            <v>n/a</v>
          </cell>
          <cell r="AF978" t="str">
            <v>n/a</v>
          </cell>
          <cell r="AG978" t="str">
            <v>n/a</v>
          </cell>
          <cell r="AH978" t="str">
            <v>n/a</v>
          </cell>
        </row>
        <row r="979">
          <cell r="G979" t="str">
            <v>C Kelly0</v>
          </cell>
          <cell r="H979">
            <v>0</v>
          </cell>
          <cell r="I979">
            <v>0</v>
          </cell>
          <cell r="J979" t="str">
            <v>Ploughmans CC</v>
          </cell>
          <cell r="K979" t="str">
            <v>Sunday</v>
          </cell>
          <cell r="L979" t="str">
            <v>30th August</v>
          </cell>
          <cell r="M979" t="str">
            <v>Away</v>
          </cell>
          <cell r="N979" t="str">
            <v>Otterden CC</v>
          </cell>
          <cell r="P979">
            <v>2</v>
          </cell>
          <cell r="Q979" t="str">
            <v>C Kelly</v>
          </cell>
          <cell r="T979">
            <v>11</v>
          </cell>
          <cell r="U979" t="str">
            <v>caught</v>
          </cell>
          <cell r="V979" t="str">
            <v>G Wolledge</v>
          </cell>
          <cell r="X979" t="str">
            <v>T Lockhart</v>
          </cell>
          <cell r="Y979">
            <v>0</v>
          </cell>
          <cell r="AD979" t="str">
            <v>n/a</v>
          </cell>
          <cell r="AE979" t="str">
            <v>n/a</v>
          </cell>
          <cell r="AF979" t="str">
            <v>n/a</v>
          </cell>
          <cell r="AG979" t="str">
            <v>n/a</v>
          </cell>
          <cell r="AH979" t="str">
            <v>n/a</v>
          </cell>
        </row>
        <row r="980">
          <cell r="G980" t="str">
            <v>Extras9</v>
          </cell>
          <cell r="H980">
            <v>0</v>
          </cell>
          <cell r="I980">
            <v>0</v>
          </cell>
          <cell r="J980" t="str">
            <v>Ploughmans CC</v>
          </cell>
          <cell r="K980" t="str">
            <v>Sunday</v>
          </cell>
          <cell r="L980" t="str">
            <v>30th August</v>
          </cell>
          <cell r="M980" t="str">
            <v>Away</v>
          </cell>
          <cell r="N980" t="str">
            <v>Otterden CC</v>
          </cell>
          <cell r="P980">
            <v>2</v>
          </cell>
          <cell r="Q980" t="str">
            <v>Extras</v>
          </cell>
          <cell r="T980" t="str">
            <v>n/a</v>
          </cell>
          <cell r="U980" t="str">
            <v>n/a</v>
          </cell>
          <cell r="V980" t="str">
            <v>n/a</v>
          </cell>
          <cell r="X980" t="str">
            <v>n/a</v>
          </cell>
          <cell r="Y980">
            <v>9</v>
          </cell>
          <cell r="Z980" t="str">
            <v>n/a</v>
          </cell>
          <cell r="AA980" t="str">
            <v>n/a</v>
          </cell>
          <cell r="AB980" t="str">
            <v>n/a</v>
          </cell>
          <cell r="AC980" t="str">
            <v>n/a</v>
          </cell>
          <cell r="AD980">
            <v>2</v>
          </cell>
          <cell r="AE980">
            <v>0</v>
          </cell>
          <cell r="AF980">
            <v>2</v>
          </cell>
          <cell r="AG980">
            <v>5</v>
          </cell>
        </row>
        <row r="981">
          <cell r="G981" t="str">
            <v>J Bell1</v>
          </cell>
          <cell r="H981">
            <v>0</v>
          </cell>
          <cell r="I981">
            <v>0</v>
          </cell>
          <cell r="J981" t="str">
            <v>Otterden CC</v>
          </cell>
          <cell r="K981" t="str">
            <v>Sunday</v>
          </cell>
          <cell r="L981" t="str">
            <v>30th August</v>
          </cell>
          <cell r="M981" t="str">
            <v>Away</v>
          </cell>
          <cell r="N981" t="str">
            <v>Ploughmans CC</v>
          </cell>
          <cell r="P981">
            <v>1</v>
          </cell>
          <cell r="Q981" t="str">
            <v>J Bell</v>
          </cell>
          <cell r="T981">
            <v>1</v>
          </cell>
          <cell r="U981" t="str">
            <v>run out</v>
          </cell>
          <cell r="Y981">
            <v>1</v>
          </cell>
          <cell r="AD981" t="str">
            <v>n/a</v>
          </cell>
          <cell r="AE981" t="str">
            <v>n/a</v>
          </cell>
          <cell r="AF981" t="str">
            <v>n/a</v>
          </cell>
          <cell r="AG981" t="str">
            <v>n/a</v>
          </cell>
          <cell r="AH981" t="str">
            <v>n/a</v>
          </cell>
        </row>
        <row r="982">
          <cell r="G982" t="str">
            <v>L Parks58</v>
          </cell>
          <cell r="H982">
            <v>0</v>
          </cell>
          <cell r="I982">
            <v>0</v>
          </cell>
          <cell r="J982" t="str">
            <v>Otterden CC</v>
          </cell>
          <cell r="K982" t="str">
            <v>Sunday</v>
          </cell>
          <cell r="L982" t="str">
            <v>30th August</v>
          </cell>
          <cell r="M982" t="str">
            <v>Away</v>
          </cell>
          <cell r="N982" t="str">
            <v>Ploughmans CC</v>
          </cell>
          <cell r="P982">
            <v>1</v>
          </cell>
          <cell r="Q982" t="str">
            <v>L Parks</v>
          </cell>
          <cell r="S982" t="str">
            <v>w</v>
          </cell>
          <cell r="T982">
            <v>2</v>
          </cell>
          <cell r="U982" t="str">
            <v>caught</v>
          </cell>
          <cell r="X982" t="str">
            <v>A Evans</v>
          </cell>
          <cell r="Y982">
            <v>58</v>
          </cell>
          <cell r="AB982">
            <v>7</v>
          </cell>
          <cell r="AD982" t="str">
            <v>n/a</v>
          </cell>
          <cell r="AE982" t="str">
            <v>n/a</v>
          </cell>
          <cell r="AF982" t="str">
            <v>n/a</v>
          </cell>
          <cell r="AG982" t="str">
            <v>n/a</v>
          </cell>
          <cell r="AH982" t="str">
            <v>n/a</v>
          </cell>
        </row>
        <row r="983">
          <cell r="G983" t="str">
            <v>A Barraclough63</v>
          </cell>
          <cell r="H983">
            <v>0</v>
          </cell>
          <cell r="I983">
            <v>0</v>
          </cell>
          <cell r="J983" t="str">
            <v>Otterden CC</v>
          </cell>
          <cell r="K983" t="str">
            <v>Sunday</v>
          </cell>
          <cell r="L983" t="str">
            <v>30th August</v>
          </cell>
          <cell r="M983" t="str">
            <v>Away</v>
          </cell>
          <cell r="N983" t="str">
            <v>Ploughmans CC</v>
          </cell>
          <cell r="P983">
            <v>1</v>
          </cell>
          <cell r="Q983" t="str">
            <v>A Barraclough</v>
          </cell>
          <cell r="T983">
            <v>3</v>
          </cell>
          <cell r="U983" t="str">
            <v>caught</v>
          </cell>
          <cell r="X983" t="str">
            <v>G Parker</v>
          </cell>
          <cell r="Y983">
            <v>63</v>
          </cell>
          <cell r="AB983">
            <v>6</v>
          </cell>
          <cell r="AC983">
            <v>3</v>
          </cell>
          <cell r="AD983" t="str">
            <v>n/a</v>
          </cell>
          <cell r="AE983" t="str">
            <v>n/a</v>
          </cell>
          <cell r="AF983" t="str">
            <v>n/a</v>
          </cell>
          <cell r="AG983" t="str">
            <v>n/a</v>
          </cell>
          <cell r="AH983" t="str">
            <v>n/a</v>
          </cell>
        </row>
        <row r="984">
          <cell r="G984" t="str">
            <v>S Britto35</v>
          </cell>
          <cell r="H984">
            <v>0</v>
          </cell>
          <cell r="I984">
            <v>0</v>
          </cell>
          <cell r="J984" t="str">
            <v>Otterden CC</v>
          </cell>
          <cell r="K984" t="str">
            <v>Sunday</v>
          </cell>
          <cell r="L984" t="str">
            <v>30th August</v>
          </cell>
          <cell r="M984" t="str">
            <v>Away</v>
          </cell>
          <cell r="N984" t="str">
            <v>Ploughmans CC</v>
          </cell>
          <cell r="P984">
            <v>1</v>
          </cell>
          <cell r="Q984" t="str">
            <v>S Britto</v>
          </cell>
          <cell r="T984">
            <v>4</v>
          </cell>
          <cell r="U984" t="str">
            <v>caught</v>
          </cell>
          <cell r="X984" t="str">
            <v>H Henry</v>
          </cell>
          <cell r="Y984">
            <v>35</v>
          </cell>
          <cell r="AB984">
            <v>1</v>
          </cell>
          <cell r="AC984">
            <v>3</v>
          </cell>
          <cell r="AD984" t="str">
            <v>n/a</v>
          </cell>
          <cell r="AE984" t="str">
            <v>n/a</v>
          </cell>
          <cell r="AF984" t="str">
            <v>n/a</v>
          </cell>
          <cell r="AG984" t="str">
            <v>n/a</v>
          </cell>
          <cell r="AH984" t="str">
            <v>n/a</v>
          </cell>
        </row>
        <row r="985">
          <cell r="G985" t="str">
            <v>F Mills1</v>
          </cell>
          <cell r="H985">
            <v>0</v>
          </cell>
          <cell r="I985">
            <v>0</v>
          </cell>
          <cell r="J985" t="str">
            <v>Otterden CC</v>
          </cell>
          <cell r="K985" t="str">
            <v>Sunday</v>
          </cell>
          <cell r="L985" t="str">
            <v>30th August</v>
          </cell>
          <cell r="M985" t="str">
            <v>Away</v>
          </cell>
          <cell r="N985" t="str">
            <v>Ploughmans CC</v>
          </cell>
          <cell r="P985">
            <v>1</v>
          </cell>
          <cell r="Q985" t="str">
            <v>F Mills</v>
          </cell>
          <cell r="T985">
            <v>5</v>
          </cell>
          <cell r="U985" t="str">
            <v>caught</v>
          </cell>
          <cell r="X985" t="str">
            <v>A Evans</v>
          </cell>
          <cell r="Y985">
            <v>1</v>
          </cell>
          <cell r="AD985" t="str">
            <v>n/a</v>
          </cell>
          <cell r="AE985" t="str">
            <v>n/a</v>
          </cell>
          <cell r="AF985" t="str">
            <v>n/a</v>
          </cell>
          <cell r="AG985" t="str">
            <v>n/a</v>
          </cell>
          <cell r="AH985" t="str">
            <v>n/a</v>
          </cell>
          <cell r="AK985">
            <v>5</v>
          </cell>
          <cell r="AL985">
            <v>2</v>
          </cell>
          <cell r="AM985">
            <v>1</v>
          </cell>
          <cell r="AN985">
            <v>1</v>
          </cell>
          <cell r="AO985">
            <v>2</v>
          </cell>
        </row>
        <row r="986">
          <cell r="G986" t="str">
            <v>M Ridgway36</v>
          </cell>
          <cell r="H986">
            <v>0</v>
          </cell>
          <cell r="I986">
            <v>0</v>
          </cell>
          <cell r="J986" t="str">
            <v>Otterden CC</v>
          </cell>
          <cell r="K986" t="str">
            <v>Sunday</v>
          </cell>
          <cell r="L986" t="str">
            <v>30th August</v>
          </cell>
          <cell r="M986" t="str">
            <v>Away</v>
          </cell>
          <cell r="N986" t="str">
            <v>Ploughmans CC</v>
          </cell>
          <cell r="P986">
            <v>1</v>
          </cell>
          <cell r="Q986" t="str">
            <v>M Ridgway</v>
          </cell>
          <cell r="T986">
            <v>6</v>
          </cell>
          <cell r="U986" t="str">
            <v>bowled</v>
          </cell>
          <cell r="X986" t="str">
            <v>H Henry</v>
          </cell>
          <cell r="Y986">
            <v>36</v>
          </cell>
          <cell r="AB986">
            <v>3</v>
          </cell>
          <cell r="AC986">
            <v>2</v>
          </cell>
          <cell r="AD986" t="str">
            <v>n/a</v>
          </cell>
          <cell r="AE986" t="str">
            <v>n/a</v>
          </cell>
          <cell r="AF986" t="str">
            <v>n/a</v>
          </cell>
          <cell r="AG986" t="str">
            <v>n/a</v>
          </cell>
          <cell r="AH986" t="str">
            <v>n/a</v>
          </cell>
          <cell r="AK986">
            <v>4</v>
          </cell>
          <cell r="AL986">
            <v>5</v>
          </cell>
          <cell r="AM986">
            <v>2</v>
          </cell>
          <cell r="AN986">
            <v>10</v>
          </cell>
          <cell r="AO986">
            <v>1</v>
          </cell>
        </row>
        <row r="987">
          <cell r="G987" t="str">
            <v>G Wolledge13</v>
          </cell>
          <cell r="H987">
            <v>0</v>
          </cell>
          <cell r="I987">
            <v>0</v>
          </cell>
          <cell r="J987" t="str">
            <v>Otterden CC</v>
          </cell>
          <cell r="K987" t="str">
            <v>Sunday</v>
          </cell>
          <cell r="L987" t="str">
            <v>30th August</v>
          </cell>
          <cell r="M987" t="str">
            <v>Away</v>
          </cell>
          <cell r="N987" t="str">
            <v>Ploughmans CC</v>
          </cell>
          <cell r="P987">
            <v>1</v>
          </cell>
          <cell r="Q987" t="str">
            <v>G Wolledge</v>
          </cell>
          <cell r="T987">
            <v>7</v>
          </cell>
          <cell r="U987" t="str">
            <v>stumped</v>
          </cell>
          <cell r="X987" t="str">
            <v>A Evans</v>
          </cell>
          <cell r="Y987">
            <v>13</v>
          </cell>
          <cell r="AC987">
            <v>1</v>
          </cell>
          <cell r="AD987" t="str">
            <v>n/a</v>
          </cell>
          <cell r="AE987" t="str">
            <v>n/a</v>
          </cell>
          <cell r="AF987" t="str">
            <v>n/a</v>
          </cell>
          <cell r="AG987" t="str">
            <v>n/a</v>
          </cell>
          <cell r="AH987" t="str">
            <v>n/a</v>
          </cell>
        </row>
        <row r="988">
          <cell r="G988" t="str">
            <v>A Burriel13</v>
          </cell>
          <cell r="H988">
            <v>0</v>
          </cell>
          <cell r="I988">
            <v>0</v>
          </cell>
          <cell r="J988" t="str">
            <v>Otterden CC</v>
          </cell>
          <cell r="K988" t="str">
            <v>Sunday</v>
          </cell>
          <cell r="L988" t="str">
            <v>30th August</v>
          </cell>
          <cell r="M988" t="str">
            <v>Away</v>
          </cell>
          <cell r="N988" t="str">
            <v>Ploughmans CC</v>
          </cell>
          <cell r="P988">
            <v>1</v>
          </cell>
          <cell r="Q988" t="str">
            <v>A Burriel</v>
          </cell>
          <cell r="T988">
            <v>8</v>
          </cell>
          <cell r="U988" t="str">
            <v>run out</v>
          </cell>
          <cell r="V988" t="str">
            <v>H Henry</v>
          </cell>
          <cell r="Y988">
            <v>13</v>
          </cell>
          <cell r="AC988">
            <v>2</v>
          </cell>
          <cell r="AD988" t="str">
            <v>n/a</v>
          </cell>
          <cell r="AE988" t="str">
            <v>n/a</v>
          </cell>
          <cell r="AF988" t="str">
            <v>n/a</v>
          </cell>
          <cell r="AG988" t="str">
            <v>n/a</v>
          </cell>
          <cell r="AH988" t="str">
            <v>n/a</v>
          </cell>
          <cell r="AK988">
            <v>2</v>
          </cell>
          <cell r="AL988">
            <v>5</v>
          </cell>
          <cell r="AM988">
            <v>2</v>
          </cell>
          <cell r="AN988">
            <v>8</v>
          </cell>
          <cell r="AO988">
            <v>3</v>
          </cell>
        </row>
        <row r="989">
          <cell r="G989" t="str">
            <v>T Lockhart0</v>
          </cell>
          <cell r="H989">
            <v>0</v>
          </cell>
          <cell r="I989">
            <v>0</v>
          </cell>
          <cell r="J989" t="str">
            <v>Otterden CC</v>
          </cell>
          <cell r="K989" t="str">
            <v>Sunday</v>
          </cell>
          <cell r="L989" t="str">
            <v>30th August</v>
          </cell>
          <cell r="M989" t="str">
            <v>Away</v>
          </cell>
          <cell r="N989" t="str">
            <v>Ploughmans CC</v>
          </cell>
          <cell r="P989">
            <v>1</v>
          </cell>
          <cell r="Q989" t="str">
            <v>T Lockhart</v>
          </cell>
          <cell r="T989">
            <v>9</v>
          </cell>
          <cell r="U989" t="str">
            <v>bowled</v>
          </cell>
          <cell r="X989" t="str">
            <v>A Evans</v>
          </cell>
          <cell r="Y989">
            <v>0</v>
          </cell>
          <cell r="AD989" t="str">
            <v>n/a</v>
          </cell>
          <cell r="AE989" t="str">
            <v>n/a</v>
          </cell>
          <cell r="AF989" t="str">
            <v>n/a</v>
          </cell>
          <cell r="AG989" t="str">
            <v>n/a</v>
          </cell>
          <cell r="AH989" t="str">
            <v>n/a</v>
          </cell>
          <cell r="AK989">
            <v>6</v>
          </cell>
          <cell r="AL989">
            <v>0.2</v>
          </cell>
          <cell r="AM989">
            <v>0</v>
          </cell>
          <cell r="AN989">
            <v>1</v>
          </cell>
          <cell r="AO989">
            <v>1</v>
          </cell>
        </row>
        <row r="990">
          <cell r="G990" t="str">
            <v>S Carson</v>
          </cell>
          <cell r="H990">
            <v>0</v>
          </cell>
          <cell r="I990">
            <v>0</v>
          </cell>
          <cell r="J990" t="str">
            <v>Otterden CC</v>
          </cell>
          <cell r="K990" t="str">
            <v>Sunday</v>
          </cell>
          <cell r="L990" t="str">
            <v>30th August</v>
          </cell>
          <cell r="M990" t="str">
            <v>Away</v>
          </cell>
          <cell r="N990" t="str">
            <v>Ploughmans CC</v>
          </cell>
          <cell r="P990">
            <v>1</v>
          </cell>
          <cell r="Q990" t="str">
            <v>S Carson</v>
          </cell>
          <cell r="R990" t="str">
            <v>c</v>
          </cell>
          <cell r="T990">
            <v>10</v>
          </cell>
          <cell r="U990" t="str">
            <v>not out</v>
          </cell>
          <cell r="AD990" t="str">
            <v>n/a</v>
          </cell>
          <cell r="AE990" t="str">
            <v>n/a</v>
          </cell>
          <cell r="AF990" t="str">
            <v>n/a</v>
          </cell>
          <cell r="AG990" t="str">
            <v>n/a</v>
          </cell>
          <cell r="AH990" t="str">
            <v>n/a</v>
          </cell>
          <cell r="AK990">
            <v>1</v>
          </cell>
          <cell r="AL990">
            <v>5</v>
          </cell>
          <cell r="AM990">
            <v>2</v>
          </cell>
          <cell r="AN990">
            <v>9</v>
          </cell>
          <cell r="AO990">
            <v>1</v>
          </cell>
        </row>
        <row r="991">
          <cell r="G991" t="str">
            <v>N Stephenson0</v>
          </cell>
          <cell r="H991">
            <v>0</v>
          </cell>
          <cell r="I991">
            <v>0</v>
          </cell>
          <cell r="J991" t="str">
            <v>Otterden CC</v>
          </cell>
          <cell r="K991" t="str">
            <v>Sunday</v>
          </cell>
          <cell r="L991" t="str">
            <v>30th August</v>
          </cell>
          <cell r="M991" t="str">
            <v>Away</v>
          </cell>
          <cell r="N991" t="str">
            <v>Ploughmans CC</v>
          </cell>
          <cell r="P991">
            <v>1</v>
          </cell>
          <cell r="Q991" t="str">
            <v>N Stephenson</v>
          </cell>
          <cell r="T991">
            <v>11</v>
          </cell>
          <cell r="U991" t="str">
            <v>not out</v>
          </cell>
          <cell r="Y991">
            <v>0</v>
          </cell>
          <cell r="AD991" t="str">
            <v>n/a</v>
          </cell>
          <cell r="AE991" t="str">
            <v>n/a</v>
          </cell>
          <cell r="AF991" t="str">
            <v>n/a</v>
          </cell>
          <cell r="AG991" t="str">
            <v>n/a</v>
          </cell>
          <cell r="AH991" t="str">
            <v>n/a</v>
          </cell>
          <cell r="AK991">
            <v>3</v>
          </cell>
          <cell r="AL991">
            <v>7</v>
          </cell>
          <cell r="AM991">
            <v>0</v>
          </cell>
          <cell r="AN991">
            <v>53</v>
          </cell>
          <cell r="AO991">
            <v>2</v>
          </cell>
        </row>
        <row r="992">
          <cell r="G992" t="str">
            <v>Extras10</v>
          </cell>
          <cell r="H992">
            <v>0</v>
          </cell>
          <cell r="I992">
            <v>0</v>
          </cell>
          <cell r="J992" t="str">
            <v>Otterden CC</v>
          </cell>
          <cell r="K992" t="str">
            <v>Sunday</v>
          </cell>
          <cell r="L992" t="str">
            <v>30th August</v>
          </cell>
          <cell r="M992" t="str">
            <v>Away</v>
          </cell>
          <cell r="N992" t="str">
            <v>Ploughmans CC</v>
          </cell>
          <cell r="P992">
            <v>1</v>
          </cell>
          <cell r="Q992" t="str">
            <v>Extras</v>
          </cell>
          <cell r="T992" t="str">
            <v>n/a</v>
          </cell>
          <cell r="U992" t="str">
            <v>n/a</v>
          </cell>
          <cell r="V992" t="str">
            <v>n/a</v>
          </cell>
          <cell r="X992" t="str">
            <v>n/a</v>
          </cell>
          <cell r="Y992">
            <v>10</v>
          </cell>
          <cell r="Z992" t="str">
            <v>n/a</v>
          </cell>
          <cell r="AA992" t="str">
            <v>n/a</v>
          </cell>
          <cell r="AB992" t="str">
            <v>n/a</v>
          </cell>
          <cell r="AC992" t="str">
            <v>n/a</v>
          </cell>
          <cell r="AD992">
            <v>2</v>
          </cell>
          <cell r="AE992">
            <v>0</v>
          </cell>
          <cell r="AF992">
            <v>2</v>
          </cell>
          <cell r="AG992">
            <v>6</v>
          </cell>
        </row>
        <row r="993">
          <cell r="G993" t="str">
            <v>Batsman 1</v>
          </cell>
          <cell r="H993">
            <v>0</v>
          </cell>
          <cell r="I993">
            <v>0</v>
          </cell>
          <cell r="J993" t="str">
            <v>Ploughmans CC</v>
          </cell>
          <cell r="K993" t="str">
            <v>Saturday</v>
          </cell>
          <cell r="L993" t="str">
            <v>5th September</v>
          </cell>
          <cell r="M993" t="str">
            <v>Home</v>
          </cell>
          <cell r="N993" t="str">
            <v>Rained off</v>
          </cell>
          <cell r="Q993" t="str">
            <v>Batsman 1</v>
          </cell>
          <cell r="T993">
            <v>1</v>
          </cell>
          <cell r="AD993" t="str">
            <v>n/a</v>
          </cell>
          <cell r="AE993" t="str">
            <v>n/a</v>
          </cell>
          <cell r="AF993" t="str">
            <v>n/a</v>
          </cell>
          <cell r="AG993" t="str">
            <v>n/a</v>
          </cell>
          <cell r="AH993" t="str">
            <v>n/a</v>
          </cell>
        </row>
        <row r="994">
          <cell r="G994" t="str">
            <v>Batsman 2</v>
          </cell>
          <cell r="H994">
            <v>0</v>
          </cell>
          <cell r="I994">
            <v>0</v>
          </cell>
          <cell r="J994" t="str">
            <v>Ploughmans CC</v>
          </cell>
          <cell r="K994" t="str">
            <v>Saturday</v>
          </cell>
          <cell r="L994" t="str">
            <v>5th September</v>
          </cell>
          <cell r="M994" t="str">
            <v>Home</v>
          </cell>
          <cell r="N994" t="str">
            <v>Rained off</v>
          </cell>
          <cell r="Q994" t="str">
            <v>Batsman 2</v>
          </cell>
          <cell r="T994">
            <v>2</v>
          </cell>
          <cell r="AD994" t="str">
            <v>n/a</v>
          </cell>
          <cell r="AE994" t="str">
            <v>n/a</v>
          </cell>
          <cell r="AF994" t="str">
            <v>n/a</v>
          </cell>
          <cell r="AG994" t="str">
            <v>n/a</v>
          </cell>
          <cell r="AH994" t="str">
            <v>n/a</v>
          </cell>
        </row>
        <row r="995">
          <cell r="G995" t="str">
            <v>Batsman 3</v>
          </cell>
          <cell r="H995">
            <v>0</v>
          </cell>
          <cell r="I995">
            <v>0</v>
          </cell>
          <cell r="J995" t="str">
            <v>Ploughmans CC</v>
          </cell>
          <cell r="K995" t="str">
            <v>Saturday</v>
          </cell>
          <cell r="L995" t="str">
            <v>5th September</v>
          </cell>
          <cell r="M995" t="str">
            <v>Home</v>
          </cell>
          <cell r="N995" t="str">
            <v>Rained off</v>
          </cell>
          <cell r="Q995" t="str">
            <v>Batsman 3</v>
          </cell>
          <cell r="T995">
            <v>3</v>
          </cell>
          <cell r="AD995" t="str">
            <v>n/a</v>
          </cell>
          <cell r="AE995" t="str">
            <v>n/a</v>
          </cell>
          <cell r="AF995" t="str">
            <v>n/a</v>
          </cell>
          <cell r="AG995" t="str">
            <v>n/a</v>
          </cell>
          <cell r="AH995" t="str">
            <v>n/a</v>
          </cell>
        </row>
        <row r="996">
          <cell r="G996" t="str">
            <v>Batsman 4</v>
          </cell>
          <cell r="H996">
            <v>0</v>
          </cell>
          <cell r="I996">
            <v>0</v>
          </cell>
          <cell r="J996" t="str">
            <v>Ploughmans CC</v>
          </cell>
          <cell r="K996" t="str">
            <v>Saturday</v>
          </cell>
          <cell r="L996" t="str">
            <v>5th September</v>
          </cell>
          <cell r="M996" t="str">
            <v>Home</v>
          </cell>
          <cell r="N996" t="str">
            <v>Rained off</v>
          </cell>
          <cell r="Q996" t="str">
            <v>Batsman 4</v>
          </cell>
          <cell r="T996">
            <v>4</v>
          </cell>
          <cell r="AD996" t="str">
            <v>n/a</v>
          </cell>
          <cell r="AE996" t="str">
            <v>n/a</v>
          </cell>
          <cell r="AF996" t="str">
            <v>n/a</v>
          </cell>
          <cell r="AG996" t="str">
            <v>n/a</v>
          </cell>
          <cell r="AH996" t="str">
            <v>n/a</v>
          </cell>
        </row>
        <row r="997">
          <cell r="G997" t="str">
            <v>Batsman 5</v>
          </cell>
          <cell r="H997">
            <v>0</v>
          </cell>
          <cell r="I997">
            <v>0</v>
          </cell>
          <cell r="J997" t="str">
            <v>Ploughmans CC</v>
          </cell>
          <cell r="K997" t="str">
            <v>Saturday</v>
          </cell>
          <cell r="L997" t="str">
            <v>5th September</v>
          </cell>
          <cell r="M997" t="str">
            <v>Home</v>
          </cell>
          <cell r="N997" t="str">
            <v>Rained off</v>
          </cell>
          <cell r="Q997" t="str">
            <v>Batsman 5</v>
          </cell>
          <cell r="T997">
            <v>5</v>
          </cell>
          <cell r="AD997" t="str">
            <v>n/a</v>
          </cell>
          <cell r="AE997" t="str">
            <v>n/a</v>
          </cell>
          <cell r="AF997" t="str">
            <v>n/a</v>
          </cell>
          <cell r="AG997" t="str">
            <v>n/a</v>
          </cell>
          <cell r="AH997" t="str">
            <v>n/a</v>
          </cell>
        </row>
        <row r="998">
          <cell r="G998" t="str">
            <v>Bowler 6</v>
          </cell>
          <cell r="H998">
            <v>0</v>
          </cell>
          <cell r="I998">
            <v>0</v>
          </cell>
          <cell r="J998" t="str">
            <v>Ploughmans CC</v>
          </cell>
          <cell r="K998" t="str">
            <v>Saturday</v>
          </cell>
          <cell r="L998" t="str">
            <v>5th September</v>
          </cell>
          <cell r="M998" t="str">
            <v>Home</v>
          </cell>
          <cell r="N998" t="str">
            <v>Rained off</v>
          </cell>
          <cell r="Q998" t="str">
            <v>Bowler 6</v>
          </cell>
          <cell r="T998">
            <v>6</v>
          </cell>
          <cell r="AD998" t="str">
            <v>n/a</v>
          </cell>
          <cell r="AE998" t="str">
            <v>n/a</v>
          </cell>
          <cell r="AF998" t="str">
            <v>n/a</v>
          </cell>
          <cell r="AG998" t="str">
            <v>n/a</v>
          </cell>
          <cell r="AH998" t="str">
            <v>n/a</v>
          </cell>
        </row>
        <row r="999">
          <cell r="G999" t="str">
            <v>Bowler 5</v>
          </cell>
          <cell r="H999">
            <v>0</v>
          </cell>
          <cell r="I999">
            <v>0</v>
          </cell>
          <cell r="J999" t="str">
            <v>Ploughmans CC</v>
          </cell>
          <cell r="K999" t="str">
            <v>Saturday</v>
          </cell>
          <cell r="L999" t="str">
            <v>5th September</v>
          </cell>
          <cell r="M999" t="str">
            <v>Home</v>
          </cell>
          <cell r="N999" t="str">
            <v>Rained off</v>
          </cell>
          <cell r="Q999" t="str">
            <v>Bowler 5</v>
          </cell>
          <cell r="T999">
            <v>7</v>
          </cell>
          <cell r="AD999" t="str">
            <v>n/a</v>
          </cell>
          <cell r="AE999" t="str">
            <v>n/a</v>
          </cell>
          <cell r="AF999" t="str">
            <v>n/a</v>
          </cell>
          <cell r="AG999" t="str">
            <v>n/a</v>
          </cell>
          <cell r="AH999" t="str">
            <v>n/a</v>
          </cell>
        </row>
        <row r="1000">
          <cell r="G1000" t="str">
            <v>Bowler 4</v>
          </cell>
          <cell r="H1000">
            <v>0</v>
          </cell>
          <cell r="I1000">
            <v>0</v>
          </cell>
          <cell r="J1000" t="str">
            <v>Ploughmans CC</v>
          </cell>
          <cell r="K1000" t="str">
            <v>Saturday</v>
          </cell>
          <cell r="L1000" t="str">
            <v>5th September</v>
          </cell>
          <cell r="M1000" t="str">
            <v>Home</v>
          </cell>
          <cell r="N1000" t="str">
            <v>Rained off</v>
          </cell>
          <cell r="Q1000" t="str">
            <v>Bowler 4</v>
          </cell>
          <cell r="T1000">
            <v>8</v>
          </cell>
          <cell r="AD1000" t="str">
            <v>n/a</v>
          </cell>
          <cell r="AE1000" t="str">
            <v>n/a</v>
          </cell>
          <cell r="AF1000" t="str">
            <v>n/a</v>
          </cell>
          <cell r="AG1000" t="str">
            <v>n/a</v>
          </cell>
          <cell r="AH1000" t="str">
            <v>n/a</v>
          </cell>
        </row>
        <row r="1001">
          <cell r="G1001" t="str">
            <v>Bowler 3</v>
          </cell>
          <cell r="H1001">
            <v>0</v>
          </cell>
          <cell r="I1001">
            <v>0</v>
          </cell>
          <cell r="J1001" t="str">
            <v>Ploughmans CC</v>
          </cell>
          <cell r="K1001" t="str">
            <v>Saturday</v>
          </cell>
          <cell r="L1001" t="str">
            <v>5th September</v>
          </cell>
          <cell r="M1001" t="str">
            <v>Home</v>
          </cell>
          <cell r="N1001" t="str">
            <v>Rained off</v>
          </cell>
          <cell r="Q1001" t="str">
            <v>Bowler 3</v>
          </cell>
          <cell r="T1001">
            <v>9</v>
          </cell>
          <cell r="AD1001" t="str">
            <v>n/a</v>
          </cell>
          <cell r="AE1001" t="str">
            <v>n/a</v>
          </cell>
          <cell r="AF1001" t="str">
            <v>n/a</v>
          </cell>
          <cell r="AG1001" t="str">
            <v>n/a</v>
          </cell>
          <cell r="AH1001" t="str">
            <v>n/a</v>
          </cell>
        </row>
        <row r="1002">
          <cell r="G1002" t="str">
            <v>Bowler 2</v>
          </cell>
          <cell r="H1002">
            <v>0</v>
          </cell>
          <cell r="I1002">
            <v>0</v>
          </cell>
          <cell r="J1002" t="str">
            <v>Ploughmans CC</v>
          </cell>
          <cell r="K1002" t="str">
            <v>Saturday</v>
          </cell>
          <cell r="L1002" t="str">
            <v>5th September</v>
          </cell>
          <cell r="M1002" t="str">
            <v>Home</v>
          </cell>
          <cell r="N1002" t="str">
            <v>Rained off</v>
          </cell>
          <cell r="Q1002" t="str">
            <v>Bowler 2</v>
          </cell>
          <cell r="T1002">
            <v>10</v>
          </cell>
          <cell r="AD1002" t="str">
            <v>n/a</v>
          </cell>
          <cell r="AE1002" t="str">
            <v>n/a</v>
          </cell>
          <cell r="AF1002" t="str">
            <v>n/a</v>
          </cell>
          <cell r="AG1002" t="str">
            <v>n/a</v>
          </cell>
          <cell r="AH1002" t="str">
            <v>n/a</v>
          </cell>
        </row>
        <row r="1003">
          <cell r="G1003" t="str">
            <v>Bowler 1</v>
          </cell>
          <cell r="H1003">
            <v>0</v>
          </cell>
          <cell r="I1003">
            <v>0</v>
          </cell>
          <cell r="J1003" t="str">
            <v>Ploughmans CC</v>
          </cell>
          <cell r="K1003" t="str">
            <v>Saturday</v>
          </cell>
          <cell r="L1003" t="str">
            <v>5th September</v>
          </cell>
          <cell r="M1003" t="str">
            <v>Home</v>
          </cell>
          <cell r="N1003" t="str">
            <v>Rained off</v>
          </cell>
          <cell r="Q1003" t="str">
            <v>Bowler 1</v>
          </cell>
          <cell r="T1003">
            <v>11</v>
          </cell>
          <cell r="AD1003" t="str">
            <v>n/a</v>
          </cell>
          <cell r="AE1003" t="str">
            <v>n/a</v>
          </cell>
          <cell r="AF1003" t="str">
            <v>n/a</v>
          </cell>
          <cell r="AG1003" t="str">
            <v>n/a</v>
          </cell>
          <cell r="AH1003" t="str">
            <v>n/a</v>
          </cell>
        </row>
        <row r="1004">
          <cell r="G1004" t="str">
            <v>Extras0</v>
          </cell>
          <cell r="H1004">
            <v>0</v>
          </cell>
          <cell r="I1004">
            <v>0</v>
          </cell>
          <cell r="J1004" t="str">
            <v>Ploughmans CC</v>
          </cell>
          <cell r="K1004" t="str">
            <v>Saturday</v>
          </cell>
          <cell r="L1004" t="str">
            <v>5th September</v>
          </cell>
          <cell r="M1004" t="str">
            <v>Home</v>
          </cell>
          <cell r="N1004" t="str">
            <v>Rained off</v>
          </cell>
          <cell r="Q1004" t="str">
            <v>Extras</v>
          </cell>
          <cell r="T1004" t="str">
            <v>n/a</v>
          </cell>
          <cell r="U1004" t="str">
            <v>n/a</v>
          </cell>
          <cell r="V1004" t="str">
            <v>n/a</v>
          </cell>
          <cell r="X1004" t="str">
            <v>n/a</v>
          </cell>
          <cell r="Y1004">
            <v>0</v>
          </cell>
          <cell r="Z1004" t="str">
            <v>n/a</v>
          </cell>
          <cell r="AA1004" t="str">
            <v>n/a</v>
          </cell>
          <cell r="AB1004" t="str">
            <v>n/a</v>
          </cell>
          <cell r="AC1004" t="str">
            <v>n/a</v>
          </cell>
        </row>
        <row r="1005">
          <cell r="G1005" t="str">
            <v>Batsman 1</v>
          </cell>
          <cell r="H1005">
            <v>0</v>
          </cell>
          <cell r="I1005">
            <v>0</v>
          </cell>
          <cell r="J1005" t="str">
            <v>Ploughmans CC</v>
          </cell>
          <cell r="K1005" t="str">
            <v>Saturday</v>
          </cell>
          <cell r="L1005" t="str">
            <v>5th September</v>
          </cell>
          <cell r="M1005" t="str">
            <v>Home</v>
          </cell>
          <cell r="N1005" t="str">
            <v>Rained off</v>
          </cell>
          <cell r="Q1005" t="str">
            <v>Batsman 1</v>
          </cell>
          <cell r="T1005">
            <v>1</v>
          </cell>
          <cell r="AD1005" t="str">
            <v>n/a</v>
          </cell>
          <cell r="AE1005" t="str">
            <v>n/a</v>
          </cell>
          <cell r="AF1005" t="str">
            <v>n/a</v>
          </cell>
          <cell r="AG1005" t="str">
            <v>n/a</v>
          </cell>
          <cell r="AH1005" t="str">
            <v>n/a</v>
          </cell>
        </row>
        <row r="1006">
          <cell r="G1006" t="str">
            <v>Batsman 2</v>
          </cell>
          <cell r="H1006">
            <v>0</v>
          </cell>
          <cell r="I1006">
            <v>0</v>
          </cell>
          <cell r="J1006" t="str">
            <v>Ploughmans CC</v>
          </cell>
          <cell r="K1006" t="str">
            <v>Saturday</v>
          </cell>
          <cell r="L1006" t="str">
            <v>5th September</v>
          </cell>
          <cell r="M1006" t="str">
            <v>Home</v>
          </cell>
          <cell r="N1006" t="str">
            <v>Rained off</v>
          </cell>
          <cell r="Q1006" t="str">
            <v>Batsman 2</v>
          </cell>
          <cell r="T1006">
            <v>2</v>
          </cell>
          <cell r="AD1006" t="str">
            <v>n/a</v>
          </cell>
          <cell r="AE1006" t="str">
            <v>n/a</v>
          </cell>
          <cell r="AF1006" t="str">
            <v>n/a</v>
          </cell>
          <cell r="AG1006" t="str">
            <v>n/a</v>
          </cell>
          <cell r="AH1006" t="str">
            <v>n/a</v>
          </cell>
        </row>
        <row r="1007">
          <cell r="G1007" t="str">
            <v>Batsman 3</v>
          </cell>
          <cell r="H1007">
            <v>0</v>
          </cell>
          <cell r="I1007">
            <v>0</v>
          </cell>
          <cell r="J1007" t="str">
            <v>Ploughmans CC</v>
          </cell>
          <cell r="K1007" t="str">
            <v>Saturday</v>
          </cell>
          <cell r="L1007" t="str">
            <v>5th September</v>
          </cell>
          <cell r="M1007" t="str">
            <v>Home</v>
          </cell>
          <cell r="N1007" t="str">
            <v>Rained off</v>
          </cell>
          <cell r="Q1007" t="str">
            <v>Batsman 3</v>
          </cell>
          <cell r="T1007">
            <v>3</v>
          </cell>
          <cell r="AD1007" t="str">
            <v>n/a</v>
          </cell>
          <cell r="AE1007" t="str">
            <v>n/a</v>
          </cell>
          <cell r="AF1007" t="str">
            <v>n/a</v>
          </cell>
          <cell r="AG1007" t="str">
            <v>n/a</v>
          </cell>
          <cell r="AH1007" t="str">
            <v>n/a</v>
          </cell>
        </row>
        <row r="1008">
          <cell r="G1008" t="str">
            <v>Batsman 4</v>
          </cell>
          <cell r="H1008">
            <v>0</v>
          </cell>
          <cell r="I1008">
            <v>0</v>
          </cell>
          <cell r="J1008" t="str">
            <v>Ploughmans CC</v>
          </cell>
          <cell r="K1008" t="str">
            <v>Saturday</v>
          </cell>
          <cell r="L1008" t="str">
            <v>5th September</v>
          </cell>
          <cell r="M1008" t="str">
            <v>Home</v>
          </cell>
          <cell r="N1008" t="str">
            <v>Rained off</v>
          </cell>
          <cell r="Q1008" t="str">
            <v>Batsman 4</v>
          </cell>
          <cell r="T1008">
            <v>4</v>
          </cell>
          <cell r="AD1008" t="str">
            <v>n/a</v>
          </cell>
          <cell r="AE1008" t="str">
            <v>n/a</v>
          </cell>
          <cell r="AF1008" t="str">
            <v>n/a</v>
          </cell>
          <cell r="AG1008" t="str">
            <v>n/a</v>
          </cell>
          <cell r="AH1008" t="str">
            <v>n/a</v>
          </cell>
        </row>
        <row r="1009">
          <cell r="G1009" t="str">
            <v>Batsman 5</v>
          </cell>
          <cell r="H1009">
            <v>0</v>
          </cell>
          <cell r="I1009">
            <v>0</v>
          </cell>
          <cell r="J1009" t="str">
            <v>Ploughmans CC</v>
          </cell>
          <cell r="K1009" t="str">
            <v>Saturday</v>
          </cell>
          <cell r="L1009" t="str">
            <v>5th September</v>
          </cell>
          <cell r="M1009" t="str">
            <v>Home</v>
          </cell>
          <cell r="N1009" t="str">
            <v>Rained off</v>
          </cell>
          <cell r="Q1009" t="str">
            <v>Batsman 5</v>
          </cell>
          <cell r="T1009">
            <v>5</v>
          </cell>
          <cell r="AD1009" t="str">
            <v>n/a</v>
          </cell>
          <cell r="AE1009" t="str">
            <v>n/a</v>
          </cell>
          <cell r="AF1009" t="str">
            <v>n/a</v>
          </cell>
          <cell r="AG1009" t="str">
            <v>n/a</v>
          </cell>
          <cell r="AH1009" t="str">
            <v>n/a</v>
          </cell>
        </row>
        <row r="1010">
          <cell r="G1010" t="str">
            <v>Bowler 6</v>
          </cell>
          <cell r="H1010">
            <v>0</v>
          </cell>
          <cell r="I1010">
            <v>0</v>
          </cell>
          <cell r="J1010" t="str">
            <v>Ploughmans CC</v>
          </cell>
          <cell r="K1010" t="str">
            <v>Saturday</v>
          </cell>
          <cell r="L1010" t="str">
            <v>5th September</v>
          </cell>
          <cell r="M1010" t="str">
            <v>Home</v>
          </cell>
          <cell r="N1010" t="str">
            <v>Rained off</v>
          </cell>
          <cell r="Q1010" t="str">
            <v>Bowler 6</v>
          </cell>
          <cell r="T1010">
            <v>6</v>
          </cell>
          <cell r="AD1010" t="str">
            <v>n/a</v>
          </cell>
          <cell r="AE1010" t="str">
            <v>n/a</v>
          </cell>
          <cell r="AF1010" t="str">
            <v>n/a</v>
          </cell>
          <cell r="AG1010" t="str">
            <v>n/a</v>
          </cell>
          <cell r="AH1010" t="str">
            <v>n/a</v>
          </cell>
        </row>
        <row r="1011">
          <cell r="G1011" t="str">
            <v>Bowler 5</v>
          </cell>
          <cell r="H1011">
            <v>0</v>
          </cell>
          <cell r="I1011">
            <v>0</v>
          </cell>
          <cell r="J1011" t="str">
            <v>Ploughmans CC</v>
          </cell>
          <cell r="K1011" t="str">
            <v>Saturday</v>
          </cell>
          <cell r="L1011" t="str">
            <v>5th September</v>
          </cell>
          <cell r="M1011" t="str">
            <v>Home</v>
          </cell>
          <cell r="N1011" t="str">
            <v>Rained off</v>
          </cell>
          <cell r="Q1011" t="str">
            <v>Bowler 5</v>
          </cell>
          <cell r="T1011">
            <v>7</v>
          </cell>
          <cell r="AD1011" t="str">
            <v>n/a</v>
          </cell>
          <cell r="AE1011" t="str">
            <v>n/a</v>
          </cell>
          <cell r="AF1011" t="str">
            <v>n/a</v>
          </cell>
          <cell r="AG1011" t="str">
            <v>n/a</v>
          </cell>
          <cell r="AH1011" t="str">
            <v>n/a</v>
          </cell>
        </row>
        <row r="1012">
          <cell r="G1012" t="str">
            <v>Bowler 4</v>
          </cell>
          <cell r="H1012">
            <v>0</v>
          </cell>
          <cell r="I1012">
            <v>0</v>
          </cell>
          <cell r="J1012" t="str">
            <v>Ploughmans CC</v>
          </cell>
          <cell r="K1012" t="str">
            <v>Saturday</v>
          </cell>
          <cell r="L1012" t="str">
            <v>5th September</v>
          </cell>
          <cell r="M1012" t="str">
            <v>Home</v>
          </cell>
          <cell r="N1012" t="str">
            <v>Rained off</v>
          </cell>
          <cell r="Q1012" t="str">
            <v>Bowler 4</v>
          </cell>
          <cell r="T1012">
            <v>8</v>
          </cell>
          <cell r="AD1012" t="str">
            <v>n/a</v>
          </cell>
          <cell r="AE1012" t="str">
            <v>n/a</v>
          </cell>
          <cell r="AF1012" t="str">
            <v>n/a</v>
          </cell>
          <cell r="AG1012" t="str">
            <v>n/a</v>
          </cell>
          <cell r="AH1012" t="str">
            <v>n/a</v>
          </cell>
        </row>
        <row r="1013">
          <cell r="G1013" t="str">
            <v>Bowler 3</v>
          </cell>
          <cell r="H1013">
            <v>0</v>
          </cell>
          <cell r="I1013">
            <v>0</v>
          </cell>
          <cell r="J1013" t="str">
            <v>Ploughmans CC</v>
          </cell>
          <cell r="K1013" t="str">
            <v>Saturday</v>
          </cell>
          <cell r="L1013" t="str">
            <v>5th September</v>
          </cell>
          <cell r="M1013" t="str">
            <v>Home</v>
          </cell>
          <cell r="N1013" t="str">
            <v>Rained off</v>
          </cell>
          <cell r="Q1013" t="str">
            <v>Bowler 3</v>
          </cell>
          <cell r="T1013">
            <v>9</v>
          </cell>
          <cell r="AD1013" t="str">
            <v>n/a</v>
          </cell>
          <cell r="AE1013" t="str">
            <v>n/a</v>
          </cell>
          <cell r="AF1013" t="str">
            <v>n/a</v>
          </cell>
          <cell r="AG1013" t="str">
            <v>n/a</v>
          </cell>
          <cell r="AH1013" t="str">
            <v>n/a</v>
          </cell>
        </row>
        <row r="1014">
          <cell r="G1014" t="str">
            <v>Bowler 2</v>
          </cell>
          <cell r="H1014">
            <v>0</v>
          </cell>
          <cell r="I1014">
            <v>0</v>
          </cell>
          <cell r="J1014" t="str">
            <v>Ploughmans CC</v>
          </cell>
          <cell r="K1014" t="str">
            <v>Saturday</v>
          </cell>
          <cell r="L1014" t="str">
            <v>5th September</v>
          </cell>
          <cell r="M1014" t="str">
            <v>Home</v>
          </cell>
          <cell r="N1014" t="str">
            <v>Rained off</v>
          </cell>
          <cell r="Q1014" t="str">
            <v>Bowler 2</v>
          </cell>
          <cell r="T1014">
            <v>10</v>
          </cell>
          <cell r="AD1014" t="str">
            <v>n/a</v>
          </cell>
          <cell r="AE1014" t="str">
            <v>n/a</v>
          </cell>
          <cell r="AF1014" t="str">
            <v>n/a</v>
          </cell>
          <cell r="AG1014" t="str">
            <v>n/a</v>
          </cell>
          <cell r="AH1014" t="str">
            <v>n/a</v>
          </cell>
        </row>
        <row r="1015">
          <cell r="G1015" t="str">
            <v>Bowler 1</v>
          </cell>
          <cell r="H1015">
            <v>0</v>
          </cell>
          <cell r="I1015">
            <v>0</v>
          </cell>
          <cell r="J1015" t="str">
            <v>Ploughmans CC</v>
          </cell>
          <cell r="K1015" t="str">
            <v>Saturday</v>
          </cell>
          <cell r="L1015" t="str">
            <v>5th September</v>
          </cell>
          <cell r="M1015" t="str">
            <v>Home</v>
          </cell>
          <cell r="N1015" t="str">
            <v>Rained off</v>
          </cell>
          <cell r="Q1015" t="str">
            <v>Bowler 1</v>
          </cell>
          <cell r="T1015">
            <v>11</v>
          </cell>
          <cell r="AD1015" t="str">
            <v>n/a</v>
          </cell>
          <cell r="AE1015" t="str">
            <v>n/a</v>
          </cell>
          <cell r="AF1015" t="str">
            <v>n/a</v>
          </cell>
          <cell r="AG1015" t="str">
            <v>n/a</v>
          </cell>
          <cell r="AH1015" t="str">
            <v>n/a</v>
          </cell>
        </row>
        <row r="1016">
          <cell r="G1016" t="str">
            <v>Extras0</v>
          </cell>
          <cell r="H1016">
            <v>0</v>
          </cell>
          <cell r="I1016">
            <v>0</v>
          </cell>
          <cell r="J1016" t="str">
            <v>Ploughmans CC</v>
          </cell>
          <cell r="K1016" t="str">
            <v>Saturday</v>
          </cell>
          <cell r="L1016" t="str">
            <v>5th September</v>
          </cell>
          <cell r="M1016" t="str">
            <v>Home</v>
          </cell>
          <cell r="N1016" t="str">
            <v>Rained off</v>
          </cell>
          <cell r="Q1016" t="str">
            <v>Extras</v>
          </cell>
          <cell r="T1016" t="str">
            <v>n/a</v>
          </cell>
          <cell r="U1016" t="str">
            <v>n/a</v>
          </cell>
          <cell r="V1016" t="str">
            <v>n/a</v>
          </cell>
          <cell r="X1016" t="str">
            <v>n/a</v>
          </cell>
          <cell r="Y1016">
            <v>0</v>
          </cell>
          <cell r="Z1016" t="str">
            <v>n/a</v>
          </cell>
          <cell r="AA1016" t="str">
            <v>n/a</v>
          </cell>
          <cell r="AB1016" t="str">
            <v>n/a</v>
          </cell>
          <cell r="AC1016" t="str">
            <v>n/a</v>
          </cell>
        </row>
        <row r="1017">
          <cell r="G1017" t="str">
            <v>Goodman71</v>
          </cell>
          <cell r="H1017">
            <v>0</v>
          </cell>
          <cell r="I1017">
            <v>0</v>
          </cell>
          <cell r="J1017" t="str">
            <v>Ploughmans CC</v>
          </cell>
          <cell r="K1017" t="str">
            <v>Sunday</v>
          </cell>
          <cell r="L1017" t="str">
            <v>6th September</v>
          </cell>
          <cell r="M1017" t="str">
            <v>Away</v>
          </cell>
          <cell r="N1017" t="str">
            <v>Wallingtone CC</v>
          </cell>
          <cell r="P1017">
            <v>2</v>
          </cell>
          <cell r="Q1017" t="str">
            <v>Goodman</v>
          </cell>
          <cell r="T1017">
            <v>1</v>
          </cell>
          <cell r="U1017" t="str">
            <v>bowled</v>
          </cell>
          <cell r="X1017" t="str">
            <v>S Carson</v>
          </cell>
          <cell r="Y1017">
            <v>71</v>
          </cell>
          <cell r="AD1017" t="str">
            <v>n/a</v>
          </cell>
          <cell r="AE1017" t="str">
            <v>n/a</v>
          </cell>
          <cell r="AF1017" t="str">
            <v>n/a</v>
          </cell>
          <cell r="AG1017" t="str">
            <v>n/a</v>
          </cell>
          <cell r="AH1017" t="str">
            <v>n/a</v>
          </cell>
        </row>
        <row r="1018">
          <cell r="G1018" t="str">
            <v>Blay67</v>
          </cell>
          <cell r="H1018">
            <v>0</v>
          </cell>
          <cell r="I1018">
            <v>0</v>
          </cell>
          <cell r="J1018" t="str">
            <v>Ploughmans CC</v>
          </cell>
          <cell r="K1018" t="str">
            <v>Sunday</v>
          </cell>
          <cell r="L1018" t="str">
            <v>6th September</v>
          </cell>
          <cell r="M1018" t="str">
            <v>Away</v>
          </cell>
          <cell r="N1018" t="str">
            <v>Wallingtone CC</v>
          </cell>
          <cell r="P1018">
            <v>2</v>
          </cell>
          <cell r="Q1018" t="str">
            <v>Blay</v>
          </cell>
          <cell r="T1018">
            <v>2</v>
          </cell>
          <cell r="U1018" t="str">
            <v>caught</v>
          </cell>
          <cell r="V1018" t="str">
            <v>R Byrne</v>
          </cell>
          <cell r="X1018" t="str">
            <v>B McGhee</v>
          </cell>
          <cell r="Y1018">
            <v>67</v>
          </cell>
          <cell r="AD1018" t="str">
            <v>n/a</v>
          </cell>
          <cell r="AE1018" t="str">
            <v>n/a</v>
          </cell>
          <cell r="AF1018" t="str">
            <v>n/a</v>
          </cell>
          <cell r="AG1018" t="str">
            <v>n/a</v>
          </cell>
          <cell r="AH1018" t="str">
            <v>n/a</v>
          </cell>
          <cell r="AK1018">
            <v>3</v>
          </cell>
          <cell r="AL1018">
            <v>6</v>
          </cell>
          <cell r="AM1018">
            <v>0</v>
          </cell>
          <cell r="AN1018">
            <v>37</v>
          </cell>
          <cell r="AO1018">
            <v>0</v>
          </cell>
        </row>
        <row r="1019">
          <cell r="G1019" t="str">
            <v>Russell0</v>
          </cell>
          <cell r="H1019">
            <v>0</v>
          </cell>
          <cell r="I1019">
            <v>0</v>
          </cell>
          <cell r="J1019" t="str">
            <v>Ploughmans CC</v>
          </cell>
          <cell r="K1019" t="str">
            <v>Sunday</v>
          </cell>
          <cell r="L1019" t="str">
            <v>6th September</v>
          </cell>
          <cell r="M1019" t="str">
            <v>Away</v>
          </cell>
          <cell r="N1019" t="str">
            <v>Wallingtone CC</v>
          </cell>
          <cell r="P1019">
            <v>2</v>
          </cell>
          <cell r="Q1019" t="str">
            <v>Russell</v>
          </cell>
          <cell r="T1019">
            <v>3</v>
          </cell>
          <cell r="U1019" t="str">
            <v>lbw</v>
          </cell>
          <cell r="X1019" t="str">
            <v>S Carson</v>
          </cell>
          <cell r="Y1019">
            <v>0</v>
          </cell>
          <cell r="AD1019" t="str">
            <v>n/a</v>
          </cell>
          <cell r="AE1019" t="str">
            <v>n/a</v>
          </cell>
          <cell r="AF1019" t="str">
            <v>n/a</v>
          </cell>
          <cell r="AG1019" t="str">
            <v>n/a</v>
          </cell>
          <cell r="AH1019" t="str">
            <v>n/a</v>
          </cell>
        </row>
        <row r="1020">
          <cell r="G1020" t="str">
            <v>Zynethan21</v>
          </cell>
          <cell r="H1020">
            <v>0</v>
          </cell>
          <cell r="I1020">
            <v>0</v>
          </cell>
          <cell r="J1020" t="str">
            <v>Ploughmans CC</v>
          </cell>
          <cell r="K1020" t="str">
            <v>Sunday</v>
          </cell>
          <cell r="L1020" t="str">
            <v>6th September</v>
          </cell>
          <cell r="M1020" t="str">
            <v>Away</v>
          </cell>
          <cell r="N1020" t="str">
            <v>Wallingtone CC</v>
          </cell>
          <cell r="P1020">
            <v>2</v>
          </cell>
          <cell r="Q1020" t="str">
            <v>Zynethan</v>
          </cell>
          <cell r="T1020">
            <v>4</v>
          </cell>
          <cell r="U1020" t="str">
            <v>bowled</v>
          </cell>
          <cell r="X1020" t="str">
            <v>T Lonnen</v>
          </cell>
          <cell r="Y1020">
            <v>21</v>
          </cell>
          <cell r="AD1020" t="str">
            <v>n/a</v>
          </cell>
          <cell r="AE1020" t="str">
            <v>n/a</v>
          </cell>
          <cell r="AF1020" t="str">
            <v>n/a</v>
          </cell>
          <cell r="AG1020" t="str">
            <v>n/a</v>
          </cell>
          <cell r="AH1020" t="str">
            <v>n/a</v>
          </cell>
        </row>
        <row r="1021">
          <cell r="G1021" t="str">
            <v>Miles9</v>
          </cell>
          <cell r="H1021">
            <v>0</v>
          </cell>
          <cell r="I1021">
            <v>0</v>
          </cell>
          <cell r="J1021" t="str">
            <v>Ploughmans CC</v>
          </cell>
          <cell r="K1021" t="str">
            <v>Sunday</v>
          </cell>
          <cell r="L1021" t="str">
            <v>6th September</v>
          </cell>
          <cell r="M1021" t="str">
            <v>Away</v>
          </cell>
          <cell r="N1021" t="str">
            <v>Wallingtone CC</v>
          </cell>
          <cell r="P1021">
            <v>2</v>
          </cell>
          <cell r="Q1021" t="str">
            <v>Miles</v>
          </cell>
          <cell r="T1021">
            <v>5</v>
          </cell>
          <cell r="U1021" t="str">
            <v>bowled</v>
          </cell>
          <cell r="X1021" t="str">
            <v>J Jackson</v>
          </cell>
          <cell r="Y1021">
            <v>9</v>
          </cell>
          <cell r="AD1021" t="str">
            <v>n/a</v>
          </cell>
          <cell r="AE1021" t="str">
            <v>n/a</v>
          </cell>
          <cell r="AF1021" t="str">
            <v>n/a</v>
          </cell>
          <cell r="AG1021" t="str">
            <v>n/a</v>
          </cell>
          <cell r="AH1021" t="str">
            <v>n/a</v>
          </cell>
          <cell r="AK1021">
            <v>5</v>
          </cell>
          <cell r="AL1021">
            <v>7</v>
          </cell>
          <cell r="AM1021">
            <v>0</v>
          </cell>
          <cell r="AN1021">
            <v>38</v>
          </cell>
          <cell r="AO1021">
            <v>1</v>
          </cell>
        </row>
        <row r="1022">
          <cell r="G1022" t="str">
            <v>B Davies0</v>
          </cell>
          <cell r="H1022">
            <v>0</v>
          </cell>
          <cell r="I1022">
            <v>0</v>
          </cell>
          <cell r="J1022" t="str">
            <v>Ploughmans CC</v>
          </cell>
          <cell r="K1022" t="str">
            <v>Sunday</v>
          </cell>
          <cell r="L1022" t="str">
            <v>6th September</v>
          </cell>
          <cell r="M1022" t="str">
            <v>Away</v>
          </cell>
          <cell r="N1022" t="str">
            <v>Wallingtone CC</v>
          </cell>
          <cell r="P1022">
            <v>2</v>
          </cell>
          <cell r="Q1022" t="str">
            <v>B Davies</v>
          </cell>
          <cell r="T1022">
            <v>6</v>
          </cell>
          <cell r="U1022" t="str">
            <v>caught</v>
          </cell>
          <cell r="V1022" t="str">
            <v>R Byrne</v>
          </cell>
          <cell r="X1022" t="str">
            <v>J Jackson</v>
          </cell>
          <cell r="Y1022">
            <v>0</v>
          </cell>
          <cell r="AD1022" t="str">
            <v>n/a</v>
          </cell>
          <cell r="AE1022" t="str">
            <v>n/a</v>
          </cell>
          <cell r="AF1022" t="str">
            <v>n/a</v>
          </cell>
          <cell r="AG1022" t="str">
            <v>n/a</v>
          </cell>
          <cell r="AH1022" t="str">
            <v>n/a</v>
          </cell>
        </row>
        <row r="1023">
          <cell r="G1023" t="str">
            <v>Lawrence6</v>
          </cell>
          <cell r="H1023">
            <v>0</v>
          </cell>
          <cell r="I1023">
            <v>0</v>
          </cell>
          <cell r="J1023" t="str">
            <v>Ploughmans CC</v>
          </cell>
          <cell r="K1023" t="str">
            <v>Sunday</v>
          </cell>
          <cell r="L1023" t="str">
            <v>6th September</v>
          </cell>
          <cell r="M1023" t="str">
            <v>Away</v>
          </cell>
          <cell r="N1023" t="str">
            <v>Wallingtone CC</v>
          </cell>
          <cell r="P1023">
            <v>2</v>
          </cell>
          <cell r="Q1023" t="str">
            <v>Lawrence</v>
          </cell>
          <cell r="T1023">
            <v>7</v>
          </cell>
          <cell r="U1023" t="str">
            <v>run out</v>
          </cell>
          <cell r="V1023" t="str">
            <v>L Parks</v>
          </cell>
          <cell r="Y1023">
            <v>6</v>
          </cell>
          <cell r="AD1023" t="str">
            <v>n/a</v>
          </cell>
          <cell r="AE1023" t="str">
            <v>n/a</v>
          </cell>
          <cell r="AF1023" t="str">
            <v>n/a</v>
          </cell>
          <cell r="AG1023" t="str">
            <v>n/a</v>
          </cell>
          <cell r="AH1023" t="str">
            <v>n/a</v>
          </cell>
          <cell r="AK1023">
            <v>1</v>
          </cell>
          <cell r="AL1023">
            <v>4</v>
          </cell>
          <cell r="AM1023">
            <v>0</v>
          </cell>
          <cell r="AN1023">
            <v>13</v>
          </cell>
          <cell r="AO1023">
            <v>0</v>
          </cell>
        </row>
        <row r="1024">
          <cell r="G1024" t="str">
            <v>Z Johnson2</v>
          </cell>
          <cell r="H1024">
            <v>0</v>
          </cell>
          <cell r="I1024">
            <v>0</v>
          </cell>
          <cell r="J1024" t="str">
            <v>Ploughmans CC</v>
          </cell>
          <cell r="K1024" t="str">
            <v>Sunday</v>
          </cell>
          <cell r="L1024" t="str">
            <v>6th September</v>
          </cell>
          <cell r="M1024" t="str">
            <v>Away</v>
          </cell>
          <cell r="N1024" t="str">
            <v>Wallingtone CC</v>
          </cell>
          <cell r="P1024">
            <v>2</v>
          </cell>
          <cell r="Q1024" t="str">
            <v>Z Johnson</v>
          </cell>
          <cell r="T1024">
            <v>8</v>
          </cell>
          <cell r="U1024" t="str">
            <v>not out</v>
          </cell>
          <cell r="Y1024">
            <v>2</v>
          </cell>
          <cell r="AD1024" t="str">
            <v>n/a</v>
          </cell>
          <cell r="AE1024" t="str">
            <v>n/a</v>
          </cell>
          <cell r="AF1024" t="str">
            <v>n/a</v>
          </cell>
          <cell r="AG1024" t="str">
            <v>n/a</v>
          </cell>
          <cell r="AH1024" t="str">
            <v>n/a</v>
          </cell>
          <cell r="AK1024">
            <v>7</v>
          </cell>
          <cell r="AL1024">
            <v>3</v>
          </cell>
          <cell r="AM1024">
            <v>0</v>
          </cell>
          <cell r="AN1024">
            <v>26</v>
          </cell>
          <cell r="AO1024">
            <v>1</v>
          </cell>
        </row>
        <row r="1025">
          <cell r="G1025" t="str">
            <v>J Davies3</v>
          </cell>
          <cell r="H1025">
            <v>0</v>
          </cell>
          <cell r="I1025">
            <v>0</v>
          </cell>
          <cell r="J1025" t="str">
            <v>Ploughmans CC</v>
          </cell>
          <cell r="K1025" t="str">
            <v>Sunday</v>
          </cell>
          <cell r="L1025" t="str">
            <v>6th September</v>
          </cell>
          <cell r="M1025" t="str">
            <v>Away</v>
          </cell>
          <cell r="N1025" t="str">
            <v>Wallingtone CC</v>
          </cell>
          <cell r="P1025">
            <v>2</v>
          </cell>
          <cell r="Q1025" t="str">
            <v>J Davies</v>
          </cell>
          <cell r="T1025">
            <v>9</v>
          </cell>
          <cell r="U1025" t="str">
            <v>bowled</v>
          </cell>
          <cell r="X1025" t="str">
            <v>T Lonnen</v>
          </cell>
          <cell r="Y1025">
            <v>3</v>
          </cell>
          <cell r="AD1025" t="str">
            <v>n/a</v>
          </cell>
          <cell r="AE1025" t="str">
            <v>n/a</v>
          </cell>
          <cell r="AF1025" t="str">
            <v>n/a</v>
          </cell>
          <cell r="AG1025" t="str">
            <v>n/a</v>
          </cell>
          <cell r="AH1025" t="str">
            <v>n/a</v>
          </cell>
          <cell r="AK1025">
            <v>2</v>
          </cell>
          <cell r="AL1025">
            <v>4</v>
          </cell>
          <cell r="AM1025">
            <v>0</v>
          </cell>
          <cell r="AN1025">
            <v>23</v>
          </cell>
          <cell r="AO1025">
            <v>0</v>
          </cell>
        </row>
        <row r="1026">
          <cell r="G1026" t="str">
            <v>J Ratnoyaken/a</v>
          </cell>
          <cell r="H1026">
            <v>0</v>
          </cell>
          <cell r="I1026">
            <v>0</v>
          </cell>
          <cell r="J1026" t="str">
            <v>Ploughmans CC</v>
          </cell>
          <cell r="K1026" t="str">
            <v>Sunday</v>
          </cell>
          <cell r="L1026" t="str">
            <v>6th September</v>
          </cell>
          <cell r="M1026" t="str">
            <v>Away</v>
          </cell>
          <cell r="N1026" t="str">
            <v>Wallingtone CC</v>
          </cell>
          <cell r="P1026">
            <v>2</v>
          </cell>
          <cell r="Q1026" t="str">
            <v>J Ratnoyake</v>
          </cell>
          <cell r="T1026">
            <v>10</v>
          </cell>
          <cell r="U1026" t="str">
            <v>did not bat</v>
          </cell>
          <cell r="V1026" t="str">
            <v>n/a</v>
          </cell>
          <cell r="W1026" t="str">
            <v>n/a</v>
          </cell>
          <cell r="X1026" t="str">
            <v>n/a</v>
          </cell>
          <cell r="Y1026" t="str">
            <v>n/a</v>
          </cell>
          <cell r="AD1026" t="str">
            <v>n/a</v>
          </cell>
          <cell r="AE1026" t="str">
            <v>n/a</v>
          </cell>
          <cell r="AF1026" t="str">
            <v>n/a</v>
          </cell>
          <cell r="AG1026" t="str">
            <v>n/a</v>
          </cell>
          <cell r="AH1026" t="str">
            <v>n/a</v>
          </cell>
          <cell r="AK1026">
            <v>6</v>
          </cell>
          <cell r="AL1026">
            <v>8</v>
          </cell>
          <cell r="AM1026">
            <v>0</v>
          </cell>
          <cell r="AN1026">
            <v>52</v>
          </cell>
          <cell r="AO1026">
            <v>2</v>
          </cell>
        </row>
        <row r="1027">
          <cell r="G1027" t="str">
            <v>Richardsn/a</v>
          </cell>
          <cell r="H1027">
            <v>0</v>
          </cell>
          <cell r="I1027">
            <v>0</v>
          </cell>
          <cell r="J1027" t="str">
            <v>Ploughmans CC</v>
          </cell>
          <cell r="K1027" t="str">
            <v>Sunday</v>
          </cell>
          <cell r="L1027" t="str">
            <v>6th September</v>
          </cell>
          <cell r="M1027" t="str">
            <v>Away</v>
          </cell>
          <cell r="N1027" t="str">
            <v>Wallingtone CC</v>
          </cell>
          <cell r="P1027">
            <v>2</v>
          </cell>
          <cell r="Q1027" t="str">
            <v>Richards</v>
          </cell>
          <cell r="T1027">
            <v>11</v>
          </cell>
          <cell r="U1027" t="str">
            <v>did not bat</v>
          </cell>
          <cell r="V1027" t="str">
            <v>n/a</v>
          </cell>
          <cell r="W1027" t="str">
            <v>n/a</v>
          </cell>
          <cell r="X1027" t="str">
            <v>n/a</v>
          </cell>
          <cell r="Y1027" t="str">
            <v>n/a</v>
          </cell>
          <cell r="AD1027" t="str">
            <v>n/a</v>
          </cell>
          <cell r="AE1027" t="str">
            <v>n/a</v>
          </cell>
          <cell r="AF1027" t="str">
            <v>n/a</v>
          </cell>
          <cell r="AG1027" t="str">
            <v>n/a</v>
          </cell>
          <cell r="AH1027" t="str">
            <v>n/a</v>
          </cell>
          <cell r="AK1027">
            <v>4</v>
          </cell>
          <cell r="AL1027">
            <v>8</v>
          </cell>
          <cell r="AM1027">
            <v>0</v>
          </cell>
          <cell r="AN1027">
            <v>47</v>
          </cell>
          <cell r="AO1027">
            <v>2</v>
          </cell>
        </row>
        <row r="1028">
          <cell r="G1028" t="str">
            <v>Extras31</v>
          </cell>
          <cell r="H1028">
            <v>0</v>
          </cell>
          <cell r="I1028">
            <v>0</v>
          </cell>
          <cell r="J1028" t="str">
            <v>Ploughmans CC</v>
          </cell>
          <cell r="K1028" t="str">
            <v>Sunday</v>
          </cell>
          <cell r="L1028" t="str">
            <v>6th September</v>
          </cell>
          <cell r="M1028" t="str">
            <v>Away</v>
          </cell>
          <cell r="N1028" t="str">
            <v>Wallingtone CC</v>
          </cell>
          <cell r="P1028">
            <v>2</v>
          </cell>
          <cell r="Q1028" t="str">
            <v>Extras</v>
          </cell>
          <cell r="T1028" t="str">
            <v>n/a</v>
          </cell>
          <cell r="U1028" t="str">
            <v>n/a</v>
          </cell>
          <cell r="V1028" t="str">
            <v>n/a</v>
          </cell>
          <cell r="X1028" t="str">
            <v>n/a</v>
          </cell>
          <cell r="Y1028">
            <v>31</v>
          </cell>
          <cell r="Z1028" t="str">
            <v>n/a</v>
          </cell>
          <cell r="AA1028" t="str">
            <v>n/a</v>
          </cell>
          <cell r="AB1028" t="str">
            <v>n/a</v>
          </cell>
          <cell r="AC1028" t="str">
            <v>n/a</v>
          </cell>
          <cell r="AG1028">
            <v>31</v>
          </cell>
        </row>
        <row r="1029">
          <cell r="G1029" t="str">
            <v>L Parks50</v>
          </cell>
          <cell r="H1029">
            <v>0</v>
          </cell>
          <cell r="I1029">
            <v>0</v>
          </cell>
          <cell r="J1029" t="str">
            <v>Wallingtone CC</v>
          </cell>
          <cell r="K1029" t="str">
            <v>Sunday</v>
          </cell>
          <cell r="L1029" t="str">
            <v>6th September</v>
          </cell>
          <cell r="M1029" t="str">
            <v>Away</v>
          </cell>
          <cell r="N1029" t="str">
            <v>Ploughmans CC</v>
          </cell>
          <cell r="P1029">
            <v>1</v>
          </cell>
          <cell r="Q1029" t="str">
            <v>L Parks</v>
          </cell>
          <cell r="T1029">
            <v>1</v>
          </cell>
          <cell r="U1029" t="str">
            <v>bowled</v>
          </cell>
          <cell r="X1029" t="str">
            <v>J Ratnoyake</v>
          </cell>
          <cell r="Y1029">
            <v>50</v>
          </cell>
          <cell r="AB1029">
            <v>6</v>
          </cell>
          <cell r="AD1029" t="str">
            <v>n/a</v>
          </cell>
          <cell r="AE1029" t="str">
            <v>n/a</v>
          </cell>
          <cell r="AF1029" t="str">
            <v>n/a</v>
          </cell>
          <cell r="AG1029" t="str">
            <v>n/a</v>
          </cell>
          <cell r="AH1029" t="str">
            <v>n/a</v>
          </cell>
        </row>
        <row r="1030">
          <cell r="G1030" t="str">
            <v>J Bell19</v>
          </cell>
          <cell r="H1030">
            <v>0</v>
          </cell>
          <cell r="I1030">
            <v>0</v>
          </cell>
          <cell r="J1030" t="str">
            <v>Wallingtone CC</v>
          </cell>
          <cell r="K1030" t="str">
            <v>Sunday</v>
          </cell>
          <cell r="L1030" t="str">
            <v>6th September</v>
          </cell>
          <cell r="M1030" t="str">
            <v>Away</v>
          </cell>
          <cell r="N1030" t="str">
            <v>Ploughmans CC</v>
          </cell>
          <cell r="P1030">
            <v>1</v>
          </cell>
          <cell r="Q1030" t="str">
            <v>J Bell</v>
          </cell>
          <cell r="T1030">
            <v>2</v>
          </cell>
          <cell r="U1030" t="str">
            <v>bowled</v>
          </cell>
          <cell r="X1030" t="str">
            <v>Richards</v>
          </cell>
          <cell r="Y1030">
            <v>19</v>
          </cell>
          <cell r="AB1030">
            <v>2</v>
          </cell>
          <cell r="AD1030" t="str">
            <v>n/a</v>
          </cell>
          <cell r="AE1030" t="str">
            <v>n/a</v>
          </cell>
          <cell r="AF1030" t="str">
            <v>n/a</v>
          </cell>
          <cell r="AG1030" t="str">
            <v>n/a</v>
          </cell>
          <cell r="AH1030" t="str">
            <v>n/a</v>
          </cell>
        </row>
        <row r="1031">
          <cell r="G1031" t="str">
            <v>A Barraclough31</v>
          </cell>
          <cell r="H1031">
            <v>0</v>
          </cell>
          <cell r="I1031">
            <v>0</v>
          </cell>
          <cell r="J1031" t="str">
            <v>Wallingtone CC</v>
          </cell>
          <cell r="K1031" t="str">
            <v>Sunday</v>
          </cell>
          <cell r="L1031" t="str">
            <v>6th September</v>
          </cell>
          <cell r="M1031" t="str">
            <v>Away</v>
          </cell>
          <cell r="N1031" t="str">
            <v>Ploughmans CC</v>
          </cell>
          <cell r="P1031">
            <v>1</v>
          </cell>
          <cell r="Q1031" t="str">
            <v>A Barraclough</v>
          </cell>
          <cell r="T1031">
            <v>3</v>
          </cell>
          <cell r="U1031" t="str">
            <v>caught</v>
          </cell>
          <cell r="X1031" t="str">
            <v>J Ratnoyake</v>
          </cell>
          <cell r="Y1031">
            <v>31</v>
          </cell>
          <cell r="AB1031">
            <v>4</v>
          </cell>
          <cell r="AC1031">
            <v>1</v>
          </cell>
          <cell r="AD1031" t="str">
            <v>n/a</v>
          </cell>
          <cell r="AE1031" t="str">
            <v>n/a</v>
          </cell>
          <cell r="AF1031" t="str">
            <v>n/a</v>
          </cell>
          <cell r="AG1031" t="str">
            <v>n/a</v>
          </cell>
          <cell r="AH1031" t="str">
            <v>n/a</v>
          </cell>
          <cell r="AK1031">
            <v>8</v>
          </cell>
          <cell r="AL1031">
            <v>1</v>
          </cell>
          <cell r="AM1031">
            <v>0</v>
          </cell>
          <cell r="AN1031">
            <v>3</v>
          </cell>
          <cell r="AO1031">
            <v>0</v>
          </cell>
        </row>
        <row r="1032">
          <cell r="G1032" t="str">
            <v>T Lockhart25</v>
          </cell>
          <cell r="H1032">
            <v>0</v>
          </cell>
          <cell r="I1032">
            <v>0</v>
          </cell>
          <cell r="J1032" t="str">
            <v>Wallingtone CC</v>
          </cell>
          <cell r="K1032" t="str">
            <v>Sunday</v>
          </cell>
          <cell r="L1032" t="str">
            <v>6th September</v>
          </cell>
          <cell r="M1032" t="str">
            <v>Away</v>
          </cell>
          <cell r="N1032" t="str">
            <v>Ploughmans CC</v>
          </cell>
          <cell r="P1032">
            <v>1</v>
          </cell>
          <cell r="Q1032" t="str">
            <v>T Lockhart</v>
          </cell>
          <cell r="T1032">
            <v>4</v>
          </cell>
          <cell r="U1032" t="str">
            <v>caught</v>
          </cell>
          <cell r="X1032" t="str">
            <v>Z Johnson</v>
          </cell>
          <cell r="Y1032">
            <v>25</v>
          </cell>
          <cell r="AD1032" t="str">
            <v>n/a</v>
          </cell>
          <cell r="AE1032" t="str">
            <v>n/a</v>
          </cell>
          <cell r="AF1032" t="str">
            <v>n/a</v>
          </cell>
          <cell r="AG1032" t="str">
            <v>n/a</v>
          </cell>
          <cell r="AH1032" t="str">
            <v>n/a</v>
          </cell>
          <cell r="AK1032">
            <v>7</v>
          </cell>
          <cell r="AL1032">
            <v>3</v>
          </cell>
          <cell r="AM1032">
            <v>0</v>
          </cell>
          <cell r="AN1032">
            <v>22</v>
          </cell>
          <cell r="AO1032">
            <v>0</v>
          </cell>
        </row>
        <row r="1033">
          <cell r="G1033" t="str">
            <v>B McGhee43</v>
          </cell>
          <cell r="H1033">
            <v>0</v>
          </cell>
          <cell r="I1033">
            <v>0</v>
          </cell>
          <cell r="J1033" t="str">
            <v>Wallingtone CC</v>
          </cell>
          <cell r="K1033" t="str">
            <v>Sunday</v>
          </cell>
          <cell r="L1033" t="str">
            <v>6th September</v>
          </cell>
          <cell r="M1033" t="str">
            <v>Away</v>
          </cell>
          <cell r="N1033" t="str">
            <v>Ploughmans CC</v>
          </cell>
          <cell r="P1033">
            <v>1</v>
          </cell>
          <cell r="Q1033" t="str">
            <v>B McGhee</v>
          </cell>
          <cell r="T1033">
            <v>5</v>
          </cell>
          <cell r="U1033" t="str">
            <v>caught</v>
          </cell>
          <cell r="X1033" t="str">
            <v>Miles</v>
          </cell>
          <cell r="Y1033">
            <v>43</v>
          </cell>
          <cell r="AB1033">
            <v>4</v>
          </cell>
          <cell r="AC1033">
            <v>2</v>
          </cell>
          <cell r="AD1033" t="str">
            <v>n/a</v>
          </cell>
          <cell r="AE1033" t="str">
            <v>n/a</v>
          </cell>
          <cell r="AF1033" t="str">
            <v>n/a</v>
          </cell>
          <cell r="AG1033" t="str">
            <v>n/a</v>
          </cell>
          <cell r="AH1033" t="str">
            <v>n/a</v>
          </cell>
          <cell r="AK1033">
            <v>6</v>
          </cell>
          <cell r="AL1033">
            <v>8</v>
          </cell>
          <cell r="AM1033">
            <v>2</v>
          </cell>
          <cell r="AN1033">
            <v>33</v>
          </cell>
          <cell r="AO1033">
            <v>1</v>
          </cell>
        </row>
        <row r="1034">
          <cell r="G1034" t="str">
            <v>T Lonnen53</v>
          </cell>
          <cell r="H1034">
            <v>0</v>
          </cell>
          <cell r="I1034">
            <v>0</v>
          </cell>
          <cell r="J1034" t="str">
            <v>Wallingtone CC</v>
          </cell>
          <cell r="K1034" t="str">
            <v>Sunday</v>
          </cell>
          <cell r="L1034" t="str">
            <v>6th September</v>
          </cell>
          <cell r="M1034" t="str">
            <v>Away</v>
          </cell>
          <cell r="N1034" t="str">
            <v>Ploughmans CC</v>
          </cell>
          <cell r="P1034">
            <v>1</v>
          </cell>
          <cell r="Q1034" t="str">
            <v>T Lonnen</v>
          </cell>
          <cell r="T1034">
            <v>6</v>
          </cell>
          <cell r="U1034" t="str">
            <v>not out</v>
          </cell>
          <cell r="Y1034">
            <v>53</v>
          </cell>
          <cell r="AB1034">
            <v>5</v>
          </cell>
          <cell r="AC1034">
            <v>1</v>
          </cell>
          <cell r="AD1034" t="str">
            <v>n/a</v>
          </cell>
          <cell r="AE1034" t="str">
            <v>n/a</v>
          </cell>
          <cell r="AF1034" t="str">
            <v>n/a</v>
          </cell>
          <cell r="AG1034" t="str">
            <v>n/a</v>
          </cell>
          <cell r="AH1034" t="str">
            <v>n/a</v>
          </cell>
          <cell r="AK1034">
            <v>2</v>
          </cell>
          <cell r="AL1034">
            <v>7</v>
          </cell>
          <cell r="AM1034">
            <v>0</v>
          </cell>
          <cell r="AN1034">
            <v>27</v>
          </cell>
          <cell r="AO1034">
            <v>2</v>
          </cell>
        </row>
        <row r="1035">
          <cell r="G1035" t="str">
            <v>R Byrne5</v>
          </cell>
          <cell r="H1035">
            <v>0</v>
          </cell>
          <cell r="I1035">
            <v>0</v>
          </cell>
          <cell r="J1035" t="str">
            <v>Wallingtone CC</v>
          </cell>
          <cell r="K1035" t="str">
            <v>Sunday</v>
          </cell>
          <cell r="L1035" t="str">
            <v>6th September</v>
          </cell>
          <cell r="M1035" t="str">
            <v>Away</v>
          </cell>
          <cell r="N1035" t="str">
            <v>Ploughmans CC</v>
          </cell>
          <cell r="P1035">
            <v>1</v>
          </cell>
          <cell r="Q1035" t="str">
            <v>R Byrne</v>
          </cell>
          <cell r="T1035">
            <v>7</v>
          </cell>
          <cell r="U1035" t="str">
            <v>bowled</v>
          </cell>
          <cell r="X1035" t="str">
            <v>Richards</v>
          </cell>
          <cell r="Y1035">
            <v>5</v>
          </cell>
          <cell r="AD1035" t="str">
            <v>n/a</v>
          </cell>
          <cell r="AE1035" t="str">
            <v>n/a</v>
          </cell>
          <cell r="AF1035" t="str">
            <v>n/a</v>
          </cell>
          <cell r="AG1035" t="str">
            <v>n/a</v>
          </cell>
          <cell r="AH1035" t="str">
            <v>n/a</v>
          </cell>
        </row>
        <row r="1036">
          <cell r="G1036" t="str">
            <v>J Jackson1</v>
          </cell>
          <cell r="H1036">
            <v>0</v>
          </cell>
          <cell r="I1036">
            <v>0</v>
          </cell>
          <cell r="J1036" t="str">
            <v>Wallingtone CC</v>
          </cell>
          <cell r="K1036" t="str">
            <v>Sunday</v>
          </cell>
          <cell r="L1036" t="str">
            <v>6th September</v>
          </cell>
          <cell r="M1036" t="str">
            <v>Away</v>
          </cell>
          <cell r="N1036" t="str">
            <v>Ploughmans CC</v>
          </cell>
          <cell r="P1036">
            <v>1</v>
          </cell>
          <cell r="Q1036" t="str">
            <v>J Jackson</v>
          </cell>
          <cell r="T1036">
            <v>8</v>
          </cell>
          <cell r="U1036" t="str">
            <v>not out</v>
          </cell>
          <cell r="Y1036">
            <v>1</v>
          </cell>
          <cell r="AD1036" t="str">
            <v>n/a</v>
          </cell>
          <cell r="AE1036" t="str">
            <v>n/a</v>
          </cell>
          <cell r="AF1036" t="str">
            <v>n/a</v>
          </cell>
          <cell r="AG1036" t="str">
            <v>n/a</v>
          </cell>
          <cell r="AH1036" t="str">
            <v>n/a</v>
          </cell>
          <cell r="AK1036">
            <v>1</v>
          </cell>
          <cell r="AL1036">
            <v>7</v>
          </cell>
          <cell r="AM1036">
            <v>0</v>
          </cell>
          <cell r="AN1036">
            <v>39</v>
          </cell>
          <cell r="AO1036">
            <v>2</v>
          </cell>
        </row>
        <row r="1037">
          <cell r="G1037" t="str">
            <v>H Daviesn/a</v>
          </cell>
          <cell r="H1037">
            <v>0</v>
          </cell>
          <cell r="I1037">
            <v>0</v>
          </cell>
          <cell r="J1037" t="str">
            <v>Wallingtone CC</v>
          </cell>
          <cell r="K1037" t="str">
            <v>Sunday</v>
          </cell>
          <cell r="L1037" t="str">
            <v>6th September</v>
          </cell>
          <cell r="M1037" t="str">
            <v>Away</v>
          </cell>
          <cell r="N1037" t="str">
            <v>Ploughmans CC</v>
          </cell>
          <cell r="P1037">
            <v>1</v>
          </cell>
          <cell r="Q1037" t="str">
            <v>H Davies</v>
          </cell>
          <cell r="T1037">
            <v>9</v>
          </cell>
          <cell r="U1037" t="str">
            <v>did not bat</v>
          </cell>
          <cell r="V1037" t="str">
            <v>n/a</v>
          </cell>
          <cell r="W1037" t="str">
            <v>n/a</v>
          </cell>
          <cell r="X1037" t="str">
            <v>n/a</v>
          </cell>
          <cell r="Y1037" t="str">
            <v>n/a</v>
          </cell>
          <cell r="AD1037" t="str">
            <v>n/a</v>
          </cell>
          <cell r="AE1037" t="str">
            <v>n/a</v>
          </cell>
          <cell r="AF1037" t="str">
            <v>n/a</v>
          </cell>
          <cell r="AG1037" t="str">
            <v>n/a</v>
          </cell>
          <cell r="AH1037" t="str">
            <v>n/a</v>
          </cell>
          <cell r="AK1037">
            <v>4</v>
          </cell>
          <cell r="AL1037">
            <v>3</v>
          </cell>
          <cell r="AM1037">
            <v>0</v>
          </cell>
          <cell r="AN1037">
            <v>22</v>
          </cell>
          <cell r="AO1037">
            <v>0</v>
          </cell>
        </row>
        <row r="1038">
          <cell r="G1038" t="str">
            <v>S Carsonn/a</v>
          </cell>
          <cell r="H1038">
            <v>0</v>
          </cell>
          <cell r="I1038">
            <v>0</v>
          </cell>
          <cell r="J1038" t="str">
            <v>Wallingtone CC</v>
          </cell>
          <cell r="K1038" t="str">
            <v>Sunday</v>
          </cell>
          <cell r="L1038" t="str">
            <v>6th September</v>
          </cell>
          <cell r="M1038" t="str">
            <v>Away</v>
          </cell>
          <cell r="N1038" t="str">
            <v>Ploughmans CC</v>
          </cell>
          <cell r="P1038">
            <v>1</v>
          </cell>
          <cell r="Q1038" t="str">
            <v>S Carson</v>
          </cell>
          <cell r="R1038" t="str">
            <v>c</v>
          </cell>
          <cell r="T1038">
            <v>10</v>
          </cell>
          <cell r="U1038" t="str">
            <v>did not bat</v>
          </cell>
          <cell r="V1038" t="str">
            <v>n/a</v>
          </cell>
          <cell r="W1038" t="str">
            <v>n/a</v>
          </cell>
          <cell r="X1038" t="str">
            <v>n/a</v>
          </cell>
          <cell r="Y1038" t="str">
            <v>n/a</v>
          </cell>
          <cell r="AD1038" t="str">
            <v>n/a</v>
          </cell>
          <cell r="AE1038" t="str">
            <v>n/a</v>
          </cell>
          <cell r="AF1038" t="str">
            <v>n/a</v>
          </cell>
          <cell r="AG1038" t="str">
            <v>n/a</v>
          </cell>
          <cell r="AH1038" t="str">
            <v>n/a</v>
          </cell>
          <cell r="AK1038">
            <v>5</v>
          </cell>
          <cell r="AL1038">
            <v>8</v>
          </cell>
          <cell r="AM1038">
            <v>1</v>
          </cell>
          <cell r="AN1038">
            <v>34</v>
          </cell>
          <cell r="AO1038">
            <v>2</v>
          </cell>
        </row>
        <row r="1039">
          <cell r="G1039" t="str">
            <v>N Stephensonn/a</v>
          </cell>
          <cell r="H1039">
            <v>0</v>
          </cell>
          <cell r="I1039">
            <v>0</v>
          </cell>
          <cell r="J1039" t="str">
            <v>Wallingtone CC</v>
          </cell>
          <cell r="K1039" t="str">
            <v>Sunday</v>
          </cell>
          <cell r="L1039" t="str">
            <v>6th September</v>
          </cell>
          <cell r="M1039" t="str">
            <v>Away</v>
          </cell>
          <cell r="N1039" t="str">
            <v>Ploughmans CC</v>
          </cell>
          <cell r="P1039">
            <v>1</v>
          </cell>
          <cell r="Q1039" t="str">
            <v>N Stephenson</v>
          </cell>
          <cell r="T1039">
            <v>11</v>
          </cell>
          <cell r="U1039" t="str">
            <v>did not bat</v>
          </cell>
          <cell r="V1039" t="str">
            <v>n/a</v>
          </cell>
          <cell r="W1039" t="str">
            <v>n/a</v>
          </cell>
          <cell r="X1039" t="str">
            <v>n/a</v>
          </cell>
          <cell r="Y1039" t="str">
            <v>n/a</v>
          </cell>
          <cell r="AD1039" t="str">
            <v>n/a</v>
          </cell>
          <cell r="AE1039" t="str">
            <v>n/a</v>
          </cell>
          <cell r="AF1039" t="str">
            <v>n/a</v>
          </cell>
          <cell r="AG1039" t="str">
            <v>n/a</v>
          </cell>
          <cell r="AH1039" t="str">
            <v>n/a</v>
          </cell>
          <cell r="AK1039">
            <v>3</v>
          </cell>
          <cell r="AL1039">
            <v>2</v>
          </cell>
          <cell r="AM1039">
            <v>0</v>
          </cell>
          <cell r="AN1039">
            <v>22</v>
          </cell>
          <cell r="AO1039">
            <v>0</v>
          </cell>
        </row>
        <row r="1040">
          <cell r="G1040" t="str">
            <v>Extras9</v>
          </cell>
          <cell r="H1040">
            <v>0</v>
          </cell>
          <cell r="I1040">
            <v>0</v>
          </cell>
          <cell r="J1040" t="str">
            <v>Wallingtone CC</v>
          </cell>
          <cell r="K1040" t="str">
            <v>Sunday</v>
          </cell>
          <cell r="L1040" t="str">
            <v>6th September</v>
          </cell>
          <cell r="M1040" t="str">
            <v>Away</v>
          </cell>
          <cell r="N1040" t="str">
            <v>Ploughmans CC</v>
          </cell>
          <cell r="P1040">
            <v>1</v>
          </cell>
          <cell r="Q1040" t="str">
            <v>Extras</v>
          </cell>
          <cell r="T1040" t="str">
            <v>n/a</v>
          </cell>
          <cell r="U1040" t="str">
            <v>n/a</v>
          </cell>
          <cell r="V1040" t="str">
            <v>n/a</v>
          </cell>
          <cell r="X1040" t="str">
            <v>n/a</v>
          </cell>
          <cell r="Y1040">
            <v>9</v>
          </cell>
          <cell r="Z1040" t="str">
            <v>n/a</v>
          </cell>
          <cell r="AA1040" t="str">
            <v>n/a</v>
          </cell>
          <cell r="AB1040" t="str">
            <v>n/a</v>
          </cell>
          <cell r="AC1040" t="str">
            <v>n/a</v>
          </cell>
          <cell r="AD1040">
            <v>8</v>
          </cell>
          <cell r="AE1040">
            <v>1</v>
          </cell>
        </row>
        <row r="1041">
          <cell r="G1041" t="str">
            <v>Batsman 1</v>
          </cell>
          <cell r="H1041">
            <v>0</v>
          </cell>
          <cell r="I1041">
            <v>0</v>
          </cell>
          <cell r="J1041" t="str">
            <v>Ploughmans CC</v>
          </cell>
          <cell r="K1041" t="str">
            <v>Saturday</v>
          </cell>
          <cell r="L1041" t="str">
            <v>12th September</v>
          </cell>
          <cell r="M1041" t="str">
            <v>Away</v>
          </cell>
          <cell r="N1041" t="str">
            <v>Conceded</v>
          </cell>
          <cell r="Q1041" t="str">
            <v>Batsman 1</v>
          </cell>
          <cell r="T1041">
            <v>1</v>
          </cell>
          <cell r="AD1041" t="str">
            <v>n/a</v>
          </cell>
          <cell r="AE1041" t="str">
            <v>n/a</v>
          </cell>
          <cell r="AF1041" t="str">
            <v>n/a</v>
          </cell>
          <cell r="AG1041" t="str">
            <v>n/a</v>
          </cell>
          <cell r="AH1041" t="str">
            <v>n/a</v>
          </cell>
        </row>
        <row r="1042">
          <cell r="G1042" t="str">
            <v>Batsman 2</v>
          </cell>
          <cell r="H1042">
            <v>0</v>
          </cell>
          <cell r="I1042">
            <v>0</v>
          </cell>
          <cell r="J1042" t="str">
            <v>Ploughmans CC</v>
          </cell>
          <cell r="K1042" t="str">
            <v>Saturday</v>
          </cell>
          <cell r="L1042" t="str">
            <v>12th September</v>
          </cell>
          <cell r="M1042" t="str">
            <v>Away</v>
          </cell>
          <cell r="N1042" t="str">
            <v>Conceded</v>
          </cell>
          <cell r="Q1042" t="str">
            <v>Batsman 2</v>
          </cell>
          <cell r="T1042">
            <v>2</v>
          </cell>
          <cell r="AD1042" t="str">
            <v>n/a</v>
          </cell>
          <cell r="AE1042" t="str">
            <v>n/a</v>
          </cell>
          <cell r="AF1042" t="str">
            <v>n/a</v>
          </cell>
          <cell r="AG1042" t="str">
            <v>n/a</v>
          </cell>
          <cell r="AH1042" t="str">
            <v>n/a</v>
          </cell>
        </row>
        <row r="1043">
          <cell r="G1043" t="str">
            <v>Batsman 3</v>
          </cell>
          <cell r="H1043">
            <v>0</v>
          </cell>
          <cell r="I1043">
            <v>0</v>
          </cell>
          <cell r="J1043" t="str">
            <v>Ploughmans CC</v>
          </cell>
          <cell r="K1043" t="str">
            <v>Saturday</v>
          </cell>
          <cell r="L1043" t="str">
            <v>12th September</v>
          </cell>
          <cell r="M1043" t="str">
            <v>Away</v>
          </cell>
          <cell r="N1043" t="str">
            <v>Conceded</v>
          </cell>
          <cell r="Q1043" t="str">
            <v>Batsman 3</v>
          </cell>
          <cell r="T1043">
            <v>3</v>
          </cell>
          <cell r="AD1043" t="str">
            <v>n/a</v>
          </cell>
          <cell r="AE1043" t="str">
            <v>n/a</v>
          </cell>
          <cell r="AF1043" t="str">
            <v>n/a</v>
          </cell>
          <cell r="AG1043" t="str">
            <v>n/a</v>
          </cell>
          <cell r="AH1043" t="str">
            <v>n/a</v>
          </cell>
        </row>
        <row r="1044">
          <cell r="G1044" t="str">
            <v>Batsman 4</v>
          </cell>
          <cell r="H1044">
            <v>0</v>
          </cell>
          <cell r="I1044">
            <v>0</v>
          </cell>
          <cell r="J1044" t="str">
            <v>Ploughmans CC</v>
          </cell>
          <cell r="K1044" t="str">
            <v>Saturday</v>
          </cell>
          <cell r="L1044" t="str">
            <v>12th September</v>
          </cell>
          <cell r="M1044" t="str">
            <v>Away</v>
          </cell>
          <cell r="N1044" t="str">
            <v>Conceded</v>
          </cell>
          <cell r="Q1044" t="str">
            <v>Batsman 4</v>
          </cell>
          <cell r="T1044">
            <v>4</v>
          </cell>
          <cell r="AD1044" t="str">
            <v>n/a</v>
          </cell>
          <cell r="AE1044" t="str">
            <v>n/a</v>
          </cell>
          <cell r="AF1044" t="str">
            <v>n/a</v>
          </cell>
          <cell r="AG1044" t="str">
            <v>n/a</v>
          </cell>
          <cell r="AH1044" t="str">
            <v>n/a</v>
          </cell>
        </row>
        <row r="1045">
          <cell r="G1045" t="str">
            <v>Batsman 5</v>
          </cell>
          <cell r="H1045">
            <v>0</v>
          </cell>
          <cell r="I1045">
            <v>0</v>
          </cell>
          <cell r="J1045" t="str">
            <v>Ploughmans CC</v>
          </cell>
          <cell r="K1045" t="str">
            <v>Saturday</v>
          </cell>
          <cell r="L1045" t="str">
            <v>12th September</v>
          </cell>
          <cell r="M1045" t="str">
            <v>Away</v>
          </cell>
          <cell r="N1045" t="str">
            <v>Conceded</v>
          </cell>
          <cell r="Q1045" t="str">
            <v>Batsman 5</v>
          </cell>
          <cell r="T1045">
            <v>5</v>
          </cell>
          <cell r="AD1045" t="str">
            <v>n/a</v>
          </cell>
          <cell r="AE1045" t="str">
            <v>n/a</v>
          </cell>
          <cell r="AF1045" t="str">
            <v>n/a</v>
          </cell>
          <cell r="AG1045" t="str">
            <v>n/a</v>
          </cell>
          <cell r="AH1045" t="str">
            <v>n/a</v>
          </cell>
        </row>
        <row r="1046">
          <cell r="G1046" t="str">
            <v>Bowler 6</v>
          </cell>
          <cell r="H1046">
            <v>0</v>
          </cell>
          <cell r="I1046">
            <v>0</v>
          </cell>
          <cell r="J1046" t="str">
            <v>Ploughmans CC</v>
          </cell>
          <cell r="K1046" t="str">
            <v>Saturday</v>
          </cell>
          <cell r="L1046" t="str">
            <v>12th September</v>
          </cell>
          <cell r="M1046" t="str">
            <v>Away</v>
          </cell>
          <cell r="N1046" t="str">
            <v>Conceded</v>
          </cell>
          <cell r="Q1046" t="str">
            <v>Bowler 6</v>
          </cell>
          <cell r="T1046">
            <v>6</v>
          </cell>
          <cell r="AD1046" t="str">
            <v>n/a</v>
          </cell>
          <cell r="AE1046" t="str">
            <v>n/a</v>
          </cell>
          <cell r="AF1046" t="str">
            <v>n/a</v>
          </cell>
          <cell r="AG1046" t="str">
            <v>n/a</v>
          </cell>
          <cell r="AH1046" t="str">
            <v>n/a</v>
          </cell>
        </row>
        <row r="1047">
          <cell r="G1047" t="str">
            <v>Bowler 5</v>
          </cell>
          <cell r="H1047">
            <v>0</v>
          </cell>
          <cell r="I1047">
            <v>0</v>
          </cell>
          <cell r="J1047" t="str">
            <v>Ploughmans CC</v>
          </cell>
          <cell r="K1047" t="str">
            <v>Saturday</v>
          </cell>
          <cell r="L1047" t="str">
            <v>12th September</v>
          </cell>
          <cell r="M1047" t="str">
            <v>Away</v>
          </cell>
          <cell r="N1047" t="str">
            <v>Conceded</v>
          </cell>
          <cell r="Q1047" t="str">
            <v>Bowler 5</v>
          </cell>
          <cell r="T1047">
            <v>7</v>
          </cell>
          <cell r="AD1047" t="str">
            <v>n/a</v>
          </cell>
          <cell r="AE1047" t="str">
            <v>n/a</v>
          </cell>
          <cell r="AF1047" t="str">
            <v>n/a</v>
          </cell>
          <cell r="AG1047" t="str">
            <v>n/a</v>
          </cell>
          <cell r="AH1047" t="str">
            <v>n/a</v>
          </cell>
        </row>
        <row r="1048">
          <cell r="G1048" t="str">
            <v>Bowler 4</v>
          </cell>
          <cell r="H1048">
            <v>0</v>
          </cell>
          <cell r="I1048">
            <v>0</v>
          </cell>
          <cell r="J1048" t="str">
            <v>Ploughmans CC</v>
          </cell>
          <cell r="K1048" t="str">
            <v>Saturday</v>
          </cell>
          <cell r="L1048" t="str">
            <v>12th September</v>
          </cell>
          <cell r="M1048" t="str">
            <v>Away</v>
          </cell>
          <cell r="N1048" t="str">
            <v>Conceded</v>
          </cell>
          <cell r="Q1048" t="str">
            <v>Bowler 4</v>
          </cell>
          <cell r="T1048">
            <v>8</v>
          </cell>
          <cell r="AD1048" t="str">
            <v>n/a</v>
          </cell>
          <cell r="AE1048" t="str">
            <v>n/a</v>
          </cell>
          <cell r="AF1048" t="str">
            <v>n/a</v>
          </cell>
          <cell r="AG1048" t="str">
            <v>n/a</v>
          </cell>
          <cell r="AH1048" t="str">
            <v>n/a</v>
          </cell>
        </row>
        <row r="1049">
          <cell r="G1049" t="str">
            <v>Bowler 3</v>
          </cell>
          <cell r="H1049">
            <v>0</v>
          </cell>
          <cell r="I1049">
            <v>0</v>
          </cell>
          <cell r="J1049" t="str">
            <v>Ploughmans CC</v>
          </cell>
          <cell r="K1049" t="str">
            <v>Saturday</v>
          </cell>
          <cell r="L1049" t="str">
            <v>12th September</v>
          </cell>
          <cell r="M1049" t="str">
            <v>Away</v>
          </cell>
          <cell r="N1049" t="str">
            <v>Conceded</v>
          </cell>
          <cell r="Q1049" t="str">
            <v>Bowler 3</v>
          </cell>
          <cell r="T1049">
            <v>9</v>
          </cell>
          <cell r="AD1049" t="str">
            <v>n/a</v>
          </cell>
          <cell r="AE1049" t="str">
            <v>n/a</v>
          </cell>
          <cell r="AF1049" t="str">
            <v>n/a</v>
          </cell>
          <cell r="AG1049" t="str">
            <v>n/a</v>
          </cell>
          <cell r="AH1049" t="str">
            <v>n/a</v>
          </cell>
        </row>
        <row r="1050">
          <cell r="G1050" t="str">
            <v>Bowler 2</v>
          </cell>
          <cell r="H1050">
            <v>0</v>
          </cell>
          <cell r="I1050">
            <v>0</v>
          </cell>
          <cell r="J1050" t="str">
            <v>Ploughmans CC</v>
          </cell>
          <cell r="K1050" t="str">
            <v>Saturday</v>
          </cell>
          <cell r="L1050" t="str">
            <v>12th September</v>
          </cell>
          <cell r="M1050" t="str">
            <v>Away</v>
          </cell>
          <cell r="N1050" t="str">
            <v>Conceded</v>
          </cell>
          <cell r="Q1050" t="str">
            <v>Bowler 2</v>
          </cell>
          <cell r="T1050">
            <v>10</v>
          </cell>
          <cell r="AD1050" t="str">
            <v>n/a</v>
          </cell>
          <cell r="AE1050" t="str">
            <v>n/a</v>
          </cell>
          <cell r="AF1050" t="str">
            <v>n/a</v>
          </cell>
          <cell r="AG1050" t="str">
            <v>n/a</v>
          </cell>
          <cell r="AH1050" t="str">
            <v>n/a</v>
          </cell>
        </row>
        <row r="1051">
          <cell r="G1051" t="str">
            <v>Bowler 1</v>
          </cell>
          <cell r="H1051">
            <v>0</v>
          </cell>
          <cell r="I1051">
            <v>0</v>
          </cell>
          <cell r="J1051" t="str">
            <v>Ploughmans CC</v>
          </cell>
          <cell r="K1051" t="str">
            <v>Saturday</v>
          </cell>
          <cell r="L1051" t="str">
            <v>12th September</v>
          </cell>
          <cell r="M1051" t="str">
            <v>Away</v>
          </cell>
          <cell r="N1051" t="str">
            <v>Conceded</v>
          </cell>
          <cell r="Q1051" t="str">
            <v>Bowler 1</v>
          </cell>
          <cell r="T1051">
            <v>11</v>
          </cell>
          <cell r="AD1051" t="str">
            <v>n/a</v>
          </cell>
          <cell r="AE1051" t="str">
            <v>n/a</v>
          </cell>
          <cell r="AF1051" t="str">
            <v>n/a</v>
          </cell>
          <cell r="AG1051" t="str">
            <v>n/a</v>
          </cell>
          <cell r="AH1051" t="str">
            <v>n/a</v>
          </cell>
        </row>
        <row r="1052">
          <cell r="G1052" t="str">
            <v>Extras0</v>
          </cell>
          <cell r="H1052">
            <v>0</v>
          </cell>
          <cell r="I1052">
            <v>0</v>
          </cell>
          <cell r="J1052" t="str">
            <v>Ploughmans CC</v>
          </cell>
          <cell r="K1052" t="str">
            <v>Saturday</v>
          </cell>
          <cell r="L1052" t="str">
            <v>12th September</v>
          </cell>
          <cell r="M1052" t="str">
            <v>Away</v>
          </cell>
          <cell r="N1052" t="str">
            <v>Conceded</v>
          </cell>
          <cell r="Q1052" t="str">
            <v>Extras</v>
          </cell>
          <cell r="T1052" t="str">
            <v>n/a</v>
          </cell>
          <cell r="U1052" t="str">
            <v>n/a</v>
          </cell>
          <cell r="V1052" t="str">
            <v>n/a</v>
          </cell>
          <cell r="X1052" t="str">
            <v>n/a</v>
          </cell>
          <cell r="Y1052">
            <v>0</v>
          </cell>
          <cell r="Z1052" t="str">
            <v>n/a</v>
          </cell>
          <cell r="AA1052" t="str">
            <v>n/a</v>
          </cell>
          <cell r="AB1052" t="str">
            <v>n/a</v>
          </cell>
          <cell r="AC1052" t="str">
            <v>n/a</v>
          </cell>
        </row>
        <row r="1053">
          <cell r="G1053" t="str">
            <v>Batsman 1</v>
          </cell>
          <cell r="H1053">
            <v>0</v>
          </cell>
          <cell r="I1053">
            <v>0</v>
          </cell>
          <cell r="J1053" t="str">
            <v>Ploughmans CC</v>
          </cell>
          <cell r="K1053" t="str">
            <v>Saturday</v>
          </cell>
          <cell r="L1053" t="str">
            <v>12th September</v>
          </cell>
          <cell r="M1053" t="str">
            <v>Away</v>
          </cell>
          <cell r="N1053" t="str">
            <v>Conceded</v>
          </cell>
          <cell r="Q1053" t="str">
            <v>Batsman 1</v>
          </cell>
          <cell r="T1053">
            <v>1</v>
          </cell>
          <cell r="AD1053" t="str">
            <v>n/a</v>
          </cell>
          <cell r="AE1053" t="str">
            <v>n/a</v>
          </cell>
          <cell r="AF1053" t="str">
            <v>n/a</v>
          </cell>
          <cell r="AG1053" t="str">
            <v>n/a</v>
          </cell>
          <cell r="AH1053" t="str">
            <v>n/a</v>
          </cell>
        </row>
        <row r="1054">
          <cell r="G1054" t="str">
            <v>Batsman 2</v>
          </cell>
          <cell r="H1054">
            <v>0</v>
          </cell>
          <cell r="I1054">
            <v>0</v>
          </cell>
          <cell r="J1054" t="str">
            <v>Ploughmans CC</v>
          </cell>
          <cell r="K1054" t="str">
            <v>Saturday</v>
          </cell>
          <cell r="L1054" t="str">
            <v>12th September</v>
          </cell>
          <cell r="M1054" t="str">
            <v>Away</v>
          </cell>
          <cell r="N1054" t="str">
            <v>Conceded</v>
          </cell>
          <cell r="Q1054" t="str">
            <v>Batsman 2</v>
          </cell>
          <cell r="T1054">
            <v>2</v>
          </cell>
          <cell r="AD1054" t="str">
            <v>n/a</v>
          </cell>
          <cell r="AE1054" t="str">
            <v>n/a</v>
          </cell>
          <cell r="AF1054" t="str">
            <v>n/a</v>
          </cell>
          <cell r="AG1054" t="str">
            <v>n/a</v>
          </cell>
          <cell r="AH1054" t="str">
            <v>n/a</v>
          </cell>
        </row>
        <row r="1055">
          <cell r="G1055" t="str">
            <v>Batsman 3</v>
          </cell>
          <cell r="H1055">
            <v>0</v>
          </cell>
          <cell r="I1055">
            <v>0</v>
          </cell>
          <cell r="J1055" t="str">
            <v>Ploughmans CC</v>
          </cell>
          <cell r="K1055" t="str">
            <v>Saturday</v>
          </cell>
          <cell r="L1055" t="str">
            <v>12th September</v>
          </cell>
          <cell r="M1055" t="str">
            <v>Away</v>
          </cell>
          <cell r="N1055" t="str">
            <v>Conceded</v>
          </cell>
          <cell r="Q1055" t="str">
            <v>Batsman 3</v>
          </cell>
          <cell r="T1055">
            <v>3</v>
          </cell>
          <cell r="AD1055" t="str">
            <v>n/a</v>
          </cell>
          <cell r="AE1055" t="str">
            <v>n/a</v>
          </cell>
          <cell r="AF1055" t="str">
            <v>n/a</v>
          </cell>
          <cell r="AG1055" t="str">
            <v>n/a</v>
          </cell>
          <cell r="AH1055" t="str">
            <v>n/a</v>
          </cell>
        </row>
        <row r="1056">
          <cell r="G1056" t="str">
            <v>Batsman 4</v>
          </cell>
          <cell r="H1056">
            <v>0</v>
          </cell>
          <cell r="I1056">
            <v>0</v>
          </cell>
          <cell r="J1056" t="str">
            <v>Ploughmans CC</v>
          </cell>
          <cell r="K1056" t="str">
            <v>Saturday</v>
          </cell>
          <cell r="L1056" t="str">
            <v>12th September</v>
          </cell>
          <cell r="M1056" t="str">
            <v>Away</v>
          </cell>
          <cell r="N1056" t="str">
            <v>Conceded</v>
          </cell>
          <cell r="Q1056" t="str">
            <v>Batsman 4</v>
          </cell>
          <cell r="T1056">
            <v>4</v>
          </cell>
          <cell r="AD1056" t="str">
            <v>n/a</v>
          </cell>
          <cell r="AE1056" t="str">
            <v>n/a</v>
          </cell>
          <cell r="AF1056" t="str">
            <v>n/a</v>
          </cell>
          <cell r="AG1056" t="str">
            <v>n/a</v>
          </cell>
          <cell r="AH1056" t="str">
            <v>n/a</v>
          </cell>
        </row>
        <row r="1057">
          <cell r="G1057" t="str">
            <v>Batsman 5</v>
          </cell>
          <cell r="H1057">
            <v>0</v>
          </cell>
          <cell r="I1057">
            <v>0</v>
          </cell>
          <cell r="J1057" t="str">
            <v>Ploughmans CC</v>
          </cell>
          <cell r="K1057" t="str">
            <v>Saturday</v>
          </cell>
          <cell r="L1057" t="str">
            <v>12th September</v>
          </cell>
          <cell r="M1057" t="str">
            <v>Away</v>
          </cell>
          <cell r="N1057" t="str">
            <v>Conceded</v>
          </cell>
          <cell r="Q1057" t="str">
            <v>Batsman 5</v>
          </cell>
          <cell r="T1057">
            <v>5</v>
          </cell>
          <cell r="AD1057" t="str">
            <v>n/a</v>
          </cell>
          <cell r="AE1057" t="str">
            <v>n/a</v>
          </cell>
          <cell r="AF1057" t="str">
            <v>n/a</v>
          </cell>
          <cell r="AG1057" t="str">
            <v>n/a</v>
          </cell>
          <cell r="AH1057" t="str">
            <v>n/a</v>
          </cell>
        </row>
        <row r="1058">
          <cell r="G1058" t="str">
            <v>Bowler 6</v>
          </cell>
          <cell r="H1058">
            <v>0</v>
          </cell>
          <cell r="I1058">
            <v>0</v>
          </cell>
          <cell r="J1058" t="str">
            <v>Ploughmans CC</v>
          </cell>
          <cell r="K1058" t="str">
            <v>Saturday</v>
          </cell>
          <cell r="L1058" t="str">
            <v>12th September</v>
          </cell>
          <cell r="M1058" t="str">
            <v>Away</v>
          </cell>
          <cell r="N1058" t="str">
            <v>Conceded</v>
          </cell>
          <cell r="Q1058" t="str">
            <v>Bowler 6</v>
          </cell>
          <cell r="T1058">
            <v>6</v>
          </cell>
          <cell r="AD1058" t="str">
            <v>n/a</v>
          </cell>
          <cell r="AE1058" t="str">
            <v>n/a</v>
          </cell>
          <cell r="AF1058" t="str">
            <v>n/a</v>
          </cell>
          <cell r="AG1058" t="str">
            <v>n/a</v>
          </cell>
          <cell r="AH1058" t="str">
            <v>n/a</v>
          </cell>
        </row>
        <row r="1059">
          <cell r="G1059" t="str">
            <v>Bowler 5</v>
          </cell>
          <cell r="H1059">
            <v>0</v>
          </cell>
          <cell r="I1059">
            <v>0</v>
          </cell>
          <cell r="J1059" t="str">
            <v>Ploughmans CC</v>
          </cell>
          <cell r="K1059" t="str">
            <v>Saturday</v>
          </cell>
          <cell r="L1059" t="str">
            <v>12th September</v>
          </cell>
          <cell r="M1059" t="str">
            <v>Away</v>
          </cell>
          <cell r="N1059" t="str">
            <v>Conceded</v>
          </cell>
          <cell r="Q1059" t="str">
            <v>Bowler 5</v>
          </cell>
          <cell r="T1059">
            <v>7</v>
          </cell>
          <cell r="AD1059" t="str">
            <v>n/a</v>
          </cell>
          <cell r="AE1059" t="str">
            <v>n/a</v>
          </cell>
          <cell r="AF1059" t="str">
            <v>n/a</v>
          </cell>
          <cell r="AG1059" t="str">
            <v>n/a</v>
          </cell>
          <cell r="AH1059" t="str">
            <v>n/a</v>
          </cell>
        </row>
        <row r="1060">
          <cell r="G1060" t="str">
            <v>Bowler 4</v>
          </cell>
          <cell r="H1060">
            <v>0</v>
          </cell>
          <cell r="I1060">
            <v>0</v>
          </cell>
          <cell r="J1060" t="str">
            <v>Ploughmans CC</v>
          </cell>
          <cell r="K1060" t="str">
            <v>Saturday</v>
          </cell>
          <cell r="L1060" t="str">
            <v>12th September</v>
          </cell>
          <cell r="M1060" t="str">
            <v>Away</v>
          </cell>
          <cell r="N1060" t="str">
            <v>Conceded</v>
          </cell>
          <cell r="Q1060" t="str">
            <v>Bowler 4</v>
          </cell>
          <cell r="T1060">
            <v>8</v>
          </cell>
          <cell r="AD1060" t="str">
            <v>n/a</v>
          </cell>
          <cell r="AE1060" t="str">
            <v>n/a</v>
          </cell>
          <cell r="AF1060" t="str">
            <v>n/a</v>
          </cell>
          <cell r="AG1060" t="str">
            <v>n/a</v>
          </cell>
          <cell r="AH1060" t="str">
            <v>n/a</v>
          </cell>
        </row>
        <row r="1061">
          <cell r="G1061" t="str">
            <v>Bowler 3</v>
          </cell>
          <cell r="H1061">
            <v>0</v>
          </cell>
          <cell r="I1061">
            <v>0</v>
          </cell>
          <cell r="J1061" t="str">
            <v>Ploughmans CC</v>
          </cell>
          <cell r="K1061" t="str">
            <v>Saturday</v>
          </cell>
          <cell r="L1061" t="str">
            <v>12th September</v>
          </cell>
          <cell r="M1061" t="str">
            <v>Away</v>
          </cell>
          <cell r="N1061" t="str">
            <v>Conceded</v>
          </cell>
          <cell r="Q1061" t="str">
            <v>Bowler 3</v>
          </cell>
          <cell r="T1061">
            <v>9</v>
          </cell>
          <cell r="AD1061" t="str">
            <v>n/a</v>
          </cell>
          <cell r="AE1061" t="str">
            <v>n/a</v>
          </cell>
          <cell r="AF1061" t="str">
            <v>n/a</v>
          </cell>
          <cell r="AG1061" t="str">
            <v>n/a</v>
          </cell>
          <cell r="AH1061" t="str">
            <v>n/a</v>
          </cell>
        </row>
        <row r="1062">
          <cell r="G1062" t="str">
            <v>Bowler 2</v>
          </cell>
          <cell r="H1062">
            <v>0</v>
          </cell>
          <cell r="I1062">
            <v>0</v>
          </cell>
          <cell r="J1062" t="str">
            <v>Ploughmans CC</v>
          </cell>
          <cell r="K1062" t="str">
            <v>Saturday</v>
          </cell>
          <cell r="L1062" t="str">
            <v>12th September</v>
          </cell>
          <cell r="M1062" t="str">
            <v>Away</v>
          </cell>
          <cell r="N1062" t="str">
            <v>Conceded</v>
          </cell>
          <cell r="Q1062" t="str">
            <v>Bowler 2</v>
          </cell>
          <cell r="T1062">
            <v>10</v>
          </cell>
          <cell r="AD1062" t="str">
            <v>n/a</v>
          </cell>
          <cell r="AE1062" t="str">
            <v>n/a</v>
          </cell>
          <cell r="AF1062" t="str">
            <v>n/a</v>
          </cell>
          <cell r="AG1062" t="str">
            <v>n/a</v>
          </cell>
          <cell r="AH1062" t="str">
            <v>n/a</v>
          </cell>
        </row>
        <row r="1063">
          <cell r="G1063" t="str">
            <v>Bowler 1</v>
          </cell>
          <cell r="H1063">
            <v>0</v>
          </cell>
          <cell r="I1063">
            <v>0</v>
          </cell>
          <cell r="J1063" t="str">
            <v>Ploughmans CC</v>
          </cell>
          <cell r="K1063" t="str">
            <v>Saturday</v>
          </cell>
          <cell r="L1063" t="str">
            <v>12th September</v>
          </cell>
          <cell r="M1063" t="str">
            <v>Away</v>
          </cell>
          <cell r="N1063" t="str">
            <v>Conceded</v>
          </cell>
          <cell r="Q1063" t="str">
            <v>Bowler 1</v>
          </cell>
          <cell r="T1063">
            <v>11</v>
          </cell>
          <cell r="AD1063" t="str">
            <v>n/a</v>
          </cell>
          <cell r="AE1063" t="str">
            <v>n/a</v>
          </cell>
          <cell r="AF1063" t="str">
            <v>n/a</v>
          </cell>
          <cell r="AG1063" t="str">
            <v>n/a</v>
          </cell>
          <cell r="AH1063" t="str">
            <v>n/a</v>
          </cell>
        </row>
        <row r="1064">
          <cell r="G1064" t="str">
            <v>Extras0</v>
          </cell>
          <cell r="H1064">
            <v>0</v>
          </cell>
          <cell r="I1064">
            <v>0</v>
          </cell>
          <cell r="J1064" t="str">
            <v>Ploughmans CC</v>
          </cell>
          <cell r="K1064" t="str">
            <v>Saturday</v>
          </cell>
          <cell r="L1064" t="str">
            <v>12th September</v>
          </cell>
          <cell r="M1064" t="str">
            <v>Away</v>
          </cell>
          <cell r="N1064" t="str">
            <v>Conceded</v>
          </cell>
          <cell r="Q1064" t="str">
            <v>Extras</v>
          </cell>
          <cell r="T1064" t="str">
            <v>n/a</v>
          </cell>
          <cell r="U1064" t="str">
            <v>n/a</v>
          </cell>
          <cell r="V1064" t="str">
            <v>n/a</v>
          </cell>
          <cell r="X1064" t="str">
            <v>n/a</v>
          </cell>
          <cell r="Y1064">
            <v>0</v>
          </cell>
          <cell r="Z1064" t="str">
            <v>n/a</v>
          </cell>
          <cell r="AA1064" t="str">
            <v>n/a</v>
          </cell>
          <cell r="AB1064" t="str">
            <v>n/a</v>
          </cell>
          <cell r="AC1064" t="str">
            <v>n/a</v>
          </cell>
        </row>
        <row r="1065">
          <cell r="G1065" t="str">
            <v>J Pandya-Smith0</v>
          </cell>
          <cell r="H1065">
            <v>0</v>
          </cell>
          <cell r="I1065">
            <v>0</v>
          </cell>
          <cell r="J1065" t="str">
            <v>Ploughmans CC</v>
          </cell>
          <cell r="K1065" t="str">
            <v>Sunday</v>
          </cell>
          <cell r="L1065" t="str">
            <v>13th September</v>
          </cell>
          <cell r="M1065" t="str">
            <v>Home</v>
          </cell>
          <cell r="N1065" t="str">
            <v>Octopus CC</v>
          </cell>
          <cell r="P1065">
            <v>2</v>
          </cell>
          <cell r="Q1065" t="str">
            <v>J Pandya-Smith</v>
          </cell>
          <cell r="T1065">
            <v>1</v>
          </cell>
          <cell r="U1065" t="str">
            <v>c&amp;b</v>
          </cell>
          <cell r="X1065" t="str">
            <v>D Pretorius</v>
          </cell>
          <cell r="Y1065">
            <v>0</v>
          </cell>
          <cell r="AD1065" t="str">
            <v>n/a</v>
          </cell>
          <cell r="AE1065" t="str">
            <v>n/a</v>
          </cell>
          <cell r="AF1065" t="str">
            <v>n/a</v>
          </cell>
          <cell r="AG1065" t="str">
            <v>n/a</v>
          </cell>
          <cell r="AH1065" t="str">
            <v>n/a</v>
          </cell>
        </row>
        <row r="1066">
          <cell r="G1066" t="str">
            <v>G Murthy70</v>
          </cell>
          <cell r="H1066">
            <v>0</v>
          </cell>
          <cell r="I1066">
            <v>0</v>
          </cell>
          <cell r="J1066" t="str">
            <v>Ploughmans CC</v>
          </cell>
          <cell r="K1066" t="str">
            <v>Sunday</v>
          </cell>
          <cell r="L1066" t="str">
            <v>13th September</v>
          </cell>
          <cell r="M1066" t="str">
            <v>Home</v>
          </cell>
          <cell r="N1066" t="str">
            <v>Octopus CC</v>
          </cell>
          <cell r="P1066">
            <v>2</v>
          </cell>
          <cell r="Q1066" t="str">
            <v>G Murthy</v>
          </cell>
          <cell r="T1066">
            <v>2</v>
          </cell>
          <cell r="U1066" t="str">
            <v>not out</v>
          </cell>
          <cell r="Y1066">
            <v>70</v>
          </cell>
          <cell r="AD1066" t="str">
            <v>n/a</v>
          </cell>
          <cell r="AE1066" t="str">
            <v>n/a</v>
          </cell>
          <cell r="AF1066" t="str">
            <v>n/a</v>
          </cell>
          <cell r="AG1066" t="str">
            <v>n/a</v>
          </cell>
          <cell r="AH1066" t="str">
            <v>n/a</v>
          </cell>
          <cell r="AK1066">
            <v>5</v>
          </cell>
          <cell r="AL1066">
            <v>1</v>
          </cell>
          <cell r="AM1066">
            <v>0</v>
          </cell>
          <cell r="AN1066">
            <v>7</v>
          </cell>
          <cell r="AO1066">
            <v>0</v>
          </cell>
        </row>
        <row r="1067">
          <cell r="G1067" t="str">
            <v>G Kehnini10</v>
          </cell>
          <cell r="H1067">
            <v>0</v>
          </cell>
          <cell r="I1067">
            <v>0</v>
          </cell>
          <cell r="J1067" t="str">
            <v>Ploughmans CC</v>
          </cell>
          <cell r="K1067" t="str">
            <v>Sunday</v>
          </cell>
          <cell r="L1067" t="str">
            <v>13th September</v>
          </cell>
          <cell r="M1067" t="str">
            <v>Home</v>
          </cell>
          <cell r="N1067" t="str">
            <v>Octopus CC</v>
          </cell>
          <cell r="P1067">
            <v>2</v>
          </cell>
          <cell r="Q1067" t="str">
            <v>G Kehnini</v>
          </cell>
          <cell r="T1067">
            <v>3</v>
          </cell>
          <cell r="U1067" t="str">
            <v>bowled</v>
          </cell>
          <cell r="X1067" t="str">
            <v>D Pretorius</v>
          </cell>
          <cell r="Y1067">
            <v>10</v>
          </cell>
          <cell r="AD1067" t="str">
            <v>n/a</v>
          </cell>
          <cell r="AE1067" t="str">
            <v>n/a</v>
          </cell>
          <cell r="AF1067" t="str">
            <v>n/a</v>
          </cell>
          <cell r="AG1067" t="str">
            <v>n/a</v>
          </cell>
          <cell r="AH1067" t="str">
            <v>n/a</v>
          </cell>
        </row>
        <row r="1068">
          <cell r="G1068" t="str">
            <v>V Selvaraj22</v>
          </cell>
          <cell r="H1068">
            <v>0</v>
          </cell>
          <cell r="I1068">
            <v>0</v>
          </cell>
          <cell r="J1068" t="str">
            <v>Ploughmans CC</v>
          </cell>
          <cell r="K1068" t="str">
            <v>Sunday</v>
          </cell>
          <cell r="L1068" t="str">
            <v>13th September</v>
          </cell>
          <cell r="M1068" t="str">
            <v>Home</v>
          </cell>
          <cell r="N1068" t="str">
            <v>Octopus CC</v>
          </cell>
          <cell r="P1068">
            <v>2</v>
          </cell>
          <cell r="Q1068" t="str">
            <v>V Selvaraj</v>
          </cell>
          <cell r="T1068">
            <v>4</v>
          </cell>
          <cell r="U1068" t="str">
            <v>caught</v>
          </cell>
          <cell r="V1068">
            <v>0</v>
          </cell>
          <cell r="X1068" t="str">
            <v>D Pretorius</v>
          </cell>
          <cell r="Y1068">
            <v>22</v>
          </cell>
          <cell r="AD1068" t="str">
            <v>n/a</v>
          </cell>
          <cell r="AE1068" t="str">
            <v>n/a</v>
          </cell>
          <cell r="AF1068" t="str">
            <v>n/a</v>
          </cell>
          <cell r="AG1068" t="str">
            <v>n/a</v>
          </cell>
          <cell r="AH1068" t="str">
            <v>n/a</v>
          </cell>
        </row>
        <row r="1069">
          <cell r="G1069" t="str">
            <v>E Lanlock4</v>
          </cell>
          <cell r="H1069">
            <v>0</v>
          </cell>
          <cell r="I1069">
            <v>0</v>
          </cell>
          <cell r="J1069" t="str">
            <v>Ploughmans CC</v>
          </cell>
          <cell r="K1069" t="str">
            <v>Sunday</v>
          </cell>
          <cell r="L1069" t="str">
            <v>13th September</v>
          </cell>
          <cell r="M1069" t="str">
            <v>Home</v>
          </cell>
          <cell r="N1069" t="str">
            <v>Octopus CC</v>
          </cell>
          <cell r="P1069">
            <v>2</v>
          </cell>
          <cell r="Q1069" t="str">
            <v>E Lanlock</v>
          </cell>
          <cell r="T1069">
            <v>5</v>
          </cell>
          <cell r="U1069" t="str">
            <v>bowled</v>
          </cell>
          <cell r="X1069" t="str">
            <v>N Stephenson</v>
          </cell>
          <cell r="Y1069">
            <v>4</v>
          </cell>
          <cell r="AD1069" t="str">
            <v>n/a</v>
          </cell>
          <cell r="AE1069" t="str">
            <v>n/a</v>
          </cell>
          <cell r="AF1069" t="str">
            <v>n/a</v>
          </cell>
          <cell r="AG1069" t="str">
            <v>n/a</v>
          </cell>
          <cell r="AH1069" t="str">
            <v>n/a</v>
          </cell>
        </row>
        <row r="1070">
          <cell r="G1070" t="str">
            <v>A Davies7</v>
          </cell>
          <cell r="H1070">
            <v>0</v>
          </cell>
          <cell r="I1070">
            <v>0</v>
          </cell>
          <cell r="J1070" t="str">
            <v>Ploughmans CC</v>
          </cell>
          <cell r="K1070" t="str">
            <v>Sunday</v>
          </cell>
          <cell r="L1070" t="str">
            <v>13th September</v>
          </cell>
          <cell r="M1070" t="str">
            <v>Home</v>
          </cell>
          <cell r="N1070" t="str">
            <v>Octopus CC</v>
          </cell>
          <cell r="P1070">
            <v>2</v>
          </cell>
          <cell r="Q1070" t="str">
            <v>A Davies</v>
          </cell>
          <cell r="T1070">
            <v>6</v>
          </cell>
          <cell r="U1070" t="str">
            <v>bowled</v>
          </cell>
          <cell r="X1070" t="str">
            <v>B McGhee</v>
          </cell>
          <cell r="Y1070">
            <v>7</v>
          </cell>
          <cell r="AD1070" t="str">
            <v>n/a</v>
          </cell>
          <cell r="AE1070" t="str">
            <v>n/a</v>
          </cell>
          <cell r="AF1070" t="str">
            <v>n/a</v>
          </cell>
          <cell r="AG1070" t="str">
            <v>n/a</v>
          </cell>
          <cell r="AH1070" t="str">
            <v>n/a</v>
          </cell>
          <cell r="AK1070">
            <v>2</v>
          </cell>
          <cell r="AL1070">
            <v>5</v>
          </cell>
          <cell r="AM1070">
            <v>0</v>
          </cell>
          <cell r="AN1070">
            <v>23</v>
          </cell>
          <cell r="AO1070">
            <v>1</v>
          </cell>
        </row>
        <row r="1071">
          <cell r="G1071" t="str">
            <v>S Nair32</v>
          </cell>
          <cell r="H1071">
            <v>0</v>
          </cell>
          <cell r="I1071">
            <v>0</v>
          </cell>
          <cell r="J1071" t="str">
            <v>Ploughmans CC</v>
          </cell>
          <cell r="K1071" t="str">
            <v>Sunday</v>
          </cell>
          <cell r="L1071" t="str">
            <v>13th September</v>
          </cell>
          <cell r="M1071" t="str">
            <v>Home</v>
          </cell>
          <cell r="N1071" t="str">
            <v>Octopus CC</v>
          </cell>
          <cell r="P1071">
            <v>2</v>
          </cell>
          <cell r="Q1071" t="str">
            <v>S Nair</v>
          </cell>
          <cell r="T1071">
            <v>7</v>
          </cell>
          <cell r="U1071" t="str">
            <v>not out</v>
          </cell>
          <cell r="Y1071">
            <v>32</v>
          </cell>
          <cell r="AD1071" t="str">
            <v>n/a</v>
          </cell>
          <cell r="AE1071" t="str">
            <v>n/a</v>
          </cell>
          <cell r="AF1071" t="str">
            <v>n/a</v>
          </cell>
          <cell r="AG1071" t="str">
            <v>n/a</v>
          </cell>
          <cell r="AH1071" t="str">
            <v>n/a</v>
          </cell>
        </row>
        <row r="1072">
          <cell r="G1072" t="str">
            <v>S Grantn/a</v>
          </cell>
          <cell r="H1072">
            <v>0</v>
          </cell>
          <cell r="I1072">
            <v>0</v>
          </cell>
          <cell r="J1072" t="str">
            <v>Ploughmans CC</v>
          </cell>
          <cell r="K1072" t="str">
            <v>Sunday</v>
          </cell>
          <cell r="L1072" t="str">
            <v>13th September</v>
          </cell>
          <cell r="M1072" t="str">
            <v>Home</v>
          </cell>
          <cell r="N1072" t="str">
            <v>Octopus CC</v>
          </cell>
          <cell r="P1072">
            <v>2</v>
          </cell>
          <cell r="Q1072" t="str">
            <v>S Grant</v>
          </cell>
          <cell r="T1072">
            <v>8</v>
          </cell>
          <cell r="U1072" t="str">
            <v>did not bat</v>
          </cell>
          <cell r="V1072" t="str">
            <v>n/a</v>
          </cell>
          <cell r="W1072" t="str">
            <v>n/a</v>
          </cell>
          <cell r="X1072" t="str">
            <v>n/a</v>
          </cell>
          <cell r="Y1072" t="str">
            <v>n/a</v>
          </cell>
          <cell r="AD1072" t="str">
            <v>n/a</v>
          </cell>
          <cell r="AE1072" t="str">
            <v>n/a</v>
          </cell>
          <cell r="AF1072" t="str">
            <v>n/a</v>
          </cell>
          <cell r="AG1072" t="str">
            <v>n/a</v>
          </cell>
          <cell r="AH1072" t="str">
            <v>n/a</v>
          </cell>
          <cell r="AK1072">
            <v>3</v>
          </cell>
          <cell r="AL1072">
            <v>6.1</v>
          </cell>
          <cell r="AM1072">
            <v>0</v>
          </cell>
          <cell r="AN1072">
            <v>28</v>
          </cell>
          <cell r="AO1072">
            <v>3</v>
          </cell>
        </row>
        <row r="1073">
          <cell r="G1073" t="str">
            <v>A Franciesn/a</v>
          </cell>
          <cell r="H1073">
            <v>0</v>
          </cell>
          <cell r="I1073">
            <v>0</v>
          </cell>
          <cell r="J1073" t="str">
            <v>Ploughmans CC</v>
          </cell>
          <cell r="K1073" t="str">
            <v>Sunday</v>
          </cell>
          <cell r="L1073" t="str">
            <v>13th September</v>
          </cell>
          <cell r="M1073" t="str">
            <v>Home</v>
          </cell>
          <cell r="N1073" t="str">
            <v>Octopus CC</v>
          </cell>
          <cell r="P1073">
            <v>2</v>
          </cell>
          <cell r="Q1073" t="str">
            <v>A Francies</v>
          </cell>
          <cell r="T1073">
            <v>9</v>
          </cell>
          <cell r="U1073" t="str">
            <v>did not bat</v>
          </cell>
          <cell r="V1073" t="str">
            <v>n/a</v>
          </cell>
          <cell r="W1073" t="str">
            <v>n/a</v>
          </cell>
          <cell r="X1073" t="str">
            <v>n/a</v>
          </cell>
          <cell r="Y1073" t="str">
            <v>n/a</v>
          </cell>
          <cell r="AD1073" t="str">
            <v>n/a</v>
          </cell>
          <cell r="AE1073" t="str">
            <v>n/a</v>
          </cell>
          <cell r="AF1073" t="str">
            <v>n/a</v>
          </cell>
          <cell r="AG1073" t="str">
            <v>n/a</v>
          </cell>
          <cell r="AH1073" t="str">
            <v>n/a</v>
          </cell>
          <cell r="AK1073">
            <v>1</v>
          </cell>
          <cell r="AL1073">
            <v>8</v>
          </cell>
          <cell r="AM1073">
            <v>2</v>
          </cell>
          <cell r="AN1073">
            <v>19</v>
          </cell>
          <cell r="AO1073">
            <v>2</v>
          </cell>
        </row>
        <row r="1074">
          <cell r="G1074" t="str">
            <v>S Ingramn/a</v>
          </cell>
          <cell r="H1074">
            <v>0</v>
          </cell>
          <cell r="I1074">
            <v>0</v>
          </cell>
          <cell r="J1074" t="str">
            <v>Ploughmans CC</v>
          </cell>
          <cell r="K1074" t="str">
            <v>Sunday</v>
          </cell>
          <cell r="L1074" t="str">
            <v>13th September</v>
          </cell>
          <cell r="M1074" t="str">
            <v>Home</v>
          </cell>
          <cell r="N1074" t="str">
            <v>Octopus CC</v>
          </cell>
          <cell r="P1074">
            <v>2</v>
          </cell>
          <cell r="Q1074" t="str">
            <v>S Ingram</v>
          </cell>
          <cell r="T1074">
            <v>10</v>
          </cell>
          <cell r="U1074" t="str">
            <v>did not bat</v>
          </cell>
          <cell r="V1074" t="str">
            <v>n/a</v>
          </cell>
          <cell r="W1074" t="str">
            <v>n/a</v>
          </cell>
          <cell r="X1074" t="str">
            <v>n/a</v>
          </cell>
          <cell r="Y1074" t="str">
            <v>n/a</v>
          </cell>
          <cell r="AD1074" t="str">
            <v>n/a</v>
          </cell>
          <cell r="AE1074" t="str">
            <v>n/a</v>
          </cell>
          <cell r="AF1074" t="str">
            <v>n/a</v>
          </cell>
          <cell r="AG1074" t="str">
            <v>n/a</v>
          </cell>
          <cell r="AH1074" t="str">
            <v>n/a</v>
          </cell>
          <cell r="AK1074">
            <v>6</v>
          </cell>
          <cell r="AL1074">
            <v>4</v>
          </cell>
          <cell r="AM1074">
            <v>0</v>
          </cell>
          <cell r="AN1074">
            <v>34</v>
          </cell>
          <cell r="AO1074">
            <v>3</v>
          </cell>
        </row>
        <row r="1075">
          <cell r="G1075" t="str">
            <v>Sanjiven/a</v>
          </cell>
          <cell r="H1075">
            <v>0</v>
          </cell>
          <cell r="I1075">
            <v>0</v>
          </cell>
          <cell r="J1075" t="str">
            <v>Ploughmans CC</v>
          </cell>
          <cell r="K1075" t="str">
            <v>Sunday</v>
          </cell>
          <cell r="L1075" t="str">
            <v>13th September</v>
          </cell>
          <cell r="M1075" t="str">
            <v>Home</v>
          </cell>
          <cell r="N1075" t="str">
            <v>Octopus CC</v>
          </cell>
          <cell r="P1075">
            <v>2</v>
          </cell>
          <cell r="Q1075" t="str">
            <v>Sanjive</v>
          </cell>
          <cell r="T1075">
            <v>11</v>
          </cell>
          <cell r="U1075" t="str">
            <v>did not bat</v>
          </cell>
          <cell r="V1075" t="str">
            <v>n/a</v>
          </cell>
          <cell r="W1075" t="str">
            <v>n/a</v>
          </cell>
          <cell r="X1075" t="str">
            <v>n/a</v>
          </cell>
          <cell r="Y1075" t="str">
            <v>n/a</v>
          </cell>
          <cell r="AD1075" t="str">
            <v>n/a</v>
          </cell>
          <cell r="AE1075" t="str">
            <v>n/a</v>
          </cell>
          <cell r="AF1075" t="str">
            <v>n/a</v>
          </cell>
          <cell r="AG1075" t="str">
            <v>n/a</v>
          </cell>
          <cell r="AH1075" t="str">
            <v>n/a</v>
          </cell>
          <cell r="AK1075">
            <v>4</v>
          </cell>
          <cell r="AL1075">
            <v>5</v>
          </cell>
          <cell r="AM1075">
            <v>0</v>
          </cell>
          <cell r="AN1075">
            <v>40</v>
          </cell>
          <cell r="AO1075">
            <v>1</v>
          </cell>
        </row>
        <row r="1076">
          <cell r="G1076" t="str">
            <v>Extras12</v>
          </cell>
          <cell r="H1076">
            <v>0</v>
          </cell>
          <cell r="I1076">
            <v>0</v>
          </cell>
          <cell r="J1076" t="str">
            <v>Ploughmans CC</v>
          </cell>
          <cell r="K1076" t="str">
            <v>Sunday</v>
          </cell>
          <cell r="L1076" t="str">
            <v>13th September</v>
          </cell>
          <cell r="M1076" t="str">
            <v>Home</v>
          </cell>
          <cell r="N1076" t="str">
            <v>Octopus CC</v>
          </cell>
          <cell r="P1076">
            <v>2</v>
          </cell>
          <cell r="Q1076" t="str">
            <v>Extras</v>
          </cell>
          <cell r="T1076" t="str">
            <v>n/a</v>
          </cell>
          <cell r="U1076" t="str">
            <v>n/a</v>
          </cell>
          <cell r="V1076" t="str">
            <v>n/a</v>
          </cell>
          <cell r="X1076" t="str">
            <v>n/a</v>
          </cell>
          <cell r="Y1076">
            <v>12</v>
          </cell>
          <cell r="Z1076" t="str">
            <v>n/a</v>
          </cell>
          <cell r="AA1076" t="str">
            <v>n/a</v>
          </cell>
          <cell r="AB1076" t="str">
            <v>n/a</v>
          </cell>
          <cell r="AC1076" t="str">
            <v>n/a</v>
          </cell>
          <cell r="AD1076">
            <v>10</v>
          </cell>
          <cell r="AE1076">
            <v>0</v>
          </cell>
          <cell r="AF1076">
            <v>1</v>
          </cell>
          <cell r="AG1076">
            <v>1</v>
          </cell>
        </row>
        <row r="1077">
          <cell r="G1077" t="str">
            <v>G Wolledge2</v>
          </cell>
          <cell r="H1077">
            <v>0</v>
          </cell>
          <cell r="I1077">
            <v>0</v>
          </cell>
          <cell r="J1077" t="str">
            <v>Octopus CC</v>
          </cell>
          <cell r="K1077" t="str">
            <v>Sunday</v>
          </cell>
          <cell r="L1077" t="str">
            <v>13th September</v>
          </cell>
          <cell r="M1077" t="str">
            <v>Home</v>
          </cell>
          <cell r="N1077" t="str">
            <v>Ploughmans CC</v>
          </cell>
          <cell r="P1077">
            <v>1</v>
          </cell>
          <cell r="Q1077" t="str">
            <v>G Wolledge</v>
          </cell>
          <cell r="S1077" t="str">
            <v>w</v>
          </cell>
          <cell r="T1077">
            <v>1</v>
          </cell>
          <cell r="U1077" t="str">
            <v>caught</v>
          </cell>
          <cell r="V1077" t="str">
            <v>G Kehnini</v>
          </cell>
          <cell r="X1077" t="str">
            <v>A Davies</v>
          </cell>
          <cell r="Y1077">
            <v>2</v>
          </cell>
          <cell r="AD1077" t="str">
            <v>n/a</v>
          </cell>
          <cell r="AE1077" t="str">
            <v>n/a</v>
          </cell>
          <cell r="AF1077" t="str">
            <v>n/a</v>
          </cell>
          <cell r="AG1077" t="str">
            <v>n/a</v>
          </cell>
          <cell r="AH1077" t="str">
            <v>n/a</v>
          </cell>
        </row>
        <row r="1078">
          <cell r="G1078" t="str">
            <v>D Pretorius6</v>
          </cell>
          <cell r="H1078">
            <v>0</v>
          </cell>
          <cell r="I1078">
            <v>0</v>
          </cell>
          <cell r="J1078" t="str">
            <v>Octopus CC</v>
          </cell>
          <cell r="K1078" t="str">
            <v>Sunday</v>
          </cell>
          <cell r="L1078" t="str">
            <v>13th September</v>
          </cell>
          <cell r="M1078" t="str">
            <v>Home</v>
          </cell>
          <cell r="N1078" t="str">
            <v>Ploughmans CC</v>
          </cell>
          <cell r="P1078">
            <v>1</v>
          </cell>
          <cell r="Q1078" t="str">
            <v>D Pretorius</v>
          </cell>
          <cell r="T1078">
            <v>2</v>
          </cell>
          <cell r="U1078" t="str">
            <v>caught</v>
          </cell>
          <cell r="V1078" t="str">
            <v>S Grant</v>
          </cell>
          <cell r="X1078" t="str">
            <v>A Francies</v>
          </cell>
          <cell r="Y1078">
            <v>6</v>
          </cell>
          <cell r="AB1078">
            <v>1</v>
          </cell>
          <cell r="AD1078" t="str">
            <v>n/a</v>
          </cell>
          <cell r="AE1078" t="str">
            <v>n/a</v>
          </cell>
          <cell r="AF1078" t="str">
            <v>n/a</v>
          </cell>
          <cell r="AG1078" t="str">
            <v>n/a</v>
          </cell>
          <cell r="AH1078" t="str">
            <v>n/a</v>
          </cell>
          <cell r="AK1078">
            <v>2</v>
          </cell>
          <cell r="AL1078">
            <v>8</v>
          </cell>
          <cell r="AM1078">
            <v>0</v>
          </cell>
          <cell r="AN1078">
            <v>42</v>
          </cell>
          <cell r="AO1078">
            <v>3</v>
          </cell>
        </row>
        <row r="1079">
          <cell r="G1079" t="str">
            <v>S Britto32</v>
          </cell>
          <cell r="H1079">
            <v>0</v>
          </cell>
          <cell r="I1079">
            <v>0</v>
          </cell>
          <cell r="J1079" t="str">
            <v>Octopus CC</v>
          </cell>
          <cell r="K1079" t="str">
            <v>Sunday</v>
          </cell>
          <cell r="L1079" t="str">
            <v>13th September</v>
          </cell>
          <cell r="M1079" t="str">
            <v>Home</v>
          </cell>
          <cell r="N1079" t="str">
            <v>Ploughmans CC</v>
          </cell>
          <cell r="P1079">
            <v>1</v>
          </cell>
          <cell r="Q1079" t="str">
            <v>S Britto</v>
          </cell>
          <cell r="T1079">
            <v>3</v>
          </cell>
          <cell r="U1079" t="str">
            <v>caught</v>
          </cell>
          <cell r="V1079" t="str">
            <v>A Davies</v>
          </cell>
          <cell r="X1079" t="str">
            <v>S Ingram</v>
          </cell>
          <cell r="Y1079">
            <v>32</v>
          </cell>
          <cell r="AB1079">
            <v>2</v>
          </cell>
          <cell r="AC1079">
            <v>1</v>
          </cell>
          <cell r="AD1079" t="str">
            <v>n/a</v>
          </cell>
          <cell r="AE1079" t="str">
            <v>n/a</v>
          </cell>
          <cell r="AF1079" t="str">
            <v>n/a</v>
          </cell>
          <cell r="AG1079" t="str">
            <v>n/a</v>
          </cell>
          <cell r="AH1079" t="str">
            <v>n/a</v>
          </cell>
        </row>
        <row r="1080">
          <cell r="G1080" t="str">
            <v>A Barraclough18</v>
          </cell>
          <cell r="H1080">
            <v>0</v>
          </cell>
          <cell r="I1080">
            <v>0</v>
          </cell>
          <cell r="J1080" t="str">
            <v>Octopus CC</v>
          </cell>
          <cell r="K1080" t="str">
            <v>Sunday</v>
          </cell>
          <cell r="L1080" t="str">
            <v>13th September</v>
          </cell>
          <cell r="M1080" t="str">
            <v>Home</v>
          </cell>
          <cell r="N1080" t="str">
            <v>Ploughmans CC</v>
          </cell>
          <cell r="P1080">
            <v>1</v>
          </cell>
          <cell r="Q1080" t="str">
            <v>A Barraclough</v>
          </cell>
          <cell r="T1080">
            <v>4</v>
          </cell>
          <cell r="U1080" t="str">
            <v>c&amp;b</v>
          </cell>
          <cell r="X1080" t="str">
            <v>A Francies</v>
          </cell>
          <cell r="Y1080">
            <v>18</v>
          </cell>
          <cell r="AB1080">
            <v>4</v>
          </cell>
          <cell r="AD1080" t="str">
            <v>n/a</v>
          </cell>
          <cell r="AE1080" t="str">
            <v>n/a</v>
          </cell>
          <cell r="AF1080" t="str">
            <v>n/a</v>
          </cell>
          <cell r="AG1080" t="str">
            <v>n/a</v>
          </cell>
          <cell r="AH1080" t="str">
            <v>n/a</v>
          </cell>
          <cell r="AK1080">
            <v>5</v>
          </cell>
          <cell r="AL1080">
            <v>1</v>
          </cell>
          <cell r="AM1080">
            <v>0</v>
          </cell>
          <cell r="AN1080">
            <v>2</v>
          </cell>
          <cell r="AO1080">
            <v>0</v>
          </cell>
        </row>
        <row r="1081">
          <cell r="G1081" t="str">
            <v>J Bell18</v>
          </cell>
          <cell r="H1081">
            <v>0</v>
          </cell>
          <cell r="I1081">
            <v>0</v>
          </cell>
          <cell r="J1081" t="str">
            <v>Octopus CC</v>
          </cell>
          <cell r="K1081" t="str">
            <v>Sunday</v>
          </cell>
          <cell r="L1081" t="str">
            <v>13th September</v>
          </cell>
          <cell r="M1081" t="str">
            <v>Home</v>
          </cell>
          <cell r="N1081" t="str">
            <v>Ploughmans CC</v>
          </cell>
          <cell r="P1081">
            <v>1</v>
          </cell>
          <cell r="Q1081" t="str">
            <v>J Bell</v>
          </cell>
          <cell r="T1081">
            <v>5</v>
          </cell>
          <cell r="U1081" t="str">
            <v>caught</v>
          </cell>
          <cell r="V1081" t="str">
            <v>A Francies</v>
          </cell>
          <cell r="X1081" t="str">
            <v>S Grant</v>
          </cell>
          <cell r="Y1081">
            <v>18</v>
          </cell>
          <cell r="AB1081">
            <v>4</v>
          </cell>
          <cell r="AD1081" t="str">
            <v>n/a</v>
          </cell>
          <cell r="AE1081" t="str">
            <v>n/a</v>
          </cell>
          <cell r="AF1081" t="str">
            <v>n/a</v>
          </cell>
          <cell r="AG1081" t="str">
            <v>n/a</v>
          </cell>
          <cell r="AH1081" t="str">
            <v>n/a</v>
          </cell>
        </row>
        <row r="1082">
          <cell r="G1082" t="str">
            <v>A Burriel46</v>
          </cell>
          <cell r="H1082">
            <v>0</v>
          </cell>
          <cell r="I1082">
            <v>0</v>
          </cell>
          <cell r="J1082" t="str">
            <v>Octopus CC</v>
          </cell>
          <cell r="K1082" t="str">
            <v>Sunday</v>
          </cell>
          <cell r="L1082" t="str">
            <v>13th September</v>
          </cell>
          <cell r="M1082" t="str">
            <v>Home</v>
          </cell>
          <cell r="N1082" t="str">
            <v>Ploughmans CC</v>
          </cell>
          <cell r="P1082">
            <v>1</v>
          </cell>
          <cell r="Q1082" t="str">
            <v>A Burriel</v>
          </cell>
          <cell r="T1082">
            <v>6</v>
          </cell>
          <cell r="U1082" t="str">
            <v>not out</v>
          </cell>
          <cell r="Y1082">
            <v>46</v>
          </cell>
          <cell r="AB1082">
            <v>6</v>
          </cell>
          <cell r="AC1082">
            <v>2</v>
          </cell>
          <cell r="AD1082" t="str">
            <v>n/a</v>
          </cell>
          <cell r="AE1082" t="str">
            <v>n/a</v>
          </cell>
          <cell r="AF1082" t="str">
            <v>n/a</v>
          </cell>
          <cell r="AG1082" t="str">
            <v>n/a</v>
          </cell>
          <cell r="AH1082" t="str">
            <v>n/a</v>
          </cell>
          <cell r="AK1082">
            <v>1</v>
          </cell>
          <cell r="AL1082">
            <v>8</v>
          </cell>
          <cell r="AM1082">
            <v>2</v>
          </cell>
          <cell r="AN1082">
            <v>21</v>
          </cell>
          <cell r="AO1082">
            <v>0</v>
          </cell>
        </row>
        <row r="1083">
          <cell r="G1083" t="str">
            <v>R Byrne1</v>
          </cell>
          <cell r="H1083">
            <v>0</v>
          </cell>
          <cell r="I1083">
            <v>0</v>
          </cell>
          <cell r="J1083" t="str">
            <v>Octopus CC</v>
          </cell>
          <cell r="K1083" t="str">
            <v>Sunday</v>
          </cell>
          <cell r="L1083" t="str">
            <v>13th September</v>
          </cell>
          <cell r="M1083" t="str">
            <v>Home</v>
          </cell>
          <cell r="N1083" t="str">
            <v>Ploughmans CC</v>
          </cell>
          <cell r="P1083">
            <v>1</v>
          </cell>
          <cell r="Q1083" t="str">
            <v>R Byrne</v>
          </cell>
          <cell r="T1083">
            <v>7</v>
          </cell>
          <cell r="U1083" t="str">
            <v>lbw</v>
          </cell>
          <cell r="X1083" t="str">
            <v>Sanjive</v>
          </cell>
          <cell r="Y1083">
            <v>1</v>
          </cell>
          <cell r="AD1083" t="str">
            <v>n/a</v>
          </cell>
          <cell r="AE1083" t="str">
            <v>n/a</v>
          </cell>
          <cell r="AF1083" t="str">
            <v>n/a</v>
          </cell>
          <cell r="AG1083" t="str">
            <v>n/a</v>
          </cell>
          <cell r="AH1083" t="str">
            <v>n/a</v>
          </cell>
        </row>
        <row r="1084">
          <cell r="G1084" t="str">
            <v>K Chau0</v>
          </cell>
          <cell r="H1084">
            <v>0</v>
          </cell>
          <cell r="I1084">
            <v>0</v>
          </cell>
          <cell r="J1084" t="str">
            <v>Octopus CC</v>
          </cell>
          <cell r="K1084" t="str">
            <v>Sunday</v>
          </cell>
          <cell r="L1084" t="str">
            <v>13th September</v>
          </cell>
          <cell r="M1084" t="str">
            <v>Home</v>
          </cell>
          <cell r="N1084" t="str">
            <v>Ploughmans CC</v>
          </cell>
          <cell r="P1084">
            <v>1</v>
          </cell>
          <cell r="Q1084" t="str">
            <v>K Chau</v>
          </cell>
          <cell r="T1084">
            <v>8</v>
          </cell>
          <cell r="U1084" t="str">
            <v>caught</v>
          </cell>
          <cell r="V1084" t="str">
            <v>J Pandya-Smith</v>
          </cell>
          <cell r="X1084" t="str">
            <v>S Ingram</v>
          </cell>
          <cell r="Y1084">
            <v>0</v>
          </cell>
          <cell r="AD1084" t="str">
            <v>n/a</v>
          </cell>
          <cell r="AE1084" t="str">
            <v>n/a</v>
          </cell>
          <cell r="AF1084" t="str">
            <v>n/a</v>
          </cell>
          <cell r="AG1084" t="str">
            <v>n/a</v>
          </cell>
          <cell r="AH1084" t="str">
            <v>n/a</v>
          </cell>
        </row>
        <row r="1085">
          <cell r="G1085" t="str">
            <v>B McGhee14</v>
          </cell>
          <cell r="H1085">
            <v>0</v>
          </cell>
          <cell r="I1085">
            <v>0</v>
          </cell>
          <cell r="J1085" t="str">
            <v>Octopus CC</v>
          </cell>
          <cell r="K1085" t="str">
            <v>Sunday</v>
          </cell>
          <cell r="L1085" t="str">
            <v>13th September</v>
          </cell>
          <cell r="M1085" t="str">
            <v>Home</v>
          </cell>
          <cell r="N1085" t="str">
            <v>Ploughmans CC</v>
          </cell>
          <cell r="P1085">
            <v>1</v>
          </cell>
          <cell r="Q1085" t="str">
            <v>B McGhee</v>
          </cell>
          <cell r="T1085">
            <v>9</v>
          </cell>
          <cell r="U1085" t="str">
            <v>caught</v>
          </cell>
          <cell r="V1085" t="str">
            <v>A Davies</v>
          </cell>
          <cell r="X1085" t="str">
            <v>S Grant</v>
          </cell>
          <cell r="Y1085">
            <v>14</v>
          </cell>
          <cell r="AB1085">
            <v>2</v>
          </cell>
          <cell r="AC1085">
            <v>1</v>
          </cell>
          <cell r="AD1085" t="str">
            <v>n/a</v>
          </cell>
          <cell r="AE1085" t="str">
            <v>n/a</v>
          </cell>
          <cell r="AF1085" t="str">
            <v>n/a</v>
          </cell>
          <cell r="AG1085" t="str">
            <v>n/a</v>
          </cell>
          <cell r="AH1085" t="str">
            <v>n/a</v>
          </cell>
          <cell r="AK1085">
            <v>3</v>
          </cell>
          <cell r="AL1085">
            <v>8</v>
          </cell>
          <cell r="AM1085">
            <v>0</v>
          </cell>
          <cell r="AN1085">
            <v>36</v>
          </cell>
          <cell r="AO1085">
            <v>1</v>
          </cell>
        </row>
        <row r="1086">
          <cell r="G1086" t="str">
            <v>N Stephenson4</v>
          </cell>
          <cell r="H1086">
            <v>0</v>
          </cell>
          <cell r="I1086">
            <v>0</v>
          </cell>
          <cell r="J1086" t="str">
            <v>Octopus CC</v>
          </cell>
          <cell r="K1086" t="str">
            <v>Sunday</v>
          </cell>
          <cell r="L1086" t="str">
            <v>13th September</v>
          </cell>
          <cell r="M1086" t="str">
            <v>Home</v>
          </cell>
          <cell r="N1086" t="str">
            <v>Ploughmans CC</v>
          </cell>
          <cell r="P1086">
            <v>1</v>
          </cell>
          <cell r="Q1086" t="str">
            <v>N Stephenson</v>
          </cell>
          <cell r="T1086">
            <v>10</v>
          </cell>
          <cell r="U1086" t="str">
            <v>caught</v>
          </cell>
          <cell r="V1086" t="str">
            <v>A Francies</v>
          </cell>
          <cell r="X1086" t="str">
            <v>S Ingram</v>
          </cell>
          <cell r="Y1086">
            <v>4</v>
          </cell>
          <cell r="AB1086">
            <v>1</v>
          </cell>
          <cell r="AD1086" t="str">
            <v>n/a</v>
          </cell>
          <cell r="AE1086" t="str">
            <v>n/a</v>
          </cell>
          <cell r="AF1086" t="str">
            <v>n/a</v>
          </cell>
          <cell r="AG1086" t="str">
            <v>n/a</v>
          </cell>
          <cell r="AH1086" t="str">
            <v>n/a</v>
          </cell>
          <cell r="AK1086">
            <v>4</v>
          </cell>
          <cell r="AL1086">
            <v>7</v>
          </cell>
          <cell r="AM1086">
            <v>0</v>
          </cell>
          <cell r="AN1086">
            <v>46</v>
          </cell>
          <cell r="AO1086">
            <v>1</v>
          </cell>
        </row>
        <row r="1087">
          <cell r="G1087" t="str">
            <v>S Carson1</v>
          </cell>
          <cell r="H1087">
            <v>0</v>
          </cell>
          <cell r="I1087">
            <v>0</v>
          </cell>
          <cell r="J1087" t="str">
            <v>Octopus CC</v>
          </cell>
          <cell r="K1087" t="str">
            <v>Sunday</v>
          </cell>
          <cell r="L1087" t="str">
            <v>13th September</v>
          </cell>
          <cell r="M1087" t="str">
            <v>Home</v>
          </cell>
          <cell r="N1087" t="str">
            <v>Ploughmans CC</v>
          </cell>
          <cell r="P1087">
            <v>1</v>
          </cell>
          <cell r="Q1087" t="str">
            <v>S Carson</v>
          </cell>
          <cell r="R1087" t="str">
            <v>c</v>
          </cell>
          <cell r="T1087">
            <v>11</v>
          </cell>
          <cell r="U1087" t="str">
            <v>caught</v>
          </cell>
          <cell r="V1087" t="str">
            <v>J Pandya-Smith</v>
          </cell>
          <cell r="X1087" t="str">
            <v>S Grant</v>
          </cell>
          <cell r="Y1087">
            <v>1</v>
          </cell>
          <cell r="AD1087" t="str">
            <v>n/a</v>
          </cell>
          <cell r="AE1087" t="str">
            <v>n/a</v>
          </cell>
          <cell r="AF1087" t="str">
            <v>n/a</v>
          </cell>
          <cell r="AG1087" t="str">
            <v>n/a</v>
          </cell>
          <cell r="AH1087" t="str">
            <v>n/a</v>
          </cell>
          <cell r="AK1087">
            <v>6</v>
          </cell>
          <cell r="AL1087">
            <v>0.2</v>
          </cell>
          <cell r="AM1087">
            <v>0</v>
          </cell>
          <cell r="AN1087">
            <v>8</v>
          </cell>
          <cell r="AO1087">
            <v>0</v>
          </cell>
        </row>
        <row r="1088">
          <cell r="G1088" t="str">
            <v>Extras11</v>
          </cell>
          <cell r="H1088">
            <v>0</v>
          </cell>
          <cell r="I1088">
            <v>0</v>
          </cell>
          <cell r="J1088" t="str">
            <v>Octopus CC</v>
          </cell>
          <cell r="K1088" t="str">
            <v>Sunday</v>
          </cell>
          <cell r="L1088" t="str">
            <v>13th September</v>
          </cell>
          <cell r="M1088" t="str">
            <v>Home</v>
          </cell>
          <cell r="N1088" t="str">
            <v>Ploughmans CC</v>
          </cell>
          <cell r="P1088">
            <v>1</v>
          </cell>
          <cell r="Q1088" t="str">
            <v>Extras</v>
          </cell>
          <cell r="T1088" t="str">
            <v>n/a</v>
          </cell>
          <cell r="U1088" t="str">
            <v>n/a</v>
          </cell>
          <cell r="V1088" t="str">
            <v>n/a</v>
          </cell>
          <cell r="X1088" t="str">
            <v>n/a</v>
          </cell>
          <cell r="Y1088">
            <v>11</v>
          </cell>
          <cell r="Z1088" t="str">
            <v>n/a</v>
          </cell>
          <cell r="AA1088" t="str">
            <v>n/a</v>
          </cell>
          <cell r="AB1088" t="str">
            <v>n/a</v>
          </cell>
          <cell r="AC1088" t="str">
            <v>n/a</v>
          </cell>
          <cell r="AD1088">
            <v>8</v>
          </cell>
          <cell r="AE1088">
            <v>2</v>
          </cell>
          <cell r="AF1088">
            <v>1</v>
          </cell>
          <cell r="AG1088">
            <v>0</v>
          </cell>
        </row>
        <row r="1089">
          <cell r="G1089" t="str">
            <v>A Hussain2</v>
          </cell>
          <cell r="H1089" t="str">
            <v>w</v>
          </cell>
          <cell r="I1089">
            <v>0</v>
          </cell>
          <cell r="J1089" t="str">
            <v>Ploughmans CC</v>
          </cell>
          <cell r="K1089" t="str">
            <v>Saturday</v>
          </cell>
          <cell r="L1089" t="str">
            <v>19th September</v>
          </cell>
          <cell r="M1089" t="str">
            <v>Away</v>
          </cell>
          <cell r="N1089" t="str">
            <v>Ottershaw &amp; Hamm Moor CC</v>
          </cell>
          <cell r="P1089">
            <v>2</v>
          </cell>
          <cell r="Q1089" t="str">
            <v>A Hussain</v>
          </cell>
          <cell r="T1089">
            <v>1</v>
          </cell>
          <cell r="U1089" t="str">
            <v>caught</v>
          </cell>
          <cell r="V1089" t="str">
            <v>L Parks</v>
          </cell>
          <cell r="X1089" t="str">
            <v>R Cox</v>
          </cell>
          <cell r="Y1089">
            <v>2</v>
          </cell>
          <cell r="AD1089" t="str">
            <v>n/a</v>
          </cell>
          <cell r="AE1089" t="str">
            <v>n/a</v>
          </cell>
          <cell r="AF1089" t="str">
            <v>n/a</v>
          </cell>
          <cell r="AG1089" t="str">
            <v>n/a</v>
          </cell>
          <cell r="AH1089" t="str">
            <v>n/a</v>
          </cell>
          <cell r="AK1089">
            <v>5</v>
          </cell>
          <cell r="AL1089">
            <v>4</v>
          </cell>
          <cell r="AM1089">
            <v>0</v>
          </cell>
          <cell r="AN1089">
            <v>14</v>
          </cell>
          <cell r="AO1089">
            <v>1</v>
          </cell>
        </row>
        <row r="1090">
          <cell r="G1090" t="str">
            <v>R D'sa5</v>
          </cell>
          <cell r="H1090">
            <v>0</v>
          </cell>
          <cell r="I1090">
            <v>0</v>
          </cell>
          <cell r="J1090" t="str">
            <v>Ploughmans CC</v>
          </cell>
          <cell r="K1090" t="str">
            <v>Saturday</v>
          </cell>
          <cell r="L1090" t="str">
            <v>19th September</v>
          </cell>
          <cell r="M1090" t="str">
            <v>Away</v>
          </cell>
          <cell r="N1090" t="str">
            <v>Ottershaw &amp; Hamm Moor CC</v>
          </cell>
          <cell r="P1090">
            <v>2</v>
          </cell>
          <cell r="Q1090" t="str">
            <v>R D'sa</v>
          </cell>
          <cell r="T1090">
            <v>2</v>
          </cell>
          <cell r="U1090" t="str">
            <v>run out</v>
          </cell>
          <cell r="V1090" t="str">
            <v>A Barraclough</v>
          </cell>
          <cell r="Y1090">
            <v>5</v>
          </cell>
          <cell r="AD1090" t="str">
            <v>n/a</v>
          </cell>
          <cell r="AE1090" t="str">
            <v>n/a</v>
          </cell>
          <cell r="AF1090" t="str">
            <v>n/a</v>
          </cell>
          <cell r="AG1090" t="str">
            <v>n/a</v>
          </cell>
          <cell r="AH1090" t="str">
            <v>n/a</v>
          </cell>
        </row>
        <row r="1091">
          <cell r="G1091" t="str">
            <v>D Fernando45</v>
          </cell>
          <cell r="H1091">
            <v>0</v>
          </cell>
          <cell r="I1091">
            <v>0</v>
          </cell>
          <cell r="J1091" t="str">
            <v>Ploughmans CC</v>
          </cell>
          <cell r="K1091" t="str">
            <v>Saturday</v>
          </cell>
          <cell r="L1091" t="str">
            <v>19th September</v>
          </cell>
          <cell r="M1091" t="str">
            <v>Away</v>
          </cell>
          <cell r="N1091" t="str">
            <v>Ottershaw &amp; Hamm Moor CC</v>
          </cell>
          <cell r="P1091">
            <v>2</v>
          </cell>
          <cell r="Q1091" t="str">
            <v>D Fernando</v>
          </cell>
          <cell r="T1091">
            <v>3</v>
          </cell>
          <cell r="U1091" t="str">
            <v>caught</v>
          </cell>
          <cell r="V1091" t="str">
            <v>A Barraclough</v>
          </cell>
          <cell r="X1091" t="str">
            <v>T James</v>
          </cell>
          <cell r="Y1091">
            <v>45</v>
          </cell>
          <cell r="AD1091" t="str">
            <v>n/a</v>
          </cell>
          <cell r="AE1091" t="str">
            <v>n/a</v>
          </cell>
          <cell r="AF1091" t="str">
            <v>n/a</v>
          </cell>
          <cell r="AG1091" t="str">
            <v>n/a</v>
          </cell>
          <cell r="AH1091" t="str">
            <v>n/a</v>
          </cell>
        </row>
        <row r="1092">
          <cell r="G1092" t="str">
            <v>Q Bashir2</v>
          </cell>
          <cell r="H1092">
            <v>0</v>
          </cell>
          <cell r="I1092">
            <v>0</v>
          </cell>
          <cell r="J1092" t="str">
            <v>Ploughmans CC</v>
          </cell>
          <cell r="K1092" t="str">
            <v>Saturday</v>
          </cell>
          <cell r="L1092" t="str">
            <v>19th September</v>
          </cell>
          <cell r="M1092" t="str">
            <v>Away</v>
          </cell>
          <cell r="N1092" t="str">
            <v>Ottershaw &amp; Hamm Moor CC</v>
          </cell>
          <cell r="P1092">
            <v>2</v>
          </cell>
          <cell r="Q1092" t="str">
            <v>Q Bashir</v>
          </cell>
          <cell r="T1092">
            <v>4</v>
          </cell>
          <cell r="U1092" t="str">
            <v>lbw</v>
          </cell>
          <cell r="X1092" t="str">
            <v>G Wolledge</v>
          </cell>
          <cell r="Y1092">
            <v>2</v>
          </cell>
          <cell r="AD1092" t="str">
            <v>n/a</v>
          </cell>
          <cell r="AE1092" t="str">
            <v>n/a</v>
          </cell>
          <cell r="AF1092" t="str">
            <v>n/a</v>
          </cell>
          <cell r="AG1092" t="str">
            <v>n/a</v>
          </cell>
          <cell r="AH1092" t="str">
            <v>n/a</v>
          </cell>
          <cell r="AK1092">
            <v>3</v>
          </cell>
          <cell r="AL1092">
            <v>10</v>
          </cell>
          <cell r="AM1092">
            <v>2</v>
          </cell>
          <cell r="AN1092">
            <v>31</v>
          </cell>
          <cell r="AO1092">
            <v>2</v>
          </cell>
        </row>
        <row r="1093">
          <cell r="G1093" t="str">
            <v>R Khan5</v>
          </cell>
          <cell r="H1093">
            <v>0</v>
          </cell>
          <cell r="I1093">
            <v>0</v>
          </cell>
          <cell r="J1093" t="str">
            <v>Ploughmans CC</v>
          </cell>
          <cell r="K1093" t="str">
            <v>Saturday</v>
          </cell>
          <cell r="L1093" t="str">
            <v>19th September</v>
          </cell>
          <cell r="M1093" t="str">
            <v>Away</v>
          </cell>
          <cell r="N1093" t="str">
            <v>Ottershaw &amp; Hamm Moor CC</v>
          </cell>
          <cell r="P1093">
            <v>2</v>
          </cell>
          <cell r="Q1093" t="str">
            <v>R Khan</v>
          </cell>
          <cell r="T1093">
            <v>5</v>
          </cell>
          <cell r="U1093" t="str">
            <v>lbw</v>
          </cell>
          <cell r="X1093" t="str">
            <v>G Wolledge</v>
          </cell>
          <cell r="Y1093">
            <v>5</v>
          </cell>
          <cell r="AD1093" t="str">
            <v>n/a</v>
          </cell>
          <cell r="AE1093" t="str">
            <v>n/a</v>
          </cell>
          <cell r="AF1093" t="str">
            <v>n/a</v>
          </cell>
          <cell r="AG1093" t="str">
            <v>n/a</v>
          </cell>
          <cell r="AH1093" t="str">
            <v>n/a</v>
          </cell>
          <cell r="AK1093">
            <v>2</v>
          </cell>
          <cell r="AL1093">
            <v>6</v>
          </cell>
          <cell r="AM1093">
            <v>3</v>
          </cell>
          <cell r="AN1093">
            <v>10</v>
          </cell>
          <cell r="AO1093">
            <v>2</v>
          </cell>
        </row>
        <row r="1094">
          <cell r="G1094" t="str">
            <v>M Shah12</v>
          </cell>
          <cell r="H1094">
            <v>0</v>
          </cell>
          <cell r="I1094">
            <v>0</v>
          </cell>
          <cell r="J1094" t="str">
            <v>Ploughmans CC</v>
          </cell>
          <cell r="K1094" t="str">
            <v>Saturday</v>
          </cell>
          <cell r="L1094" t="str">
            <v>19th September</v>
          </cell>
          <cell r="M1094" t="str">
            <v>Away</v>
          </cell>
          <cell r="N1094" t="str">
            <v>Ottershaw &amp; Hamm Moor CC</v>
          </cell>
          <cell r="P1094">
            <v>2</v>
          </cell>
          <cell r="Q1094" t="str">
            <v>M Shah</v>
          </cell>
          <cell r="T1094">
            <v>6</v>
          </cell>
          <cell r="U1094" t="str">
            <v>caught</v>
          </cell>
          <cell r="V1094" t="str">
            <v>N Ridgway</v>
          </cell>
          <cell r="X1094" t="str">
            <v>G Wolledge</v>
          </cell>
          <cell r="Y1094">
            <v>12</v>
          </cell>
          <cell r="AD1094" t="str">
            <v>n/a</v>
          </cell>
          <cell r="AE1094" t="str">
            <v>n/a</v>
          </cell>
          <cell r="AF1094" t="str">
            <v>n/a</v>
          </cell>
          <cell r="AG1094" t="str">
            <v>n/a</v>
          </cell>
          <cell r="AH1094" t="str">
            <v>n/a</v>
          </cell>
        </row>
        <row r="1095">
          <cell r="G1095" t="str">
            <v>O Hussain5</v>
          </cell>
          <cell r="H1095">
            <v>0</v>
          </cell>
          <cell r="I1095">
            <v>0</v>
          </cell>
          <cell r="J1095" t="str">
            <v>Ploughmans CC</v>
          </cell>
          <cell r="K1095" t="str">
            <v>Saturday</v>
          </cell>
          <cell r="L1095" t="str">
            <v>19th September</v>
          </cell>
          <cell r="M1095" t="str">
            <v>Away</v>
          </cell>
          <cell r="N1095" t="str">
            <v>Ottershaw &amp; Hamm Moor CC</v>
          </cell>
          <cell r="P1095">
            <v>2</v>
          </cell>
          <cell r="Q1095" t="str">
            <v>O Hussain</v>
          </cell>
          <cell r="T1095">
            <v>7</v>
          </cell>
          <cell r="U1095" t="str">
            <v>bowled</v>
          </cell>
          <cell r="X1095" t="str">
            <v>R Cox</v>
          </cell>
          <cell r="Y1095">
            <v>5</v>
          </cell>
          <cell r="AD1095" t="str">
            <v>n/a</v>
          </cell>
          <cell r="AE1095" t="str">
            <v>n/a</v>
          </cell>
          <cell r="AF1095" t="str">
            <v>n/a</v>
          </cell>
          <cell r="AG1095" t="str">
            <v>n/a</v>
          </cell>
          <cell r="AH1095" t="str">
            <v>n/a</v>
          </cell>
        </row>
        <row r="1096">
          <cell r="G1096" t="str">
            <v>R Qureshi0</v>
          </cell>
          <cell r="H1096">
            <v>0</v>
          </cell>
          <cell r="I1096">
            <v>0</v>
          </cell>
          <cell r="J1096" t="str">
            <v>Ploughmans CC</v>
          </cell>
          <cell r="K1096" t="str">
            <v>Saturday</v>
          </cell>
          <cell r="L1096" t="str">
            <v>19th September</v>
          </cell>
          <cell r="M1096" t="str">
            <v>Away</v>
          </cell>
          <cell r="N1096" t="str">
            <v>Ottershaw &amp; Hamm Moor CC</v>
          </cell>
          <cell r="P1096">
            <v>2</v>
          </cell>
          <cell r="Q1096" t="str">
            <v>R Qureshi</v>
          </cell>
          <cell r="T1096">
            <v>8</v>
          </cell>
          <cell r="U1096" t="str">
            <v>caught</v>
          </cell>
          <cell r="V1096" t="str">
            <v>A Barraclough</v>
          </cell>
          <cell r="X1096" t="str">
            <v>G Wolledge</v>
          </cell>
          <cell r="Y1096">
            <v>0</v>
          </cell>
          <cell r="AD1096" t="str">
            <v>n/a</v>
          </cell>
          <cell r="AE1096" t="str">
            <v>n/a</v>
          </cell>
          <cell r="AF1096" t="str">
            <v>n/a</v>
          </cell>
          <cell r="AG1096" t="str">
            <v>n/a</v>
          </cell>
          <cell r="AH1096" t="str">
            <v>n/a</v>
          </cell>
        </row>
        <row r="1097">
          <cell r="G1097" t="str">
            <v>N Parvez2</v>
          </cell>
          <cell r="H1097">
            <v>0</v>
          </cell>
          <cell r="I1097">
            <v>0</v>
          </cell>
          <cell r="J1097" t="str">
            <v>Ploughmans CC</v>
          </cell>
          <cell r="K1097" t="str">
            <v>Saturday</v>
          </cell>
          <cell r="L1097" t="str">
            <v>19th September</v>
          </cell>
          <cell r="M1097" t="str">
            <v>Away</v>
          </cell>
          <cell r="N1097" t="str">
            <v>Ottershaw &amp; Hamm Moor CC</v>
          </cell>
          <cell r="P1097">
            <v>2</v>
          </cell>
          <cell r="Q1097" t="str">
            <v>N Parvez</v>
          </cell>
          <cell r="T1097">
            <v>9</v>
          </cell>
          <cell r="U1097" t="str">
            <v>bowled</v>
          </cell>
          <cell r="X1097" t="str">
            <v>F Mills</v>
          </cell>
          <cell r="Y1097">
            <v>2</v>
          </cell>
          <cell r="AD1097" t="str">
            <v>n/a</v>
          </cell>
          <cell r="AE1097" t="str">
            <v>n/a</v>
          </cell>
          <cell r="AF1097" t="str">
            <v>n/a</v>
          </cell>
          <cell r="AG1097" t="str">
            <v>n/a</v>
          </cell>
          <cell r="AH1097" t="str">
            <v>n/a</v>
          </cell>
          <cell r="AK1097">
            <v>4</v>
          </cell>
          <cell r="AL1097">
            <v>10</v>
          </cell>
          <cell r="AM1097">
            <v>1</v>
          </cell>
          <cell r="AN1097">
            <v>37</v>
          </cell>
          <cell r="AO1097">
            <v>1</v>
          </cell>
        </row>
        <row r="1098">
          <cell r="G1098" t="str">
            <v>F Khan20</v>
          </cell>
          <cell r="H1098">
            <v>0</v>
          </cell>
          <cell r="I1098">
            <v>0</v>
          </cell>
          <cell r="J1098" t="str">
            <v>Ploughmans CC</v>
          </cell>
          <cell r="K1098" t="str">
            <v>Saturday</v>
          </cell>
          <cell r="L1098" t="str">
            <v>19th September</v>
          </cell>
          <cell r="M1098" t="str">
            <v>Away</v>
          </cell>
          <cell r="N1098" t="str">
            <v>Ottershaw &amp; Hamm Moor CC</v>
          </cell>
          <cell r="P1098">
            <v>2</v>
          </cell>
          <cell r="Q1098" t="str">
            <v>F Khan</v>
          </cell>
          <cell r="T1098">
            <v>10</v>
          </cell>
          <cell r="U1098" t="str">
            <v>not out</v>
          </cell>
          <cell r="Y1098">
            <v>20</v>
          </cell>
          <cell r="AD1098" t="str">
            <v>n/a</v>
          </cell>
          <cell r="AE1098" t="str">
            <v>n/a</v>
          </cell>
          <cell r="AF1098" t="str">
            <v>n/a</v>
          </cell>
          <cell r="AG1098" t="str">
            <v>n/a</v>
          </cell>
          <cell r="AH1098" t="str">
            <v>n/a</v>
          </cell>
          <cell r="AK1098">
            <v>1</v>
          </cell>
          <cell r="AL1098">
            <v>8.5</v>
          </cell>
          <cell r="AM1098">
            <v>1</v>
          </cell>
          <cell r="AN1098">
            <v>35</v>
          </cell>
          <cell r="AO1098">
            <v>4</v>
          </cell>
        </row>
        <row r="1099">
          <cell r="G1099" t="str">
            <v>Z Raja4</v>
          </cell>
          <cell r="H1099">
            <v>0</v>
          </cell>
          <cell r="I1099">
            <v>0</v>
          </cell>
          <cell r="J1099" t="str">
            <v>Ploughmans CC</v>
          </cell>
          <cell r="K1099" t="str">
            <v>Saturday</v>
          </cell>
          <cell r="L1099" t="str">
            <v>19th September</v>
          </cell>
          <cell r="M1099" t="str">
            <v>Away</v>
          </cell>
          <cell r="N1099" t="str">
            <v>Ottershaw &amp; Hamm Moor CC</v>
          </cell>
          <cell r="P1099">
            <v>2</v>
          </cell>
          <cell r="Q1099" t="str">
            <v>Z Raja</v>
          </cell>
          <cell r="T1099">
            <v>11</v>
          </cell>
          <cell r="U1099" t="str">
            <v>not out</v>
          </cell>
          <cell r="Y1099">
            <v>4</v>
          </cell>
          <cell r="AD1099" t="str">
            <v>n/a</v>
          </cell>
          <cell r="AE1099" t="str">
            <v>n/a</v>
          </cell>
          <cell r="AF1099" t="str">
            <v>n/a</v>
          </cell>
          <cell r="AG1099" t="str">
            <v>n/a</v>
          </cell>
          <cell r="AH1099" t="str">
            <v>n/a</v>
          </cell>
        </row>
        <row r="1100">
          <cell r="G1100" t="str">
            <v>Extras33</v>
          </cell>
          <cell r="H1100">
            <v>0</v>
          </cell>
          <cell r="I1100">
            <v>0</v>
          </cell>
          <cell r="J1100" t="str">
            <v>Ploughmans CC</v>
          </cell>
          <cell r="K1100" t="str">
            <v>Saturday</v>
          </cell>
          <cell r="L1100" t="str">
            <v>19th September</v>
          </cell>
          <cell r="M1100" t="str">
            <v>Away</v>
          </cell>
          <cell r="N1100" t="str">
            <v>Ottershaw &amp; Hamm Moor CC</v>
          </cell>
          <cell r="P1100">
            <v>2</v>
          </cell>
          <cell r="Q1100" t="str">
            <v>Extras</v>
          </cell>
          <cell r="T1100" t="str">
            <v>n/a</v>
          </cell>
          <cell r="U1100" t="str">
            <v>n/a</v>
          </cell>
          <cell r="V1100" t="str">
            <v>n/a</v>
          </cell>
          <cell r="X1100" t="str">
            <v>n/a</v>
          </cell>
          <cell r="Y1100">
            <v>33</v>
          </cell>
          <cell r="Z1100" t="str">
            <v>n/a</v>
          </cell>
          <cell r="AA1100" t="str">
            <v>n/a</v>
          </cell>
          <cell r="AB1100" t="str">
            <v>n/a</v>
          </cell>
          <cell r="AC1100" t="str">
            <v>n/a</v>
          </cell>
          <cell r="AD1100">
            <v>25</v>
          </cell>
          <cell r="AE1100">
            <v>1</v>
          </cell>
          <cell r="AF1100">
            <v>4</v>
          </cell>
          <cell r="AG1100">
            <v>3</v>
          </cell>
        </row>
        <row r="1101">
          <cell r="G1101" t="str">
            <v>C Ovens10</v>
          </cell>
          <cell r="H1101">
            <v>0</v>
          </cell>
          <cell r="I1101">
            <v>0</v>
          </cell>
          <cell r="J1101">
            <v>0</v>
          </cell>
          <cell r="K1101" t="str">
            <v>Saturday</v>
          </cell>
          <cell r="L1101" t="str">
            <v>19th September</v>
          </cell>
          <cell r="M1101" t="str">
            <v>Away</v>
          </cell>
          <cell r="N1101" t="str">
            <v>Ploughmans CC</v>
          </cell>
          <cell r="P1101">
            <v>1</v>
          </cell>
          <cell r="Q1101" t="str">
            <v>C Ovens</v>
          </cell>
          <cell r="T1101">
            <v>1</v>
          </cell>
          <cell r="U1101" t="str">
            <v>bowled</v>
          </cell>
          <cell r="X1101" t="str">
            <v>F Khan</v>
          </cell>
          <cell r="Y1101">
            <v>10</v>
          </cell>
          <cell r="AD1101" t="str">
            <v>n/a</v>
          </cell>
          <cell r="AE1101" t="str">
            <v>n/a</v>
          </cell>
          <cell r="AF1101" t="str">
            <v>n/a</v>
          </cell>
          <cell r="AG1101" t="str">
            <v>n/a</v>
          </cell>
          <cell r="AH1101" t="str">
            <v>n/a</v>
          </cell>
        </row>
        <row r="1102">
          <cell r="G1102" t="str">
            <v>A Barraclough16</v>
          </cell>
          <cell r="H1102">
            <v>0</v>
          </cell>
          <cell r="I1102">
            <v>0</v>
          </cell>
          <cell r="J1102">
            <v>0</v>
          </cell>
          <cell r="K1102" t="str">
            <v>Saturday</v>
          </cell>
          <cell r="L1102" t="str">
            <v>19th September</v>
          </cell>
          <cell r="M1102" t="str">
            <v>Away</v>
          </cell>
          <cell r="N1102" t="str">
            <v>Ploughmans CC</v>
          </cell>
          <cell r="P1102">
            <v>1</v>
          </cell>
          <cell r="Q1102" t="str">
            <v>A Barraclough</v>
          </cell>
          <cell r="T1102">
            <v>2</v>
          </cell>
          <cell r="U1102" t="str">
            <v>lbw</v>
          </cell>
          <cell r="X1102" t="str">
            <v>R Khan</v>
          </cell>
          <cell r="Y1102">
            <v>16</v>
          </cell>
          <cell r="AD1102" t="str">
            <v>n/a</v>
          </cell>
          <cell r="AE1102" t="str">
            <v>n/a</v>
          </cell>
          <cell r="AF1102" t="str">
            <v>n/a</v>
          </cell>
          <cell r="AG1102" t="str">
            <v>n/a</v>
          </cell>
          <cell r="AH1102" t="str">
            <v>n/a</v>
          </cell>
        </row>
        <row r="1103">
          <cell r="G1103" t="str">
            <v>P Hynes21</v>
          </cell>
          <cell r="H1103">
            <v>0</v>
          </cell>
          <cell r="I1103">
            <v>0</v>
          </cell>
          <cell r="J1103">
            <v>0</v>
          </cell>
          <cell r="K1103" t="str">
            <v>Saturday</v>
          </cell>
          <cell r="L1103" t="str">
            <v>19th September</v>
          </cell>
          <cell r="M1103" t="str">
            <v>Away</v>
          </cell>
          <cell r="N1103" t="str">
            <v>Ploughmans CC</v>
          </cell>
          <cell r="P1103">
            <v>1</v>
          </cell>
          <cell r="Q1103" t="str">
            <v>P Hynes</v>
          </cell>
          <cell r="T1103">
            <v>3</v>
          </cell>
          <cell r="U1103" t="str">
            <v>bowled</v>
          </cell>
          <cell r="X1103" t="str">
            <v>R Khan</v>
          </cell>
          <cell r="Y1103">
            <v>21</v>
          </cell>
          <cell r="AD1103" t="str">
            <v>n/a</v>
          </cell>
          <cell r="AE1103" t="str">
            <v>n/a</v>
          </cell>
          <cell r="AF1103" t="str">
            <v>n/a</v>
          </cell>
          <cell r="AG1103" t="str">
            <v>n/a</v>
          </cell>
          <cell r="AH1103" t="str">
            <v>n/a</v>
          </cell>
        </row>
        <row r="1104">
          <cell r="G1104" t="str">
            <v>L Parks24</v>
          </cell>
          <cell r="H1104">
            <v>0</v>
          </cell>
          <cell r="I1104">
            <v>0</v>
          </cell>
          <cell r="J1104">
            <v>0</v>
          </cell>
          <cell r="K1104" t="str">
            <v>Saturday</v>
          </cell>
          <cell r="L1104" t="str">
            <v>19th September</v>
          </cell>
          <cell r="M1104" t="str">
            <v>Away</v>
          </cell>
          <cell r="N1104" t="str">
            <v>Ploughmans CC</v>
          </cell>
          <cell r="P1104">
            <v>1</v>
          </cell>
          <cell r="Q1104" t="str">
            <v>L Parks</v>
          </cell>
          <cell r="S1104" t="str">
            <v>w</v>
          </cell>
          <cell r="T1104">
            <v>4</v>
          </cell>
          <cell r="U1104" t="str">
            <v>caught</v>
          </cell>
          <cell r="V1104" t="str">
            <v>A Hussain</v>
          </cell>
          <cell r="X1104" t="str">
            <v>Q Bashir</v>
          </cell>
          <cell r="Y1104">
            <v>24</v>
          </cell>
          <cell r="AD1104" t="str">
            <v>n/a</v>
          </cell>
          <cell r="AE1104" t="str">
            <v>n/a</v>
          </cell>
          <cell r="AF1104" t="str">
            <v>n/a</v>
          </cell>
          <cell r="AG1104" t="str">
            <v>n/a</v>
          </cell>
          <cell r="AH1104" t="str">
            <v>n/a</v>
          </cell>
        </row>
        <row r="1105">
          <cell r="G1105" t="str">
            <v>T James0</v>
          </cell>
          <cell r="H1105">
            <v>0</v>
          </cell>
          <cell r="I1105">
            <v>0</v>
          </cell>
          <cell r="J1105">
            <v>0</v>
          </cell>
          <cell r="K1105" t="str">
            <v>Saturday</v>
          </cell>
          <cell r="L1105" t="str">
            <v>19th September</v>
          </cell>
          <cell r="M1105" t="str">
            <v>Away</v>
          </cell>
          <cell r="N1105" t="str">
            <v>Ploughmans CC</v>
          </cell>
          <cell r="P1105">
            <v>1</v>
          </cell>
          <cell r="Q1105" t="str">
            <v>T James</v>
          </cell>
          <cell r="T1105">
            <v>5</v>
          </cell>
          <cell r="U1105" t="str">
            <v>bowled</v>
          </cell>
          <cell r="X1105" t="str">
            <v>Z Raja</v>
          </cell>
          <cell r="Y1105">
            <v>0</v>
          </cell>
          <cell r="AD1105" t="str">
            <v>n/a</v>
          </cell>
          <cell r="AE1105" t="str">
            <v>n/a</v>
          </cell>
          <cell r="AF1105" t="str">
            <v>n/a</v>
          </cell>
          <cell r="AG1105" t="str">
            <v>n/a</v>
          </cell>
          <cell r="AH1105" t="str">
            <v>n/a</v>
          </cell>
          <cell r="AK1105">
            <v>5</v>
          </cell>
          <cell r="AL1105">
            <v>1</v>
          </cell>
          <cell r="AM1105">
            <v>0</v>
          </cell>
          <cell r="AN1105">
            <v>1</v>
          </cell>
          <cell r="AO1105">
            <v>1</v>
          </cell>
        </row>
        <row r="1106">
          <cell r="G1106" t="str">
            <v>N Ridgway16</v>
          </cell>
          <cell r="H1106">
            <v>0</v>
          </cell>
          <cell r="I1106">
            <v>0</v>
          </cell>
          <cell r="J1106">
            <v>0</v>
          </cell>
          <cell r="K1106" t="str">
            <v>Saturday</v>
          </cell>
          <cell r="L1106" t="str">
            <v>19th September</v>
          </cell>
          <cell r="M1106" t="str">
            <v>Away</v>
          </cell>
          <cell r="N1106" t="str">
            <v>Ploughmans CC</v>
          </cell>
          <cell r="P1106">
            <v>1</v>
          </cell>
          <cell r="Q1106" t="str">
            <v>N Ridgway</v>
          </cell>
          <cell r="T1106">
            <v>6</v>
          </cell>
          <cell r="U1106" t="str">
            <v>caught</v>
          </cell>
          <cell r="V1106" t="str">
            <v>R Khan</v>
          </cell>
          <cell r="X1106" t="str">
            <v>Q Bashir</v>
          </cell>
          <cell r="Y1106">
            <v>16</v>
          </cell>
          <cell r="AD1106" t="str">
            <v>n/a</v>
          </cell>
          <cell r="AE1106" t="str">
            <v>n/a</v>
          </cell>
          <cell r="AF1106" t="str">
            <v>n/a</v>
          </cell>
          <cell r="AG1106" t="str">
            <v>n/a</v>
          </cell>
          <cell r="AH1106" t="str">
            <v>n/a</v>
          </cell>
          <cell r="AK1106">
            <v>2</v>
          </cell>
          <cell r="AL1106">
            <v>3.5</v>
          </cell>
          <cell r="AM1106">
            <v>0</v>
          </cell>
          <cell r="AN1106">
            <v>27</v>
          </cell>
          <cell r="AO1106">
            <v>0</v>
          </cell>
        </row>
        <row r="1107">
          <cell r="G1107" t="str">
            <v>D Pretorius10</v>
          </cell>
          <cell r="H1107">
            <v>0</v>
          </cell>
          <cell r="I1107">
            <v>0</v>
          </cell>
          <cell r="J1107">
            <v>0</v>
          </cell>
          <cell r="K1107" t="str">
            <v>Saturday</v>
          </cell>
          <cell r="L1107" t="str">
            <v>19th September</v>
          </cell>
          <cell r="M1107" t="str">
            <v>Away</v>
          </cell>
          <cell r="N1107" t="str">
            <v>Ploughmans CC</v>
          </cell>
          <cell r="P1107">
            <v>1</v>
          </cell>
          <cell r="Q1107" t="str">
            <v>D Pretorius</v>
          </cell>
          <cell r="T1107">
            <v>7</v>
          </cell>
          <cell r="U1107" t="str">
            <v>bowled</v>
          </cell>
          <cell r="X1107" t="str">
            <v>F Khan</v>
          </cell>
          <cell r="Y1107">
            <v>10</v>
          </cell>
          <cell r="AD1107" t="str">
            <v>n/a</v>
          </cell>
          <cell r="AE1107" t="str">
            <v>n/a</v>
          </cell>
          <cell r="AF1107" t="str">
            <v>n/a</v>
          </cell>
          <cell r="AG1107" t="str">
            <v>n/a</v>
          </cell>
          <cell r="AH1107" t="str">
            <v>n/a</v>
          </cell>
          <cell r="AK1107">
            <v>4</v>
          </cell>
          <cell r="AL1107">
            <v>0</v>
          </cell>
          <cell r="AM1107">
            <v>22</v>
          </cell>
          <cell r="AN1107">
            <v>0</v>
          </cell>
        </row>
        <row r="1108">
          <cell r="G1108" t="str">
            <v>F Mills2</v>
          </cell>
          <cell r="H1108">
            <v>0</v>
          </cell>
          <cell r="I1108">
            <v>0</v>
          </cell>
          <cell r="J1108">
            <v>0</v>
          </cell>
          <cell r="K1108" t="str">
            <v>Saturday</v>
          </cell>
          <cell r="L1108" t="str">
            <v>19th September</v>
          </cell>
          <cell r="M1108" t="str">
            <v>Away</v>
          </cell>
          <cell r="N1108" t="str">
            <v>Ploughmans CC</v>
          </cell>
          <cell r="P1108">
            <v>1</v>
          </cell>
          <cell r="Q1108" t="str">
            <v>F Mills</v>
          </cell>
          <cell r="R1108" t="str">
            <v>c</v>
          </cell>
          <cell r="T1108">
            <v>8</v>
          </cell>
          <cell r="U1108" t="str">
            <v>bowled</v>
          </cell>
          <cell r="X1108" t="str">
            <v>F Khan</v>
          </cell>
          <cell r="Y1108">
            <v>2</v>
          </cell>
          <cell r="AD1108" t="str">
            <v>n/a</v>
          </cell>
          <cell r="AE1108" t="str">
            <v>n/a</v>
          </cell>
          <cell r="AF1108" t="str">
            <v>n/a</v>
          </cell>
          <cell r="AG1108" t="str">
            <v>n/a</v>
          </cell>
          <cell r="AH1108" t="str">
            <v>n/a</v>
          </cell>
          <cell r="AK1108">
            <v>6</v>
          </cell>
          <cell r="AL1108">
            <v>2</v>
          </cell>
          <cell r="AM1108">
            <v>1</v>
          </cell>
          <cell r="AN1108">
            <v>6</v>
          </cell>
          <cell r="AO1108">
            <v>1</v>
          </cell>
        </row>
        <row r="1109">
          <cell r="G1109" t="str">
            <v>G Wolledge4</v>
          </cell>
          <cell r="H1109">
            <v>0</v>
          </cell>
          <cell r="I1109">
            <v>0</v>
          </cell>
          <cell r="J1109">
            <v>0</v>
          </cell>
          <cell r="K1109" t="str">
            <v>Saturday</v>
          </cell>
          <cell r="L1109" t="str">
            <v>19th September</v>
          </cell>
          <cell r="M1109" t="str">
            <v>Away</v>
          </cell>
          <cell r="N1109" t="str">
            <v>Ploughmans CC</v>
          </cell>
          <cell r="P1109">
            <v>1</v>
          </cell>
          <cell r="Q1109" t="str">
            <v>G Wolledge</v>
          </cell>
          <cell r="T1109">
            <v>9</v>
          </cell>
          <cell r="U1109" t="str">
            <v>not out</v>
          </cell>
          <cell r="Y1109">
            <v>4</v>
          </cell>
          <cell r="AD1109" t="str">
            <v>n/a</v>
          </cell>
          <cell r="AE1109" t="str">
            <v>n/a</v>
          </cell>
          <cell r="AF1109" t="str">
            <v>n/a</v>
          </cell>
          <cell r="AG1109" t="str">
            <v>n/a</v>
          </cell>
          <cell r="AH1109" t="str">
            <v>n/a</v>
          </cell>
          <cell r="AK1109">
            <v>3</v>
          </cell>
          <cell r="AL1109">
            <v>10</v>
          </cell>
          <cell r="AM1109">
            <v>1</v>
          </cell>
          <cell r="AN1109">
            <v>41</v>
          </cell>
          <cell r="AO1109">
            <v>4</v>
          </cell>
        </row>
        <row r="1110">
          <cell r="G1110" t="str">
            <v>J Jackson0</v>
          </cell>
          <cell r="H1110">
            <v>0</v>
          </cell>
          <cell r="I1110">
            <v>0</v>
          </cell>
          <cell r="J1110">
            <v>0</v>
          </cell>
          <cell r="K1110" t="str">
            <v>Saturday</v>
          </cell>
          <cell r="L1110" t="str">
            <v>19th September</v>
          </cell>
          <cell r="M1110" t="str">
            <v>Away</v>
          </cell>
          <cell r="N1110" t="str">
            <v>Ploughmans CC</v>
          </cell>
          <cell r="P1110">
            <v>1</v>
          </cell>
          <cell r="Q1110" t="str">
            <v>J Jackson</v>
          </cell>
          <cell r="T1110">
            <v>10</v>
          </cell>
          <cell r="U1110" t="str">
            <v>bowled</v>
          </cell>
          <cell r="X1110" t="str">
            <v>F Khan</v>
          </cell>
          <cell r="Y1110">
            <v>0</v>
          </cell>
          <cell r="AD1110" t="str">
            <v>n/a</v>
          </cell>
          <cell r="AE1110" t="str">
            <v>n/a</v>
          </cell>
          <cell r="AF1110" t="str">
            <v>n/a</v>
          </cell>
          <cell r="AG1110" t="str">
            <v>n/a</v>
          </cell>
          <cell r="AH1110" t="str">
            <v>n/a</v>
          </cell>
        </row>
        <row r="1111">
          <cell r="G1111" t="str">
            <v>R Cox2</v>
          </cell>
          <cell r="H1111">
            <v>0</v>
          </cell>
          <cell r="I1111">
            <v>0</v>
          </cell>
          <cell r="J1111">
            <v>0</v>
          </cell>
          <cell r="K1111" t="str">
            <v>Saturday</v>
          </cell>
          <cell r="L1111" t="str">
            <v>19th September</v>
          </cell>
          <cell r="M1111" t="str">
            <v>Away</v>
          </cell>
          <cell r="N1111" t="str">
            <v>Ploughmans CC</v>
          </cell>
          <cell r="P1111">
            <v>1</v>
          </cell>
          <cell r="Q1111" t="str">
            <v>R Cox</v>
          </cell>
          <cell r="T1111">
            <v>11</v>
          </cell>
          <cell r="U1111" t="str">
            <v>bowled</v>
          </cell>
          <cell r="X1111" t="str">
            <v>A Hussain</v>
          </cell>
          <cell r="Y1111">
            <v>2</v>
          </cell>
          <cell r="AD1111" t="str">
            <v>n/a</v>
          </cell>
          <cell r="AE1111" t="str">
            <v>n/a</v>
          </cell>
          <cell r="AF1111" t="str">
            <v>n/a</v>
          </cell>
          <cell r="AG1111" t="str">
            <v>n/a</v>
          </cell>
          <cell r="AH1111" t="str">
            <v>n/a</v>
          </cell>
          <cell r="AK1111">
            <v>1</v>
          </cell>
          <cell r="AL1111">
            <v>10</v>
          </cell>
          <cell r="AM1111">
            <v>1</v>
          </cell>
          <cell r="AN1111">
            <v>31</v>
          </cell>
          <cell r="AO1111">
            <v>2</v>
          </cell>
        </row>
        <row r="1112">
          <cell r="G1112" t="str">
            <v>Extras25</v>
          </cell>
          <cell r="H1112">
            <v>0</v>
          </cell>
          <cell r="I1112">
            <v>0</v>
          </cell>
          <cell r="J1112">
            <v>0</v>
          </cell>
          <cell r="K1112" t="str">
            <v>Saturday</v>
          </cell>
          <cell r="L1112" t="str">
            <v>19th September</v>
          </cell>
          <cell r="M1112" t="str">
            <v>Away</v>
          </cell>
          <cell r="N1112" t="str">
            <v>Ploughmans CC</v>
          </cell>
          <cell r="P1112">
            <v>1</v>
          </cell>
          <cell r="Q1112" t="str">
            <v>Extras</v>
          </cell>
          <cell r="T1112" t="str">
            <v>n/a</v>
          </cell>
          <cell r="U1112" t="str">
            <v>n/a</v>
          </cell>
          <cell r="V1112" t="str">
            <v>n/a</v>
          </cell>
          <cell r="X1112" t="str">
            <v>n/a</v>
          </cell>
          <cell r="Y1112">
            <v>25</v>
          </cell>
          <cell r="Z1112" t="str">
            <v>n/a</v>
          </cell>
          <cell r="AA1112" t="str">
            <v>n/a</v>
          </cell>
          <cell r="AB1112" t="str">
            <v>n/a</v>
          </cell>
          <cell r="AC1112" t="str">
            <v>n/a</v>
          </cell>
          <cell r="AD1112">
            <v>20</v>
          </cell>
          <cell r="AE1112">
            <v>2</v>
          </cell>
          <cell r="AF1112">
            <v>2</v>
          </cell>
          <cell r="AG1112">
            <v>1</v>
          </cell>
        </row>
        <row r="1113">
          <cell r="G1113" t="str">
            <v>Roberts2</v>
          </cell>
          <cell r="H1113">
            <v>0</v>
          </cell>
          <cell r="I1113">
            <v>0</v>
          </cell>
          <cell r="J1113" t="str">
            <v>Ploughmans CC</v>
          </cell>
          <cell r="K1113" t="str">
            <v>Sunday</v>
          </cell>
          <cell r="L1113" t="str">
            <v>20th September</v>
          </cell>
          <cell r="M1113" t="str">
            <v>Away</v>
          </cell>
          <cell r="N1113" t="str">
            <v>Energy Exiles CC</v>
          </cell>
          <cell r="P1113">
            <v>2</v>
          </cell>
          <cell r="Q1113" t="str">
            <v>Roberts</v>
          </cell>
          <cell r="T1113">
            <v>1</v>
          </cell>
          <cell r="U1113" t="str">
            <v>caught</v>
          </cell>
          <cell r="V1113">
            <v>0</v>
          </cell>
          <cell r="X1113" t="str">
            <v>A Morgan</v>
          </cell>
          <cell r="Y1113">
            <v>2</v>
          </cell>
          <cell r="AD1113" t="str">
            <v>n/a</v>
          </cell>
          <cell r="AE1113" t="str">
            <v>n/a</v>
          </cell>
          <cell r="AF1113" t="str">
            <v>n/a</v>
          </cell>
          <cell r="AG1113" t="str">
            <v>n/a</v>
          </cell>
          <cell r="AH1113" t="str">
            <v>n/a</v>
          </cell>
        </row>
        <row r="1114">
          <cell r="G1114" t="str">
            <v>Parkinson38</v>
          </cell>
          <cell r="H1114">
            <v>0</v>
          </cell>
          <cell r="I1114">
            <v>0</v>
          </cell>
          <cell r="J1114" t="str">
            <v>Ploughmans CC</v>
          </cell>
          <cell r="K1114" t="str">
            <v>Sunday</v>
          </cell>
          <cell r="L1114" t="str">
            <v>20th September</v>
          </cell>
          <cell r="M1114" t="str">
            <v>Away</v>
          </cell>
          <cell r="N1114" t="str">
            <v>Energy Exiles CC</v>
          </cell>
          <cell r="P1114">
            <v>2</v>
          </cell>
          <cell r="Q1114" t="str">
            <v>Parkinson</v>
          </cell>
          <cell r="T1114">
            <v>2</v>
          </cell>
          <cell r="U1114" t="str">
            <v>caught</v>
          </cell>
          <cell r="V1114" t="str">
            <v>S Carson</v>
          </cell>
          <cell r="X1114" t="str">
            <v>N Dowell</v>
          </cell>
          <cell r="Y1114">
            <v>38</v>
          </cell>
          <cell r="AD1114" t="str">
            <v>n/a</v>
          </cell>
          <cell r="AE1114" t="str">
            <v>n/a</v>
          </cell>
          <cell r="AF1114" t="str">
            <v>n/a</v>
          </cell>
          <cell r="AG1114" t="str">
            <v>n/a</v>
          </cell>
          <cell r="AH1114" t="str">
            <v>n/a</v>
          </cell>
        </row>
        <row r="1115">
          <cell r="G1115" t="str">
            <v>Searle11</v>
          </cell>
          <cell r="H1115">
            <v>0</v>
          </cell>
          <cell r="I1115">
            <v>0</v>
          </cell>
          <cell r="J1115" t="str">
            <v>Ploughmans CC</v>
          </cell>
          <cell r="K1115" t="str">
            <v>Sunday</v>
          </cell>
          <cell r="L1115" t="str">
            <v>20th September</v>
          </cell>
          <cell r="M1115" t="str">
            <v>Away</v>
          </cell>
          <cell r="N1115" t="str">
            <v>Energy Exiles CC</v>
          </cell>
          <cell r="P1115">
            <v>2</v>
          </cell>
          <cell r="Q1115" t="str">
            <v>Searle</v>
          </cell>
          <cell r="T1115">
            <v>3</v>
          </cell>
          <cell r="U1115" t="str">
            <v>caught</v>
          </cell>
          <cell r="V1115">
            <v>0</v>
          </cell>
          <cell r="X1115" t="str">
            <v>D Pretorius</v>
          </cell>
          <cell r="Y1115">
            <v>11</v>
          </cell>
          <cell r="AD1115" t="str">
            <v>n/a</v>
          </cell>
          <cell r="AE1115" t="str">
            <v>n/a</v>
          </cell>
          <cell r="AF1115" t="str">
            <v>n/a</v>
          </cell>
          <cell r="AG1115" t="str">
            <v>n/a</v>
          </cell>
          <cell r="AH1115" t="str">
            <v>n/a</v>
          </cell>
        </row>
        <row r="1116">
          <cell r="G1116" t="str">
            <v>Tither44</v>
          </cell>
          <cell r="H1116">
            <v>0</v>
          </cell>
          <cell r="I1116">
            <v>0</v>
          </cell>
          <cell r="J1116" t="str">
            <v>Ploughmans CC</v>
          </cell>
          <cell r="K1116" t="str">
            <v>Sunday</v>
          </cell>
          <cell r="L1116" t="str">
            <v>20th September</v>
          </cell>
          <cell r="M1116" t="str">
            <v>Away</v>
          </cell>
          <cell r="N1116" t="str">
            <v>Energy Exiles CC</v>
          </cell>
          <cell r="P1116">
            <v>2</v>
          </cell>
          <cell r="Q1116" t="str">
            <v>Tither</v>
          </cell>
          <cell r="T1116">
            <v>4</v>
          </cell>
          <cell r="U1116" t="str">
            <v>caught</v>
          </cell>
          <cell r="V1116" t="str">
            <v>S Carson</v>
          </cell>
          <cell r="X1116" t="str">
            <v>N Dowell</v>
          </cell>
          <cell r="Y1116">
            <v>44</v>
          </cell>
          <cell r="AD1116" t="str">
            <v>n/a</v>
          </cell>
          <cell r="AE1116" t="str">
            <v>n/a</v>
          </cell>
          <cell r="AF1116" t="str">
            <v>n/a</v>
          </cell>
          <cell r="AG1116" t="str">
            <v>n/a</v>
          </cell>
          <cell r="AH1116" t="str">
            <v>n/a</v>
          </cell>
        </row>
        <row r="1117">
          <cell r="G1117" t="str">
            <v>Kent18</v>
          </cell>
          <cell r="H1117">
            <v>0</v>
          </cell>
          <cell r="I1117">
            <v>0</v>
          </cell>
          <cell r="J1117" t="str">
            <v>Ploughmans CC</v>
          </cell>
          <cell r="K1117" t="str">
            <v>Sunday</v>
          </cell>
          <cell r="L1117" t="str">
            <v>20th September</v>
          </cell>
          <cell r="M1117" t="str">
            <v>Away</v>
          </cell>
          <cell r="N1117" t="str">
            <v>Energy Exiles CC</v>
          </cell>
          <cell r="P1117">
            <v>2</v>
          </cell>
          <cell r="Q1117" t="str">
            <v>Kent</v>
          </cell>
          <cell r="T1117">
            <v>5</v>
          </cell>
          <cell r="U1117" t="str">
            <v>not out</v>
          </cell>
          <cell r="Y1117">
            <v>18</v>
          </cell>
          <cell r="AD1117" t="str">
            <v>n/a</v>
          </cell>
          <cell r="AE1117" t="str">
            <v>n/a</v>
          </cell>
          <cell r="AF1117" t="str">
            <v>n/a</v>
          </cell>
          <cell r="AG1117" t="str">
            <v>n/a</v>
          </cell>
          <cell r="AH1117" t="str">
            <v>n/a</v>
          </cell>
        </row>
        <row r="1118">
          <cell r="G1118" t="str">
            <v>Gundry7</v>
          </cell>
          <cell r="H1118">
            <v>0</v>
          </cell>
          <cell r="I1118">
            <v>0</v>
          </cell>
          <cell r="J1118" t="str">
            <v>Ploughmans CC</v>
          </cell>
          <cell r="K1118" t="str">
            <v>Sunday</v>
          </cell>
          <cell r="L1118" t="str">
            <v>20th September</v>
          </cell>
          <cell r="M1118" t="str">
            <v>Away</v>
          </cell>
          <cell r="N1118" t="str">
            <v>Energy Exiles CC</v>
          </cell>
          <cell r="P1118">
            <v>2</v>
          </cell>
          <cell r="Q1118" t="str">
            <v>Gundry</v>
          </cell>
          <cell r="T1118">
            <v>6</v>
          </cell>
          <cell r="U1118" t="str">
            <v>not out</v>
          </cell>
          <cell r="Y1118">
            <v>7</v>
          </cell>
          <cell r="AD1118" t="str">
            <v>n/a</v>
          </cell>
          <cell r="AE1118" t="str">
            <v>n/a</v>
          </cell>
          <cell r="AF1118" t="str">
            <v>n/a</v>
          </cell>
          <cell r="AG1118" t="str">
            <v>n/a</v>
          </cell>
          <cell r="AH1118" t="str">
            <v>n/a</v>
          </cell>
          <cell r="AK1118">
            <v>2</v>
          </cell>
          <cell r="AL1118">
            <v>7</v>
          </cell>
          <cell r="AM1118">
            <v>2</v>
          </cell>
          <cell r="AN1118">
            <v>19</v>
          </cell>
          <cell r="AO1118">
            <v>1</v>
          </cell>
        </row>
        <row r="1119">
          <cell r="G1119" t="str">
            <v>Wingfieldn/a</v>
          </cell>
          <cell r="H1119">
            <v>0</v>
          </cell>
          <cell r="I1119">
            <v>0</v>
          </cell>
          <cell r="J1119" t="str">
            <v>Ploughmans CC</v>
          </cell>
          <cell r="K1119" t="str">
            <v>Sunday</v>
          </cell>
          <cell r="L1119" t="str">
            <v>20th September</v>
          </cell>
          <cell r="M1119" t="str">
            <v>Away</v>
          </cell>
          <cell r="N1119" t="str">
            <v>Energy Exiles CC</v>
          </cell>
          <cell r="P1119">
            <v>2</v>
          </cell>
          <cell r="Q1119" t="str">
            <v>Wingfield</v>
          </cell>
          <cell r="T1119">
            <v>7</v>
          </cell>
          <cell r="U1119" t="str">
            <v>did not bat</v>
          </cell>
          <cell r="V1119" t="str">
            <v>n/a</v>
          </cell>
          <cell r="W1119" t="str">
            <v>n/a</v>
          </cell>
          <cell r="X1119" t="str">
            <v>n/a</v>
          </cell>
          <cell r="Y1119" t="str">
            <v>n/a</v>
          </cell>
          <cell r="AD1119" t="str">
            <v>n/a</v>
          </cell>
          <cell r="AE1119" t="str">
            <v>n/a</v>
          </cell>
          <cell r="AF1119" t="str">
            <v>n/a</v>
          </cell>
          <cell r="AG1119" t="str">
            <v>n/a</v>
          </cell>
          <cell r="AH1119" t="str">
            <v>n/a</v>
          </cell>
          <cell r="AK1119">
            <v>1</v>
          </cell>
          <cell r="AL1119">
            <v>7</v>
          </cell>
          <cell r="AM1119">
            <v>0</v>
          </cell>
          <cell r="AN1119">
            <v>26</v>
          </cell>
          <cell r="AO1119">
            <v>2</v>
          </cell>
        </row>
        <row r="1120">
          <cell r="G1120" t="str">
            <v>Plumen/a</v>
          </cell>
          <cell r="H1120">
            <v>0</v>
          </cell>
          <cell r="I1120">
            <v>0</v>
          </cell>
          <cell r="J1120" t="str">
            <v>Ploughmans CC</v>
          </cell>
          <cell r="K1120" t="str">
            <v>Sunday</v>
          </cell>
          <cell r="L1120" t="str">
            <v>20th September</v>
          </cell>
          <cell r="M1120" t="str">
            <v>Away</v>
          </cell>
          <cell r="N1120" t="str">
            <v>Energy Exiles CC</v>
          </cell>
          <cell r="P1120">
            <v>2</v>
          </cell>
          <cell r="Q1120" t="str">
            <v>Plume</v>
          </cell>
          <cell r="T1120">
            <v>8</v>
          </cell>
          <cell r="U1120" t="str">
            <v>did not bat</v>
          </cell>
          <cell r="V1120" t="str">
            <v>n/a</v>
          </cell>
          <cell r="W1120" t="str">
            <v>n/a</v>
          </cell>
          <cell r="X1120" t="str">
            <v>n/a</v>
          </cell>
          <cell r="Y1120" t="str">
            <v>n/a</v>
          </cell>
          <cell r="AD1120" t="str">
            <v>n/a</v>
          </cell>
          <cell r="AE1120" t="str">
            <v>n/a</v>
          </cell>
          <cell r="AF1120" t="str">
            <v>n/a</v>
          </cell>
          <cell r="AG1120" t="str">
            <v>n/a</v>
          </cell>
          <cell r="AH1120" t="str">
            <v>n/a</v>
          </cell>
          <cell r="AK1120">
            <v>4</v>
          </cell>
          <cell r="AL1120">
            <v>7</v>
          </cell>
          <cell r="AM1120">
            <v>0</v>
          </cell>
          <cell r="AN1120">
            <v>29</v>
          </cell>
          <cell r="AO1120">
            <v>2</v>
          </cell>
        </row>
        <row r="1121">
          <cell r="G1121" t="str">
            <v>Moynahamn/a</v>
          </cell>
          <cell r="H1121">
            <v>0</v>
          </cell>
          <cell r="I1121">
            <v>0</v>
          </cell>
          <cell r="J1121" t="str">
            <v>Ploughmans CC</v>
          </cell>
          <cell r="K1121" t="str">
            <v>Sunday</v>
          </cell>
          <cell r="L1121" t="str">
            <v>20th September</v>
          </cell>
          <cell r="M1121" t="str">
            <v>Away</v>
          </cell>
          <cell r="N1121" t="str">
            <v>Energy Exiles CC</v>
          </cell>
          <cell r="P1121">
            <v>2</v>
          </cell>
          <cell r="Q1121" t="str">
            <v>Moynaham</v>
          </cell>
          <cell r="T1121">
            <v>9</v>
          </cell>
          <cell r="U1121" t="str">
            <v>did not bat</v>
          </cell>
          <cell r="V1121" t="str">
            <v>n/a</v>
          </cell>
          <cell r="W1121" t="str">
            <v>n/a</v>
          </cell>
          <cell r="X1121" t="str">
            <v>n/a</v>
          </cell>
          <cell r="Y1121" t="str">
            <v>n/a</v>
          </cell>
          <cell r="AD1121" t="str">
            <v>n/a</v>
          </cell>
          <cell r="AE1121" t="str">
            <v>n/a</v>
          </cell>
          <cell r="AF1121" t="str">
            <v>n/a</v>
          </cell>
          <cell r="AG1121" t="str">
            <v>n/a</v>
          </cell>
          <cell r="AH1121" t="str">
            <v>n/a</v>
          </cell>
        </row>
        <row r="1122">
          <cell r="G1122" t="str">
            <v>Thomasn/a</v>
          </cell>
          <cell r="H1122">
            <v>0</v>
          </cell>
          <cell r="I1122">
            <v>0</v>
          </cell>
          <cell r="J1122" t="str">
            <v>Ploughmans CC</v>
          </cell>
          <cell r="K1122" t="str">
            <v>Sunday</v>
          </cell>
          <cell r="L1122" t="str">
            <v>20th September</v>
          </cell>
          <cell r="M1122" t="str">
            <v>Away</v>
          </cell>
          <cell r="N1122" t="str">
            <v>Energy Exiles CC</v>
          </cell>
          <cell r="P1122">
            <v>2</v>
          </cell>
          <cell r="Q1122" t="str">
            <v>Thomas</v>
          </cell>
          <cell r="T1122">
            <v>10</v>
          </cell>
          <cell r="U1122" t="str">
            <v>did not bat</v>
          </cell>
          <cell r="V1122" t="str">
            <v>n/a</v>
          </cell>
          <cell r="W1122" t="str">
            <v>n/a</v>
          </cell>
          <cell r="X1122" t="str">
            <v>n/a</v>
          </cell>
          <cell r="Y1122" t="str">
            <v>n/a</v>
          </cell>
          <cell r="AD1122" t="str">
            <v>n/a</v>
          </cell>
          <cell r="AE1122" t="str">
            <v>n/a</v>
          </cell>
          <cell r="AF1122" t="str">
            <v>n/a</v>
          </cell>
          <cell r="AG1122" t="str">
            <v>n/a</v>
          </cell>
          <cell r="AH1122" t="str">
            <v>n/a</v>
          </cell>
          <cell r="AK1122">
            <v>3</v>
          </cell>
          <cell r="AL1122">
            <v>7</v>
          </cell>
          <cell r="AM1122">
            <v>1</v>
          </cell>
          <cell r="AN1122">
            <v>37</v>
          </cell>
          <cell r="AO1122">
            <v>2</v>
          </cell>
        </row>
        <row r="1123">
          <cell r="G1123" t="str">
            <v>Bowler 1n/a</v>
          </cell>
          <cell r="H1123">
            <v>0</v>
          </cell>
          <cell r="I1123">
            <v>0</v>
          </cell>
          <cell r="J1123" t="str">
            <v>Ploughmans CC</v>
          </cell>
          <cell r="K1123" t="str">
            <v>Sunday</v>
          </cell>
          <cell r="L1123" t="str">
            <v>20th September</v>
          </cell>
          <cell r="M1123" t="str">
            <v>Away</v>
          </cell>
          <cell r="N1123" t="str">
            <v>Energy Exiles CC</v>
          </cell>
          <cell r="P1123">
            <v>2</v>
          </cell>
          <cell r="Q1123" t="str">
            <v>Bowler 1</v>
          </cell>
          <cell r="T1123">
            <v>11</v>
          </cell>
          <cell r="U1123" t="str">
            <v>did not bat</v>
          </cell>
          <cell r="V1123" t="str">
            <v>n/a</v>
          </cell>
          <cell r="W1123" t="str">
            <v>n/a</v>
          </cell>
          <cell r="X1123" t="str">
            <v>n/a</v>
          </cell>
          <cell r="Y1123" t="str">
            <v>n/a</v>
          </cell>
          <cell r="AD1123" t="str">
            <v>n/a</v>
          </cell>
          <cell r="AE1123" t="str">
            <v>n/a</v>
          </cell>
          <cell r="AF1123" t="str">
            <v>n/a</v>
          </cell>
          <cell r="AG1123" t="str">
            <v>n/a</v>
          </cell>
          <cell r="AH1123" t="str">
            <v>n/a</v>
          </cell>
        </row>
        <row r="1124">
          <cell r="G1124" t="str">
            <v>Extras20</v>
          </cell>
          <cell r="H1124">
            <v>0</v>
          </cell>
          <cell r="I1124">
            <v>0</v>
          </cell>
          <cell r="J1124" t="str">
            <v>Ploughmans CC</v>
          </cell>
          <cell r="K1124" t="str">
            <v>Sunday</v>
          </cell>
          <cell r="L1124" t="str">
            <v>20th September</v>
          </cell>
          <cell r="M1124" t="str">
            <v>Away</v>
          </cell>
          <cell r="N1124" t="str">
            <v>Energy Exiles CC</v>
          </cell>
          <cell r="P1124">
            <v>2</v>
          </cell>
          <cell r="Q1124" t="str">
            <v>Extras</v>
          </cell>
          <cell r="T1124" t="str">
            <v>n/a</v>
          </cell>
          <cell r="U1124" t="str">
            <v>n/a</v>
          </cell>
          <cell r="V1124" t="str">
            <v>n/a</v>
          </cell>
          <cell r="X1124" t="str">
            <v>n/a</v>
          </cell>
          <cell r="Y1124">
            <v>20</v>
          </cell>
          <cell r="Z1124" t="str">
            <v>n/a</v>
          </cell>
          <cell r="AA1124" t="str">
            <v>n/a</v>
          </cell>
          <cell r="AB1124" t="str">
            <v>n/a</v>
          </cell>
          <cell r="AC1124" t="str">
            <v>n/a</v>
          </cell>
          <cell r="AD1124">
            <v>13</v>
          </cell>
          <cell r="AE1124">
            <v>0</v>
          </cell>
          <cell r="AF1124">
            <v>6</v>
          </cell>
          <cell r="AG1124">
            <v>1</v>
          </cell>
        </row>
        <row r="1125">
          <cell r="G1125" t="str">
            <v>A Barraclough11</v>
          </cell>
          <cell r="H1125">
            <v>0</v>
          </cell>
          <cell r="I1125">
            <v>0</v>
          </cell>
          <cell r="J1125">
            <v>0</v>
          </cell>
          <cell r="K1125" t="str">
            <v>Sunday</v>
          </cell>
          <cell r="L1125" t="str">
            <v>20th September</v>
          </cell>
          <cell r="M1125" t="str">
            <v>Away</v>
          </cell>
          <cell r="N1125" t="str">
            <v>Ploughmans CC</v>
          </cell>
          <cell r="P1125">
            <v>1</v>
          </cell>
          <cell r="Q1125" t="str">
            <v>A Barraclough</v>
          </cell>
          <cell r="T1125">
            <v>1</v>
          </cell>
          <cell r="U1125" t="str">
            <v>bowled</v>
          </cell>
          <cell r="X1125" t="str">
            <v>Wingfield</v>
          </cell>
          <cell r="Y1125">
            <v>11</v>
          </cell>
          <cell r="AB1125">
            <v>1</v>
          </cell>
          <cell r="AD1125" t="str">
            <v>n/a</v>
          </cell>
          <cell r="AE1125" t="str">
            <v>n/a</v>
          </cell>
          <cell r="AF1125" t="str">
            <v>n/a</v>
          </cell>
          <cell r="AG1125" t="str">
            <v>n/a</v>
          </cell>
          <cell r="AH1125" t="str">
            <v>n/a</v>
          </cell>
          <cell r="AK1125">
            <v>5</v>
          </cell>
          <cell r="AL1125">
            <v>7</v>
          </cell>
          <cell r="AM1125">
            <v>0</v>
          </cell>
          <cell r="AN1125">
            <v>32</v>
          </cell>
          <cell r="AO1125">
            <v>0</v>
          </cell>
        </row>
        <row r="1126">
          <cell r="G1126" t="str">
            <v>L Parks24</v>
          </cell>
          <cell r="H1126">
            <v>0</v>
          </cell>
          <cell r="I1126">
            <v>0</v>
          </cell>
          <cell r="J1126">
            <v>0</v>
          </cell>
          <cell r="K1126" t="str">
            <v>Sunday</v>
          </cell>
          <cell r="L1126" t="str">
            <v>20th September</v>
          </cell>
          <cell r="M1126" t="str">
            <v>Away</v>
          </cell>
          <cell r="N1126" t="str">
            <v>Ploughmans CC</v>
          </cell>
          <cell r="P1126">
            <v>1</v>
          </cell>
          <cell r="Q1126" t="str">
            <v>L Parks</v>
          </cell>
          <cell r="T1126">
            <v>2</v>
          </cell>
          <cell r="U1126" t="str">
            <v>lbw</v>
          </cell>
          <cell r="X1126" t="str">
            <v>Thomas</v>
          </cell>
          <cell r="Y1126">
            <v>24</v>
          </cell>
          <cell r="AB1126">
            <v>1</v>
          </cell>
          <cell r="AD1126" t="str">
            <v>n/a</v>
          </cell>
          <cell r="AE1126" t="str">
            <v>n/a</v>
          </cell>
          <cell r="AF1126" t="str">
            <v>n/a</v>
          </cell>
          <cell r="AG1126" t="str">
            <v>n/a</v>
          </cell>
          <cell r="AH1126" t="str">
            <v>n/a</v>
          </cell>
        </row>
        <row r="1127">
          <cell r="G1127" t="str">
            <v>D Pretorius19</v>
          </cell>
          <cell r="H1127">
            <v>0</v>
          </cell>
          <cell r="I1127">
            <v>0</v>
          </cell>
          <cell r="J1127">
            <v>0</v>
          </cell>
          <cell r="K1127" t="str">
            <v>Sunday</v>
          </cell>
          <cell r="L1127" t="str">
            <v>20th September</v>
          </cell>
          <cell r="M1127" t="str">
            <v>Away</v>
          </cell>
          <cell r="N1127" t="str">
            <v>Ploughmans CC</v>
          </cell>
          <cell r="P1127">
            <v>1</v>
          </cell>
          <cell r="Q1127" t="str">
            <v>D Pretorius</v>
          </cell>
          <cell r="T1127">
            <v>3</v>
          </cell>
          <cell r="U1127" t="str">
            <v>caught</v>
          </cell>
          <cell r="X1127" t="str">
            <v>Plume</v>
          </cell>
          <cell r="Y1127">
            <v>19</v>
          </cell>
          <cell r="AB1127">
            <v>4</v>
          </cell>
          <cell r="AD1127" t="str">
            <v>n/a</v>
          </cell>
          <cell r="AE1127" t="str">
            <v>n/a</v>
          </cell>
          <cell r="AF1127" t="str">
            <v>n/a</v>
          </cell>
          <cell r="AG1127" t="str">
            <v>n/a</v>
          </cell>
          <cell r="AH1127" t="str">
            <v>n/a</v>
          </cell>
          <cell r="AK1127">
            <v>4</v>
          </cell>
          <cell r="AL1127">
            <v>5</v>
          </cell>
          <cell r="AM1127">
            <v>1</v>
          </cell>
          <cell r="AN1127">
            <v>18</v>
          </cell>
          <cell r="AO1127">
            <v>1</v>
          </cell>
        </row>
        <row r="1128">
          <cell r="G1128" t="str">
            <v>N Dowell14</v>
          </cell>
          <cell r="H1128">
            <v>0</v>
          </cell>
          <cell r="I1128">
            <v>0</v>
          </cell>
          <cell r="J1128">
            <v>0</v>
          </cell>
          <cell r="K1128" t="str">
            <v>Sunday</v>
          </cell>
          <cell r="L1128" t="str">
            <v>20th September</v>
          </cell>
          <cell r="M1128" t="str">
            <v>Away</v>
          </cell>
          <cell r="N1128" t="str">
            <v>Ploughmans CC</v>
          </cell>
          <cell r="P1128">
            <v>1</v>
          </cell>
          <cell r="Q1128" t="str">
            <v>N Dowell</v>
          </cell>
          <cell r="T1128">
            <v>4</v>
          </cell>
          <cell r="U1128" t="str">
            <v>bowled</v>
          </cell>
          <cell r="X1128" t="str">
            <v>Thomas</v>
          </cell>
          <cell r="Y1128">
            <v>14</v>
          </cell>
          <cell r="AB1128">
            <v>2</v>
          </cell>
          <cell r="AD1128" t="str">
            <v>n/a</v>
          </cell>
          <cell r="AE1128" t="str">
            <v>n/a</v>
          </cell>
          <cell r="AF1128" t="str">
            <v>n/a</v>
          </cell>
          <cell r="AG1128" t="str">
            <v>n/a</v>
          </cell>
          <cell r="AH1128" t="str">
            <v>n/a</v>
          </cell>
          <cell r="AK1128">
            <v>7</v>
          </cell>
          <cell r="AL1128">
            <v>3</v>
          </cell>
          <cell r="AM1128">
            <v>0</v>
          </cell>
          <cell r="AN1128">
            <v>16</v>
          </cell>
          <cell r="AO1128">
            <v>2</v>
          </cell>
        </row>
        <row r="1129">
          <cell r="G1129" t="str">
            <v>R Byrne0</v>
          </cell>
          <cell r="H1129">
            <v>0</v>
          </cell>
          <cell r="I1129">
            <v>0</v>
          </cell>
          <cell r="J1129">
            <v>0</v>
          </cell>
          <cell r="K1129" t="str">
            <v>Sunday</v>
          </cell>
          <cell r="L1129" t="str">
            <v>20th September</v>
          </cell>
          <cell r="M1129" t="str">
            <v>Away</v>
          </cell>
          <cell r="N1129" t="str">
            <v>Ploughmans CC</v>
          </cell>
          <cell r="P1129">
            <v>1</v>
          </cell>
          <cell r="Q1129" t="str">
            <v>R Byrne</v>
          </cell>
          <cell r="T1129">
            <v>5</v>
          </cell>
          <cell r="U1129" t="str">
            <v>bowled</v>
          </cell>
          <cell r="X1129" t="str">
            <v>Plume</v>
          </cell>
          <cell r="Y1129">
            <v>0</v>
          </cell>
          <cell r="AD1129" t="str">
            <v>n/a</v>
          </cell>
          <cell r="AE1129" t="str">
            <v>n/a</v>
          </cell>
          <cell r="AF1129" t="str">
            <v>n/a</v>
          </cell>
          <cell r="AG1129" t="str">
            <v>n/a</v>
          </cell>
          <cell r="AH1129" t="str">
            <v>n/a</v>
          </cell>
        </row>
        <row r="1130">
          <cell r="G1130" t="str">
            <v>F Mills9</v>
          </cell>
          <cell r="H1130">
            <v>0</v>
          </cell>
          <cell r="I1130">
            <v>0</v>
          </cell>
          <cell r="J1130">
            <v>0</v>
          </cell>
          <cell r="K1130" t="str">
            <v>Sunday</v>
          </cell>
          <cell r="L1130" t="str">
            <v>20th September</v>
          </cell>
          <cell r="M1130" t="str">
            <v>Away</v>
          </cell>
          <cell r="N1130" t="str">
            <v>Ploughmans CC</v>
          </cell>
          <cell r="P1130">
            <v>1</v>
          </cell>
          <cell r="Q1130" t="str">
            <v>F Mills</v>
          </cell>
          <cell r="T1130">
            <v>6</v>
          </cell>
          <cell r="U1130" t="str">
            <v>bowled</v>
          </cell>
          <cell r="X1130" t="str">
            <v>Moynaham</v>
          </cell>
          <cell r="Y1130">
            <v>9</v>
          </cell>
          <cell r="AB1130">
            <v>1</v>
          </cell>
          <cell r="AD1130" t="str">
            <v>n/a</v>
          </cell>
          <cell r="AE1130" t="str">
            <v>n/a</v>
          </cell>
          <cell r="AF1130" t="str">
            <v>n/a</v>
          </cell>
          <cell r="AG1130" t="str">
            <v>n/a</v>
          </cell>
          <cell r="AH1130" t="str">
            <v>n/a</v>
          </cell>
          <cell r="AK1130">
            <v>6</v>
          </cell>
          <cell r="AL1130">
            <v>4</v>
          </cell>
          <cell r="AM1130">
            <v>0</v>
          </cell>
          <cell r="AN1130">
            <v>23</v>
          </cell>
          <cell r="AO1130">
            <v>0</v>
          </cell>
        </row>
        <row r="1131">
          <cell r="G1131" t="str">
            <v>B McGhee36</v>
          </cell>
          <cell r="H1131">
            <v>0</v>
          </cell>
          <cell r="I1131">
            <v>0</v>
          </cell>
          <cell r="J1131">
            <v>0</v>
          </cell>
          <cell r="K1131" t="str">
            <v>Sunday</v>
          </cell>
          <cell r="L1131" t="str">
            <v>20th September</v>
          </cell>
          <cell r="M1131" t="str">
            <v>Away</v>
          </cell>
          <cell r="N1131" t="str">
            <v>Ploughmans CC</v>
          </cell>
          <cell r="P1131">
            <v>1</v>
          </cell>
          <cell r="Q1131" t="str">
            <v>B McGhee</v>
          </cell>
          <cell r="T1131">
            <v>7</v>
          </cell>
          <cell r="U1131" t="str">
            <v>bowled</v>
          </cell>
          <cell r="X1131" t="str">
            <v>Gundry</v>
          </cell>
          <cell r="Y1131">
            <v>36</v>
          </cell>
          <cell r="AB1131">
            <v>3</v>
          </cell>
          <cell r="AC1131">
            <v>1</v>
          </cell>
          <cell r="AD1131" t="str">
            <v>n/a</v>
          </cell>
          <cell r="AE1131" t="str">
            <v>n/a</v>
          </cell>
          <cell r="AF1131" t="str">
            <v>n/a</v>
          </cell>
          <cell r="AG1131" t="str">
            <v>n/a</v>
          </cell>
          <cell r="AH1131" t="str">
            <v>n/a</v>
          </cell>
          <cell r="AK1131">
            <v>2</v>
          </cell>
          <cell r="AL1131">
            <v>5</v>
          </cell>
          <cell r="AM1131">
            <v>1</v>
          </cell>
          <cell r="AN1131">
            <v>8</v>
          </cell>
          <cell r="AO1131">
            <v>0</v>
          </cell>
        </row>
        <row r="1132">
          <cell r="G1132" t="str">
            <v>G Wolledge4</v>
          </cell>
          <cell r="H1132">
            <v>0</v>
          </cell>
          <cell r="I1132">
            <v>0</v>
          </cell>
          <cell r="J1132">
            <v>0</v>
          </cell>
          <cell r="K1132" t="str">
            <v>Sunday</v>
          </cell>
          <cell r="L1132" t="str">
            <v>20th September</v>
          </cell>
          <cell r="M1132" t="str">
            <v>Away</v>
          </cell>
          <cell r="N1132" t="str">
            <v>Ploughmans CC</v>
          </cell>
          <cell r="P1132">
            <v>1</v>
          </cell>
          <cell r="Q1132" t="str">
            <v>G Wolledge</v>
          </cell>
          <cell r="T1132">
            <v>8</v>
          </cell>
          <cell r="U1132" t="str">
            <v>caught</v>
          </cell>
          <cell r="X1132" t="str">
            <v>Moynaham</v>
          </cell>
          <cell r="Y1132">
            <v>4</v>
          </cell>
          <cell r="AD1132" t="str">
            <v>n/a</v>
          </cell>
          <cell r="AE1132" t="str">
            <v>n/a</v>
          </cell>
          <cell r="AF1132" t="str">
            <v>n/a</v>
          </cell>
          <cell r="AG1132" t="str">
            <v>n/a</v>
          </cell>
          <cell r="AH1132" t="str">
            <v>n/a</v>
          </cell>
          <cell r="AK1132">
            <v>3</v>
          </cell>
          <cell r="AL1132">
            <v>5</v>
          </cell>
          <cell r="AM1132">
            <v>0</v>
          </cell>
          <cell r="AN1132">
            <v>19</v>
          </cell>
          <cell r="AO1132">
            <v>0</v>
          </cell>
        </row>
        <row r="1133">
          <cell r="G1133" t="str">
            <v>T Lockhart4</v>
          </cell>
          <cell r="H1133">
            <v>0</v>
          </cell>
          <cell r="I1133">
            <v>0</v>
          </cell>
          <cell r="J1133">
            <v>0</v>
          </cell>
          <cell r="K1133" t="str">
            <v>Sunday</v>
          </cell>
          <cell r="L1133" t="str">
            <v>20th September</v>
          </cell>
          <cell r="M1133" t="str">
            <v>Away</v>
          </cell>
          <cell r="N1133" t="str">
            <v>Ploughmans CC</v>
          </cell>
          <cell r="P1133">
            <v>1</v>
          </cell>
          <cell r="Q1133" t="str">
            <v>T Lockhart</v>
          </cell>
          <cell r="S1133" t="str">
            <v>w</v>
          </cell>
          <cell r="T1133">
            <v>9</v>
          </cell>
          <cell r="U1133" t="str">
            <v>caught</v>
          </cell>
          <cell r="X1133" t="str">
            <v>Wingfield</v>
          </cell>
          <cell r="Y1133">
            <v>4</v>
          </cell>
          <cell r="AB1133">
            <v>1</v>
          </cell>
          <cell r="AD1133" t="str">
            <v>n/a</v>
          </cell>
          <cell r="AE1133" t="str">
            <v>n/a</v>
          </cell>
          <cell r="AF1133" t="str">
            <v>n/a</v>
          </cell>
          <cell r="AG1133" t="str">
            <v>n/a</v>
          </cell>
          <cell r="AH1133" t="str">
            <v>n/a</v>
          </cell>
        </row>
        <row r="1134">
          <cell r="G1134" t="str">
            <v>A Morgan2</v>
          </cell>
          <cell r="H1134">
            <v>0</v>
          </cell>
          <cell r="I1134">
            <v>0</v>
          </cell>
          <cell r="J1134">
            <v>0</v>
          </cell>
          <cell r="K1134" t="str">
            <v>Sunday</v>
          </cell>
          <cell r="L1134" t="str">
            <v>20th September</v>
          </cell>
          <cell r="M1134" t="str">
            <v>Away</v>
          </cell>
          <cell r="N1134" t="str">
            <v>Ploughmans CC</v>
          </cell>
          <cell r="P1134">
            <v>1</v>
          </cell>
          <cell r="Q1134" t="str">
            <v>A Morgan</v>
          </cell>
          <cell r="T1134">
            <v>10</v>
          </cell>
          <cell r="U1134" t="str">
            <v>not out</v>
          </cell>
          <cell r="Y1134">
            <v>2</v>
          </cell>
          <cell r="AD1134" t="str">
            <v>n/a</v>
          </cell>
          <cell r="AE1134" t="str">
            <v>n/a</v>
          </cell>
          <cell r="AF1134" t="str">
            <v>n/a</v>
          </cell>
          <cell r="AG1134" t="str">
            <v>n/a</v>
          </cell>
          <cell r="AH1134" t="str">
            <v>n/a</v>
          </cell>
          <cell r="AK1134">
            <v>1</v>
          </cell>
          <cell r="AL1134">
            <v>5.5</v>
          </cell>
          <cell r="AM1134">
            <v>0</v>
          </cell>
          <cell r="AN1134">
            <v>18</v>
          </cell>
          <cell r="AO1134">
            <v>1</v>
          </cell>
        </row>
        <row r="1135">
          <cell r="G1135" t="str">
            <v>S Carson0</v>
          </cell>
          <cell r="H1135">
            <v>0</v>
          </cell>
          <cell r="I1135">
            <v>0</v>
          </cell>
          <cell r="J1135">
            <v>0</v>
          </cell>
          <cell r="K1135" t="str">
            <v>Sunday</v>
          </cell>
          <cell r="L1135" t="str">
            <v>20th September</v>
          </cell>
          <cell r="M1135" t="str">
            <v>Away</v>
          </cell>
          <cell r="N1135" t="str">
            <v>Ploughmans CC</v>
          </cell>
          <cell r="P1135">
            <v>1</v>
          </cell>
          <cell r="Q1135" t="str">
            <v>S Carson</v>
          </cell>
          <cell r="R1135" t="str">
            <v>c</v>
          </cell>
          <cell r="T1135">
            <v>11</v>
          </cell>
          <cell r="U1135" t="str">
            <v>not out</v>
          </cell>
          <cell r="Y1135">
            <v>0</v>
          </cell>
          <cell r="AD1135" t="str">
            <v>n/a</v>
          </cell>
          <cell r="AE1135" t="str">
            <v>n/a</v>
          </cell>
          <cell r="AF1135" t="str">
            <v>n/a</v>
          </cell>
          <cell r="AG1135" t="str">
            <v>n/a</v>
          </cell>
          <cell r="AH1135" t="str">
            <v>n/a</v>
          </cell>
        </row>
        <row r="1136">
          <cell r="G1136" t="str">
            <v>Extras16</v>
          </cell>
          <cell r="H1136">
            <v>0</v>
          </cell>
          <cell r="I1136">
            <v>0</v>
          </cell>
          <cell r="J1136">
            <v>0</v>
          </cell>
          <cell r="K1136" t="str">
            <v>Sunday</v>
          </cell>
          <cell r="L1136" t="str">
            <v>20th September</v>
          </cell>
          <cell r="M1136" t="str">
            <v>Away</v>
          </cell>
          <cell r="N1136" t="str">
            <v>Ploughmans CC</v>
          </cell>
          <cell r="P1136">
            <v>1</v>
          </cell>
          <cell r="Q1136" t="str">
            <v>Extras</v>
          </cell>
          <cell r="T1136" t="str">
            <v>n/a</v>
          </cell>
          <cell r="U1136" t="str">
            <v>n/a</v>
          </cell>
          <cell r="V1136" t="str">
            <v>n/a</v>
          </cell>
          <cell r="X1136" t="str">
            <v>n/a</v>
          </cell>
          <cell r="Y1136">
            <v>16</v>
          </cell>
          <cell r="Z1136" t="str">
            <v>n/a</v>
          </cell>
          <cell r="AA1136" t="str">
            <v>n/a</v>
          </cell>
          <cell r="AB1136" t="str">
            <v>n/a</v>
          </cell>
          <cell r="AC1136" t="str">
            <v>n/a</v>
          </cell>
          <cell r="AD1136">
            <v>0</v>
          </cell>
          <cell r="AE1136">
            <v>0</v>
          </cell>
          <cell r="AF1136">
            <v>1</v>
          </cell>
          <cell r="AG1136">
            <v>15</v>
          </cell>
        </row>
      </sheetData>
      <sheetData sheetId="2" refreshError="1"/>
      <sheetData sheetId="3" refreshError="1">
        <row r="9">
          <cell r="B9" t="str">
            <v>B Ali</v>
          </cell>
        </row>
        <row r="11">
          <cell r="B11" t="str">
            <v>S Anaokar</v>
          </cell>
        </row>
        <row r="12">
          <cell r="B12" t="str">
            <v>M Ashton</v>
          </cell>
        </row>
        <row r="13">
          <cell r="B13" t="str">
            <v>J Baird-Murray</v>
          </cell>
        </row>
        <row r="14">
          <cell r="B14" t="str">
            <v>P Baker</v>
          </cell>
        </row>
        <row r="15">
          <cell r="B15" t="str">
            <v>D Banger</v>
          </cell>
        </row>
        <row r="16">
          <cell r="B16" t="str">
            <v>A Bangotra</v>
          </cell>
        </row>
        <row r="17">
          <cell r="B17" t="str">
            <v>B Barker</v>
          </cell>
        </row>
        <row r="18">
          <cell r="B18" t="str">
            <v>S Barnes</v>
          </cell>
        </row>
        <row r="20">
          <cell r="B20" t="str">
            <v>R Barraclough</v>
          </cell>
        </row>
        <row r="21">
          <cell r="B21" t="str">
            <v>W Barras</v>
          </cell>
        </row>
        <row r="22">
          <cell r="B22" t="str">
            <v>A Barrass</v>
          </cell>
        </row>
        <row r="23">
          <cell r="B23" t="str">
            <v>J Barron</v>
          </cell>
        </row>
        <row r="24">
          <cell r="B24" t="str">
            <v>H Barry</v>
          </cell>
        </row>
        <row r="26">
          <cell r="B26" t="str">
            <v>P Basic</v>
          </cell>
        </row>
        <row r="27">
          <cell r="B27" t="str">
            <v>E Beasley</v>
          </cell>
        </row>
        <row r="30">
          <cell r="B30" t="str">
            <v>I Berry</v>
          </cell>
        </row>
        <row r="31">
          <cell r="B31" t="str">
            <v>A Bhattacharryya</v>
          </cell>
        </row>
        <row r="32">
          <cell r="B32" t="str">
            <v>E Bird</v>
          </cell>
        </row>
        <row r="33">
          <cell r="B33" t="str">
            <v>A Boyd</v>
          </cell>
        </row>
        <row r="34">
          <cell r="B34" t="str">
            <v>C Bradley</v>
          </cell>
        </row>
        <row r="35">
          <cell r="B35" t="str">
            <v>B Breen</v>
          </cell>
        </row>
        <row r="36">
          <cell r="B36" t="str">
            <v>D Brennan</v>
          </cell>
        </row>
        <row r="37">
          <cell r="B37" t="str">
            <v>W Brett</v>
          </cell>
        </row>
        <row r="38">
          <cell r="B38" t="str">
            <v>S Britto</v>
          </cell>
        </row>
        <row r="40">
          <cell r="B40" t="str">
            <v>M Brown</v>
          </cell>
        </row>
        <row r="41">
          <cell r="B41" t="str">
            <v>P Brown</v>
          </cell>
        </row>
        <row r="42">
          <cell r="B42" t="str">
            <v>D Bruce</v>
          </cell>
        </row>
        <row r="43">
          <cell r="B43" t="str">
            <v>G Buckley</v>
          </cell>
        </row>
        <row r="44">
          <cell r="B44" t="str">
            <v>R Buckley</v>
          </cell>
        </row>
        <row r="45">
          <cell r="B45" t="str">
            <v>G Buckner</v>
          </cell>
        </row>
        <row r="46">
          <cell r="B46" t="str">
            <v>A Burriel</v>
          </cell>
        </row>
        <row r="47">
          <cell r="B47" t="str">
            <v>R Byrne</v>
          </cell>
        </row>
        <row r="48">
          <cell r="B48" t="str">
            <v>M Callanan</v>
          </cell>
        </row>
        <row r="50">
          <cell r="B50" t="str">
            <v>J Capel</v>
          </cell>
        </row>
        <row r="51">
          <cell r="B51" t="str">
            <v>C Carline</v>
          </cell>
        </row>
        <row r="52">
          <cell r="B52" t="str">
            <v>C Carson</v>
          </cell>
        </row>
        <row r="53">
          <cell r="B53" t="str">
            <v>S Carson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1:I53"/>
  <sheetViews>
    <sheetView workbookViewId="0">
      <selection activeCell="D16" sqref="D16"/>
    </sheetView>
  </sheetViews>
  <sheetFormatPr defaultColWidth="8.85546875" defaultRowHeight="15" x14ac:dyDescent="0.25"/>
  <cols>
    <col min="1" max="1" width="11.28515625" style="1" customWidth="1"/>
    <col min="2" max="2" width="28.7109375" style="1" customWidth="1"/>
    <col min="3" max="3" width="12.42578125" style="1" customWidth="1"/>
    <col min="4" max="4" width="31.7109375" style="1" customWidth="1"/>
    <col min="5" max="5" width="7.7109375" style="1" customWidth="1"/>
    <col min="6" max="6" width="9.140625" style="1" customWidth="1"/>
    <col min="7" max="7" width="22.140625" style="1" customWidth="1"/>
    <col min="8" max="8" width="9.42578125" style="1" customWidth="1"/>
    <col min="9" max="9" width="44.140625" style="1" customWidth="1"/>
    <col min="10" max="16384" width="8.85546875" style="1"/>
  </cols>
  <sheetData>
    <row r="1" spans="1:9" ht="23.25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18.75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</row>
    <row r="3" spans="1:9" ht="18.75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64" t="s">
        <v>2</v>
      </c>
      <c r="B4" s="64"/>
      <c r="C4" s="3">
        <v>41</v>
      </c>
      <c r="G4" s="1" t="s">
        <v>3</v>
      </c>
      <c r="H4" s="3">
        <v>25</v>
      </c>
      <c r="I4" s="4" t="s">
        <v>4</v>
      </c>
    </row>
    <row r="5" spans="1:9" x14ac:dyDescent="0.25">
      <c r="A5" s="64" t="s">
        <v>5</v>
      </c>
      <c r="B5" s="64"/>
      <c r="C5" s="3">
        <v>15</v>
      </c>
      <c r="D5" s="5">
        <v>0.37</v>
      </c>
    </row>
    <row r="6" spans="1:9" x14ac:dyDescent="0.25">
      <c r="A6" s="64" t="s">
        <v>6</v>
      </c>
      <c r="B6" s="64"/>
      <c r="C6" s="3">
        <v>22</v>
      </c>
      <c r="D6" s="5">
        <v>0.54</v>
      </c>
    </row>
    <row r="7" spans="1:9" x14ac:dyDescent="0.25">
      <c r="A7" s="64" t="s">
        <v>7</v>
      </c>
      <c r="B7" s="64"/>
      <c r="C7" s="3">
        <v>4</v>
      </c>
      <c r="D7" s="5">
        <v>0.09</v>
      </c>
    </row>
    <row r="8" spans="1:9" x14ac:dyDescent="0.25">
      <c r="C8" s="6"/>
    </row>
    <row r="9" spans="1:9" x14ac:dyDescent="0.25">
      <c r="A9" s="63" t="s">
        <v>8</v>
      </c>
      <c r="B9" s="63"/>
      <c r="C9" s="63"/>
      <c r="D9" s="63"/>
      <c r="F9" s="63" t="s">
        <v>9</v>
      </c>
      <c r="G9" s="63"/>
      <c r="H9" s="63"/>
      <c r="I9" s="63"/>
    </row>
    <row r="10" spans="1:9" x14ac:dyDescent="0.25">
      <c r="A10" s="6"/>
      <c r="B10" s="6"/>
      <c r="C10" s="6"/>
      <c r="F10" s="6"/>
      <c r="G10" s="6"/>
    </row>
    <row r="11" spans="1:9" x14ac:dyDescent="0.25">
      <c r="A11" s="1" t="s">
        <v>10</v>
      </c>
      <c r="C11" s="7">
        <v>7087</v>
      </c>
      <c r="F11" s="1" t="s">
        <v>11</v>
      </c>
      <c r="H11" s="3">
        <v>213</v>
      </c>
      <c r="I11" s="4" t="s">
        <v>12</v>
      </c>
    </row>
    <row r="12" spans="1:9" x14ac:dyDescent="0.25">
      <c r="A12" s="1" t="s">
        <v>13</v>
      </c>
      <c r="C12" s="3">
        <v>173</v>
      </c>
      <c r="D12" s="8" t="s">
        <v>14</v>
      </c>
      <c r="F12" s="1" t="s">
        <v>15</v>
      </c>
      <c r="H12" s="3">
        <v>535</v>
      </c>
      <c r="I12" s="4" t="s">
        <v>16</v>
      </c>
    </row>
    <row r="13" spans="1:9" x14ac:dyDescent="0.25">
      <c r="A13" s="1" t="s">
        <v>17</v>
      </c>
      <c r="C13" s="3" t="s">
        <v>18</v>
      </c>
      <c r="D13" s="4" t="s">
        <v>19</v>
      </c>
      <c r="F13" s="1" t="s">
        <v>20</v>
      </c>
      <c r="H13" s="3">
        <v>4</v>
      </c>
      <c r="I13" s="4" t="s">
        <v>21</v>
      </c>
    </row>
    <row r="14" spans="1:9" x14ac:dyDescent="0.25">
      <c r="A14" s="1" t="s">
        <v>22</v>
      </c>
      <c r="C14" s="3" t="s">
        <v>23</v>
      </c>
      <c r="D14" s="4" t="s">
        <v>24</v>
      </c>
      <c r="F14" s="1" t="s">
        <v>25</v>
      </c>
      <c r="H14" s="3">
        <v>1</v>
      </c>
      <c r="I14" s="4" t="s">
        <v>26</v>
      </c>
    </row>
    <row r="15" spans="1:9" x14ac:dyDescent="0.25">
      <c r="A15" s="1" t="s">
        <v>27</v>
      </c>
      <c r="C15" s="3">
        <v>765</v>
      </c>
      <c r="F15" s="1" t="s">
        <v>28</v>
      </c>
      <c r="H15" s="3">
        <v>71</v>
      </c>
      <c r="I15" s="4" t="s">
        <v>16</v>
      </c>
    </row>
    <row r="16" spans="1:9" x14ac:dyDescent="0.25">
      <c r="A16" s="1" t="s">
        <v>29</v>
      </c>
      <c r="C16" s="3">
        <v>93</v>
      </c>
      <c r="F16" s="1" t="s">
        <v>30</v>
      </c>
      <c r="H16" s="3">
        <v>17</v>
      </c>
      <c r="I16" s="4" t="s">
        <v>21</v>
      </c>
    </row>
    <row r="17" spans="1:9" x14ac:dyDescent="0.25">
      <c r="A17" s="1" t="s">
        <v>31</v>
      </c>
      <c r="C17" s="3">
        <v>51</v>
      </c>
      <c r="F17" s="1" t="s">
        <v>32</v>
      </c>
      <c r="H17" s="3">
        <v>5</v>
      </c>
      <c r="I17" s="4" t="s">
        <v>33</v>
      </c>
    </row>
    <row r="18" spans="1:9" x14ac:dyDescent="0.25">
      <c r="A18" s="1" t="s">
        <v>34</v>
      </c>
      <c r="C18" s="3">
        <v>22</v>
      </c>
      <c r="D18" s="4" t="s">
        <v>35</v>
      </c>
      <c r="F18" s="1" t="s">
        <v>36</v>
      </c>
      <c r="H18" s="7">
        <v>910</v>
      </c>
      <c r="I18" s="4" t="s">
        <v>4</v>
      </c>
    </row>
    <row r="19" spans="1:9" x14ac:dyDescent="0.25">
      <c r="D19" s="4" t="s">
        <v>37</v>
      </c>
      <c r="F19" s="1" t="s">
        <v>38</v>
      </c>
      <c r="H19" s="3">
        <v>4</v>
      </c>
      <c r="I19" s="4" t="s">
        <v>39</v>
      </c>
    </row>
    <row r="20" spans="1:9" x14ac:dyDescent="0.25">
      <c r="D20" s="4" t="s">
        <v>40</v>
      </c>
      <c r="F20" s="1" t="s">
        <v>41</v>
      </c>
      <c r="H20" s="3">
        <v>25</v>
      </c>
      <c r="I20" s="4" t="s">
        <v>4</v>
      </c>
    </row>
    <row r="21" spans="1:9" x14ac:dyDescent="0.25">
      <c r="D21" s="4" t="s">
        <v>42</v>
      </c>
      <c r="F21" s="1" t="s">
        <v>43</v>
      </c>
      <c r="H21" s="3">
        <v>118.18</v>
      </c>
      <c r="I21" s="4" t="s">
        <v>21</v>
      </c>
    </row>
    <row r="22" spans="1:9" x14ac:dyDescent="0.25">
      <c r="D22" s="4" t="s">
        <v>44</v>
      </c>
      <c r="F22" s="1" t="s">
        <v>45</v>
      </c>
      <c r="H22" s="3">
        <v>41.15</v>
      </c>
      <c r="I22" s="4" t="s">
        <v>16</v>
      </c>
    </row>
    <row r="23" spans="1:9" x14ac:dyDescent="0.25">
      <c r="D23" s="4" t="s">
        <v>46</v>
      </c>
      <c r="F23" s="61" t="s">
        <v>47</v>
      </c>
      <c r="G23" s="61"/>
      <c r="H23" s="3">
        <v>20</v>
      </c>
      <c r="I23" s="62" t="s">
        <v>48</v>
      </c>
    </row>
    <row r="24" spans="1:9" ht="30" customHeight="1" x14ac:dyDescent="0.25">
      <c r="A24" s="1" t="s">
        <v>49</v>
      </c>
      <c r="C24" s="3">
        <v>2</v>
      </c>
      <c r="D24" s="4" t="s">
        <v>50</v>
      </c>
      <c r="I24" s="62"/>
    </row>
    <row r="25" spans="1:9" x14ac:dyDescent="0.25">
      <c r="F25" s="4" t="s">
        <v>51</v>
      </c>
    </row>
    <row r="26" spans="1:9" x14ac:dyDescent="0.25">
      <c r="D26" s="4"/>
      <c r="F26" s="4" t="s">
        <v>52</v>
      </c>
    </row>
    <row r="27" spans="1:9" x14ac:dyDescent="0.25">
      <c r="D27" s="4"/>
    </row>
    <row r="29" spans="1:9" x14ac:dyDescent="0.25">
      <c r="A29" s="63" t="s">
        <v>53</v>
      </c>
      <c r="B29" s="63"/>
      <c r="C29" s="63"/>
      <c r="D29" s="63"/>
      <c r="F29" s="63" t="s">
        <v>54</v>
      </c>
      <c r="G29" s="63"/>
      <c r="H29" s="63"/>
      <c r="I29" s="63"/>
    </row>
    <row r="30" spans="1:9" x14ac:dyDescent="0.25">
      <c r="A30" s="6"/>
      <c r="B30" s="6"/>
      <c r="C30" s="6"/>
      <c r="F30" s="6"/>
      <c r="G30" s="6"/>
    </row>
    <row r="31" spans="1:9" x14ac:dyDescent="0.25">
      <c r="A31" s="1" t="s">
        <v>55</v>
      </c>
      <c r="C31" s="7">
        <v>7594</v>
      </c>
      <c r="F31" s="1" t="s">
        <v>56</v>
      </c>
      <c r="H31" s="3">
        <v>47</v>
      </c>
      <c r="I31" s="4" t="s">
        <v>57</v>
      </c>
    </row>
    <row r="32" spans="1:9" x14ac:dyDescent="0.25">
      <c r="A32" s="1" t="s">
        <v>58</v>
      </c>
      <c r="C32" s="3">
        <v>294</v>
      </c>
      <c r="F32" s="1" t="s">
        <v>59</v>
      </c>
      <c r="H32" s="3" t="s">
        <v>60</v>
      </c>
      <c r="I32" s="4" t="s">
        <v>61</v>
      </c>
    </row>
    <row r="33" spans="1:9" x14ac:dyDescent="0.25">
      <c r="A33" s="1" t="s">
        <v>62</v>
      </c>
      <c r="C33" s="3" t="s">
        <v>63</v>
      </c>
      <c r="D33" s="4" t="s">
        <v>64</v>
      </c>
      <c r="F33" s="1" t="s">
        <v>65</v>
      </c>
      <c r="H33" s="3">
        <v>139</v>
      </c>
      <c r="I33" s="4" t="s">
        <v>57</v>
      </c>
    </row>
    <row r="34" spans="1:9" x14ac:dyDescent="0.25">
      <c r="A34" s="1" t="s">
        <v>66</v>
      </c>
      <c r="C34" s="7">
        <v>1408</v>
      </c>
      <c r="D34" s="4"/>
      <c r="F34" s="1" t="s">
        <v>67</v>
      </c>
      <c r="H34" s="3">
        <v>20</v>
      </c>
      <c r="I34" s="4" t="s">
        <v>57</v>
      </c>
    </row>
    <row r="35" spans="1:9" x14ac:dyDescent="0.25">
      <c r="A35" s="1" t="s">
        <v>68</v>
      </c>
      <c r="C35" s="3">
        <v>110</v>
      </c>
      <c r="D35" s="4"/>
      <c r="F35" s="1" t="s">
        <v>69</v>
      </c>
      <c r="H35" s="3">
        <v>664</v>
      </c>
      <c r="I35" s="4" t="s">
        <v>57</v>
      </c>
    </row>
    <row r="36" spans="1:9" x14ac:dyDescent="0.25">
      <c r="A36" s="1" t="s">
        <v>70</v>
      </c>
      <c r="C36" s="3">
        <v>536</v>
      </c>
      <c r="D36" s="8" t="s">
        <v>71</v>
      </c>
      <c r="F36" s="1" t="s">
        <v>72</v>
      </c>
      <c r="H36" s="3">
        <v>47</v>
      </c>
      <c r="I36" s="4" t="s">
        <v>21</v>
      </c>
    </row>
    <row r="37" spans="1:9" x14ac:dyDescent="0.25">
      <c r="A37" s="1" t="s">
        <v>73</v>
      </c>
      <c r="C37" s="3">
        <v>62</v>
      </c>
      <c r="D37" s="8" t="s">
        <v>71</v>
      </c>
      <c r="F37" s="1" t="s">
        <v>74</v>
      </c>
      <c r="H37" s="3">
        <v>11</v>
      </c>
      <c r="I37" s="4" t="s">
        <v>75</v>
      </c>
    </row>
    <row r="38" spans="1:9" x14ac:dyDescent="0.25">
      <c r="A38" s="1" t="s">
        <v>76</v>
      </c>
      <c r="C38" s="3">
        <v>6</v>
      </c>
      <c r="D38" s="4" t="s">
        <v>77</v>
      </c>
      <c r="F38" s="1" t="s">
        <v>78</v>
      </c>
      <c r="H38" s="9">
        <v>3.85</v>
      </c>
      <c r="I38" s="4" t="s">
        <v>79</v>
      </c>
    </row>
    <row r="39" spans="1:9" x14ac:dyDescent="0.25">
      <c r="C39" s="6"/>
      <c r="D39" s="4" t="s">
        <v>80</v>
      </c>
      <c r="F39" s="1" t="s">
        <v>81</v>
      </c>
      <c r="H39" s="3">
        <v>17.739999999999998</v>
      </c>
      <c r="I39" s="4" t="s">
        <v>57</v>
      </c>
    </row>
    <row r="40" spans="1:9" x14ac:dyDescent="0.25">
      <c r="F40" s="1" t="s">
        <v>82</v>
      </c>
      <c r="H40" s="3">
        <v>14.13</v>
      </c>
      <c r="I40" s="4" t="s">
        <v>83</v>
      </c>
    </row>
    <row r="41" spans="1:9" x14ac:dyDescent="0.25">
      <c r="F41" s="61" t="s">
        <v>47</v>
      </c>
      <c r="G41" s="61"/>
      <c r="H41" s="3">
        <v>7</v>
      </c>
      <c r="I41" s="62" t="s">
        <v>84</v>
      </c>
    </row>
    <row r="42" spans="1:9" x14ac:dyDescent="0.25">
      <c r="H42" s="6"/>
      <c r="I42" s="62"/>
    </row>
    <row r="43" spans="1:9" x14ac:dyDescent="0.25">
      <c r="F43" s="4" t="s">
        <v>52</v>
      </c>
    </row>
    <row r="46" spans="1:9" x14ac:dyDescent="0.25">
      <c r="A46" s="63" t="s">
        <v>85</v>
      </c>
      <c r="B46" s="63"/>
      <c r="C46" s="63"/>
      <c r="D46" s="63"/>
      <c r="F46" s="63" t="s">
        <v>86</v>
      </c>
      <c r="G46" s="63"/>
      <c r="H46" s="63"/>
      <c r="I46" s="63"/>
    </row>
    <row r="47" spans="1:9" x14ac:dyDescent="0.25">
      <c r="F47" s="4"/>
    </row>
    <row r="48" spans="1:9" x14ac:dyDescent="0.25">
      <c r="A48" s="1" t="s">
        <v>87</v>
      </c>
      <c r="C48" s="7">
        <v>173</v>
      </c>
      <c r="F48" s="1" t="s">
        <v>88</v>
      </c>
      <c r="H48" s="7">
        <v>19</v>
      </c>
      <c r="I48" s="4" t="s">
        <v>21</v>
      </c>
    </row>
    <row r="49" spans="1:9" x14ac:dyDescent="0.25">
      <c r="A49" s="1" t="s">
        <v>89</v>
      </c>
      <c r="C49" s="3">
        <v>11.5</v>
      </c>
      <c r="F49" s="1" t="s">
        <v>90</v>
      </c>
      <c r="H49" s="3">
        <v>4</v>
      </c>
      <c r="I49" s="4" t="s">
        <v>91</v>
      </c>
    </row>
    <row r="50" spans="1:9" x14ac:dyDescent="0.25">
      <c r="A50" s="1" t="s">
        <v>92</v>
      </c>
      <c r="C50" s="3">
        <v>5</v>
      </c>
      <c r="F50" s="1" t="s">
        <v>93</v>
      </c>
      <c r="H50" s="3">
        <v>2</v>
      </c>
      <c r="I50" s="4" t="s">
        <v>94</v>
      </c>
    </row>
    <row r="51" spans="1:9" x14ac:dyDescent="0.25">
      <c r="A51" s="1" t="s">
        <v>95</v>
      </c>
      <c r="C51" s="7">
        <v>21</v>
      </c>
      <c r="F51" s="1" t="s">
        <v>96</v>
      </c>
      <c r="H51" s="7">
        <v>4</v>
      </c>
      <c r="I51" s="4" t="s">
        <v>91</v>
      </c>
    </row>
    <row r="53" spans="1:9" x14ac:dyDescent="0.25">
      <c r="A53" s="1" t="s">
        <v>97</v>
      </c>
    </row>
  </sheetData>
  <mergeCells count="16">
    <mergeCell ref="A7:B7"/>
    <mergeCell ref="A1:I1"/>
    <mergeCell ref="A2:I2"/>
    <mergeCell ref="A4:B4"/>
    <mergeCell ref="A5:B5"/>
    <mergeCell ref="A6:B6"/>
    <mergeCell ref="F41:G41"/>
    <mergeCell ref="I41:I42"/>
    <mergeCell ref="A46:D46"/>
    <mergeCell ref="F46:I46"/>
    <mergeCell ref="A9:D9"/>
    <mergeCell ref="F9:I9"/>
    <mergeCell ref="F23:G23"/>
    <mergeCell ref="I23:I24"/>
    <mergeCell ref="A29:D29"/>
    <mergeCell ref="F29:I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265"/>
  <sheetViews>
    <sheetView workbookViewId="0">
      <selection activeCell="H10" sqref="H10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7" bestFit="1" customWidth="1"/>
    <col min="4" max="4" width="6" bestFit="1" customWidth="1"/>
    <col min="5" max="5" width="5.28515625" bestFit="1" customWidth="1"/>
    <col min="6" max="6" width="5.42578125" bestFit="1" customWidth="1"/>
    <col min="7" max="7" width="4.140625" bestFit="1" customWidth="1"/>
    <col min="8" max="8" width="6.7109375" bestFit="1" customWidth="1"/>
    <col min="9" max="9" width="4.42578125" bestFit="1" customWidth="1"/>
    <col min="10" max="10" width="9.42578125" bestFit="1" customWidth="1"/>
    <col min="11" max="11" width="7.85546875" bestFit="1" customWidth="1"/>
  </cols>
  <sheetData>
    <row r="1" spans="1:11" s="39" customFormat="1" x14ac:dyDescent="0.25">
      <c r="A1" s="39" t="str">
        <f>'Career Bowling'!B6</f>
        <v>Player</v>
      </c>
      <c r="B1" s="39" t="str">
        <f>'Career Bowling'!C6</f>
        <v>Mat</v>
      </c>
      <c r="C1" s="39" t="str">
        <f>'Career Bowling'!D6</f>
        <v>Overs</v>
      </c>
      <c r="D1" s="39" t="str">
        <f>'Career Bowling'!E6</f>
        <v>Mdns</v>
      </c>
      <c r="E1" s="39" t="str">
        <f>'Career Bowling'!F6</f>
        <v>Runs</v>
      </c>
      <c r="F1" s="39" t="str">
        <f>'Career Bowling'!G6</f>
        <v>Wkts</v>
      </c>
      <c r="G1" s="39" t="str">
        <f>'Career Bowling'!K6</f>
        <v>5wi</v>
      </c>
      <c r="H1" s="39" t="str">
        <f>'Career Bowling'!L6</f>
        <v>Wides</v>
      </c>
      <c r="I1" s="39" t="str">
        <f>'Career Bowling'!M6</f>
        <v>NBs</v>
      </c>
      <c r="J1" s="39" t="str">
        <f>'Career Bowling'!N6</f>
        <v>Best wkts</v>
      </c>
      <c r="K1" s="39" t="str">
        <f>'Career Bowling'!O6</f>
        <v>Best for</v>
      </c>
    </row>
    <row r="2" spans="1:11" x14ac:dyDescent="0.25">
      <c r="A2" t="str">
        <f>'Career Bowling'!B7</f>
        <v>Forhad Ahmed</v>
      </c>
      <c r="B2">
        <f>'Career Bowling'!C7</f>
        <v>2</v>
      </c>
      <c r="C2">
        <f>'Career Bowling'!D7</f>
        <v>15</v>
      </c>
      <c r="D2">
        <f>'Career Bowling'!E7</f>
        <v>1</v>
      </c>
      <c r="E2">
        <f>'Career Bowling'!F7</f>
        <v>62</v>
      </c>
      <c r="F2">
        <f>'Career Bowling'!G7</f>
        <v>5</v>
      </c>
      <c r="G2">
        <f>'Career Bowling'!K7</f>
        <v>0</v>
      </c>
      <c r="H2">
        <f>'Career Bowling'!L7</f>
        <v>5</v>
      </c>
      <c r="I2">
        <f>'Career Bowling'!M7</f>
        <v>0</v>
      </c>
      <c r="J2">
        <f>'Career Bowling'!N7</f>
        <v>3</v>
      </c>
      <c r="K2">
        <f>'Career Bowling'!O7</f>
        <v>27</v>
      </c>
    </row>
    <row r="3" spans="1:11" x14ac:dyDescent="0.25">
      <c r="A3" t="str">
        <f>'Career Bowling'!B8</f>
        <v>A Akash</v>
      </c>
      <c r="B3">
        <f>'Career Bowling'!C8</f>
        <v>1</v>
      </c>
      <c r="C3">
        <f>'Career Bowling'!D8</f>
        <v>4</v>
      </c>
      <c r="D3">
        <f>'Career Bowling'!E8</f>
        <v>0</v>
      </c>
      <c r="E3">
        <f>'Career Bowling'!F8</f>
        <v>20</v>
      </c>
      <c r="F3">
        <f>'Career Bowling'!G8</f>
        <v>1</v>
      </c>
      <c r="G3">
        <f>'Career Bowling'!K8</f>
        <v>0</v>
      </c>
      <c r="H3">
        <f>'Career Bowling'!L8</f>
        <v>0</v>
      </c>
      <c r="I3">
        <f>'Career Bowling'!M8</f>
        <v>0</v>
      </c>
      <c r="J3">
        <f>'Career Bowling'!N8</f>
        <v>1</v>
      </c>
      <c r="K3">
        <f>'Career Bowling'!O8</f>
        <v>20</v>
      </c>
    </row>
    <row r="4" spans="1:11" x14ac:dyDescent="0.25">
      <c r="A4" t="str">
        <f>'Career Bowling'!B9</f>
        <v>B Ali</v>
      </c>
      <c r="B4">
        <f>'Career Bowling'!C9</f>
        <v>1</v>
      </c>
      <c r="C4">
        <f>'Career Bowling'!D9</f>
        <v>4</v>
      </c>
      <c r="D4">
        <f>'Career Bowling'!E9</f>
        <v>0</v>
      </c>
      <c r="E4">
        <f>'Career Bowling'!F9</f>
        <v>11</v>
      </c>
      <c r="F4">
        <f>'Career Bowling'!G9</f>
        <v>2</v>
      </c>
      <c r="G4">
        <f>'Career Bowling'!K9</f>
        <v>0</v>
      </c>
      <c r="H4">
        <f>'Career Bowling'!L9</f>
        <v>0</v>
      </c>
      <c r="I4">
        <f>'Career Bowling'!M9</f>
        <v>0</v>
      </c>
      <c r="J4">
        <f>'Career Bowling'!N9</f>
        <v>2</v>
      </c>
      <c r="K4">
        <f>'Career Bowling'!O9</f>
        <v>11</v>
      </c>
    </row>
    <row r="5" spans="1:11" x14ac:dyDescent="0.25">
      <c r="A5" t="str">
        <f>'Career Bowling'!B10</f>
        <v>S Ali</v>
      </c>
      <c r="B5">
        <f>'Career Bowling'!C10</f>
        <v>1</v>
      </c>
      <c r="C5">
        <f>'Career Bowling'!D10</f>
        <v>8</v>
      </c>
      <c r="D5">
        <f>'Career Bowling'!E10</f>
        <v>0</v>
      </c>
      <c r="E5">
        <f>'Career Bowling'!F10</f>
        <v>30</v>
      </c>
      <c r="F5">
        <f>'Career Bowling'!G10</f>
        <v>1</v>
      </c>
      <c r="G5">
        <f>'Career Bowling'!K10</f>
        <v>0</v>
      </c>
      <c r="H5">
        <f>'Career Bowling'!L10</f>
        <v>0</v>
      </c>
      <c r="I5">
        <f>'Career Bowling'!M10</f>
        <v>0</v>
      </c>
      <c r="J5">
        <f>'Career Bowling'!N10</f>
        <v>1</v>
      </c>
      <c r="K5">
        <f>'Career Bowling'!O10</f>
        <v>30</v>
      </c>
    </row>
    <row r="6" spans="1:11" x14ac:dyDescent="0.25">
      <c r="A6" t="str">
        <f>'Career Bowling'!B11</f>
        <v>S Anaokar</v>
      </c>
      <c r="B6">
        <f>'Career Bowling'!C11</f>
        <v>129</v>
      </c>
      <c r="C6">
        <f>'Career Bowling'!D11</f>
        <v>59</v>
      </c>
      <c r="D6">
        <f>'Career Bowling'!E11</f>
        <v>3</v>
      </c>
      <c r="E6">
        <f>'Career Bowling'!F11</f>
        <v>329</v>
      </c>
      <c r="F6">
        <f>'Career Bowling'!G11</f>
        <v>18</v>
      </c>
      <c r="G6">
        <f>'Career Bowling'!K11</f>
        <v>0</v>
      </c>
      <c r="H6">
        <f>'Career Bowling'!L11</f>
        <v>0</v>
      </c>
      <c r="I6">
        <f>'Career Bowling'!M11</f>
        <v>0</v>
      </c>
      <c r="J6">
        <f>'Career Bowling'!N11</f>
        <v>4</v>
      </c>
      <c r="K6">
        <f>'Career Bowling'!O11</f>
        <v>35</v>
      </c>
    </row>
    <row r="7" spans="1:11" x14ac:dyDescent="0.25">
      <c r="A7" t="str">
        <f>'Career Bowling'!B12</f>
        <v>Matthew Ashton</v>
      </c>
      <c r="B7">
        <f>'Career Bowling'!C12</f>
        <v>121</v>
      </c>
      <c r="C7">
        <f>'Career Bowling'!D12</f>
        <v>886</v>
      </c>
      <c r="D7">
        <f>'Career Bowling'!E12</f>
        <v>137</v>
      </c>
      <c r="E7">
        <f>'Career Bowling'!F12</f>
        <v>3288</v>
      </c>
      <c r="F7">
        <f>'Career Bowling'!G12</f>
        <v>169</v>
      </c>
      <c r="G7">
        <f>'Career Bowling'!K12</f>
        <v>2</v>
      </c>
      <c r="H7">
        <f>'Career Bowling'!L12</f>
        <v>0</v>
      </c>
      <c r="I7">
        <f>'Career Bowling'!M12</f>
        <v>0</v>
      </c>
      <c r="J7">
        <f>'Career Bowling'!N12</f>
        <v>5</v>
      </c>
      <c r="K7">
        <f>'Career Bowling'!O12</f>
        <v>19</v>
      </c>
    </row>
    <row r="8" spans="1:11" x14ac:dyDescent="0.25">
      <c r="A8" t="str">
        <f>'Career Bowling'!B13</f>
        <v>J Baird-Murray</v>
      </c>
      <c r="B8">
        <f>'Career Bowling'!C13</f>
        <v>4</v>
      </c>
      <c r="C8">
        <f>'Career Bowling'!D13</f>
        <v>14</v>
      </c>
      <c r="D8">
        <f>'Career Bowling'!E13</f>
        <v>1</v>
      </c>
      <c r="E8">
        <f>'Career Bowling'!F13</f>
        <v>72</v>
      </c>
      <c r="F8">
        <f>'Career Bowling'!G13</f>
        <v>0</v>
      </c>
      <c r="G8">
        <f>'Career Bowling'!K13</f>
        <v>0</v>
      </c>
      <c r="H8">
        <f>'Career Bowling'!L13</f>
        <v>0</v>
      </c>
      <c r="I8">
        <f>'Career Bowling'!M13</f>
        <v>0</v>
      </c>
      <c r="J8">
        <f>'Career Bowling'!N13</f>
        <v>0</v>
      </c>
      <c r="K8">
        <f>'Career Bowling'!O13</f>
        <v>18</v>
      </c>
    </row>
    <row r="9" spans="1:11" x14ac:dyDescent="0.25">
      <c r="A9" t="str">
        <f>'Career Bowling'!B14</f>
        <v>P Baker</v>
      </c>
      <c r="B9">
        <f>'Career Bowling'!C14</f>
        <v>1</v>
      </c>
      <c r="C9">
        <f>'Career Bowling'!D14</f>
        <v>0</v>
      </c>
      <c r="D9">
        <f>'Career Bowling'!E14</f>
        <v>0</v>
      </c>
      <c r="E9">
        <f>'Career Bowling'!F14</f>
        <v>0</v>
      </c>
      <c r="F9">
        <f>'Career Bowling'!G14</f>
        <v>0</v>
      </c>
      <c r="G9">
        <f>'Career Bowling'!K14</f>
        <v>0</v>
      </c>
      <c r="H9">
        <f>'Career Bowling'!L14</f>
        <v>0</v>
      </c>
      <c r="I9">
        <f>'Career Bowling'!M14</f>
        <v>0</v>
      </c>
      <c r="J9">
        <f>'Career Bowling'!N14</f>
        <v>0</v>
      </c>
      <c r="K9">
        <f>'Career Bowling'!O14</f>
        <v>9</v>
      </c>
    </row>
    <row r="10" spans="1:11" x14ac:dyDescent="0.25">
      <c r="A10" t="str">
        <f>'Career Bowling'!B15</f>
        <v>D Banger</v>
      </c>
      <c r="B10">
        <f>'Career Bowling'!C15</f>
        <v>14</v>
      </c>
      <c r="C10">
        <f>'Career Bowling'!D15</f>
        <v>85</v>
      </c>
      <c r="D10">
        <f>'Career Bowling'!E15</f>
        <v>2</v>
      </c>
      <c r="E10">
        <f>'Career Bowling'!F15</f>
        <v>402</v>
      </c>
      <c r="F10">
        <f>'Career Bowling'!G15</f>
        <v>15</v>
      </c>
      <c r="G10">
        <f>'Career Bowling'!K15</f>
        <v>0</v>
      </c>
      <c r="H10">
        <f>'Career Bowling'!L15</f>
        <v>0</v>
      </c>
      <c r="I10">
        <f>'Career Bowling'!M15</f>
        <v>0</v>
      </c>
      <c r="J10">
        <f>'Career Bowling'!N15</f>
        <v>3</v>
      </c>
      <c r="K10">
        <f>'Career Bowling'!O15</f>
        <v>40</v>
      </c>
    </row>
    <row r="11" spans="1:11" x14ac:dyDescent="0.25">
      <c r="A11" t="str">
        <f>'Career Bowling'!B16</f>
        <v>A Bangotra</v>
      </c>
      <c r="B11">
        <f>'Career Bowling'!C16</f>
        <v>22</v>
      </c>
      <c r="C11">
        <f>'Career Bowling'!D16</f>
        <v>10</v>
      </c>
      <c r="D11">
        <f>'Career Bowling'!E16</f>
        <v>1</v>
      </c>
      <c r="E11">
        <f>'Career Bowling'!F16</f>
        <v>41</v>
      </c>
      <c r="F11">
        <f>'Career Bowling'!G16</f>
        <v>1</v>
      </c>
      <c r="G11">
        <f>'Career Bowling'!K16</f>
        <v>0</v>
      </c>
      <c r="H11">
        <f>'Career Bowling'!L16</f>
        <v>0</v>
      </c>
      <c r="I11">
        <f>'Career Bowling'!M16</f>
        <v>0</v>
      </c>
      <c r="J11">
        <f>'Career Bowling'!N16</f>
        <v>1</v>
      </c>
      <c r="K11">
        <f>'Career Bowling'!O16</f>
        <v>1</v>
      </c>
    </row>
    <row r="12" spans="1:11" x14ac:dyDescent="0.25">
      <c r="A12" t="str">
        <f>'Career Bowling'!B17</f>
        <v>B Barker</v>
      </c>
      <c r="B12">
        <f>'Career Bowling'!C17</f>
        <v>1</v>
      </c>
      <c r="C12">
        <f>'Career Bowling'!D17</f>
        <v>3</v>
      </c>
      <c r="D12">
        <f>'Career Bowling'!E17</f>
        <v>1</v>
      </c>
      <c r="E12">
        <f>'Career Bowling'!F17</f>
        <v>3</v>
      </c>
      <c r="F12">
        <f>'Career Bowling'!G17</f>
        <v>1</v>
      </c>
      <c r="G12">
        <f>'Career Bowling'!K17</f>
        <v>0</v>
      </c>
      <c r="H12">
        <f>'Career Bowling'!L17</f>
        <v>0</v>
      </c>
      <c r="I12">
        <f>'Career Bowling'!M17</f>
        <v>0</v>
      </c>
      <c r="J12">
        <f>'Career Bowling'!N17</f>
        <v>1</v>
      </c>
      <c r="K12">
        <f>'Career Bowling'!O17</f>
        <v>3</v>
      </c>
    </row>
    <row r="13" spans="1:11" x14ac:dyDescent="0.25">
      <c r="A13" t="str">
        <f>'Career Bowling'!B18</f>
        <v>S Barnes</v>
      </c>
      <c r="B13">
        <f>'Career Bowling'!C18</f>
        <v>1</v>
      </c>
      <c r="C13">
        <f>'Career Bowling'!D18</f>
        <v>0</v>
      </c>
      <c r="D13">
        <f>'Career Bowling'!E18</f>
        <v>0</v>
      </c>
      <c r="E13">
        <f>'Career Bowling'!F18</f>
        <v>0</v>
      </c>
      <c r="F13">
        <f>'Career Bowling'!G18</f>
        <v>0</v>
      </c>
      <c r="G13">
        <f>'Career Bowling'!K18</f>
        <v>0</v>
      </c>
      <c r="H13">
        <f>'Career Bowling'!L18</f>
        <v>0</v>
      </c>
      <c r="I13">
        <f>'Career Bowling'!M18</f>
        <v>0</v>
      </c>
      <c r="J13">
        <f>'Career Bowling'!N18</f>
        <v>0</v>
      </c>
      <c r="K13">
        <f>'Career Bowling'!O18</f>
        <v>0</v>
      </c>
    </row>
    <row r="14" spans="1:11" x14ac:dyDescent="0.25">
      <c r="A14" t="str">
        <f>'Career Bowling'!B19</f>
        <v>Adam Barraclough</v>
      </c>
      <c r="B14">
        <f>'Career Bowling'!C19</f>
        <v>51</v>
      </c>
      <c r="C14">
        <f>'Career Bowling'!D19</f>
        <v>54.2</v>
      </c>
      <c r="D14">
        <f>'Career Bowling'!E19</f>
        <v>1</v>
      </c>
      <c r="E14">
        <f>'Career Bowling'!F19</f>
        <v>292</v>
      </c>
      <c r="F14">
        <f>'Career Bowling'!G19</f>
        <v>22</v>
      </c>
      <c r="G14">
        <f>'Career Bowling'!K19</f>
        <v>0</v>
      </c>
      <c r="H14">
        <f>'Career Bowling'!L19</f>
        <v>42</v>
      </c>
      <c r="I14">
        <f>'Career Bowling'!M19</f>
        <v>9</v>
      </c>
      <c r="J14">
        <f>'Career Bowling'!N19</f>
        <v>4</v>
      </c>
      <c r="K14">
        <f>'Career Bowling'!O19</f>
        <v>21</v>
      </c>
    </row>
    <row r="15" spans="1:11" x14ac:dyDescent="0.25">
      <c r="A15" t="str">
        <f>'Career Bowling'!B20</f>
        <v>Rory Barraclough</v>
      </c>
      <c r="B15">
        <f>'Career Bowling'!C20</f>
        <v>3</v>
      </c>
      <c r="C15">
        <f>'Career Bowling'!D20</f>
        <v>17</v>
      </c>
      <c r="D15">
        <f>'Career Bowling'!E20</f>
        <v>4</v>
      </c>
      <c r="E15">
        <f>'Career Bowling'!F20</f>
        <v>53</v>
      </c>
      <c r="F15">
        <f>'Career Bowling'!G20</f>
        <v>8</v>
      </c>
      <c r="G15">
        <f>'Career Bowling'!K20</f>
        <v>0</v>
      </c>
      <c r="H15">
        <f>'Career Bowling'!L20</f>
        <v>0</v>
      </c>
      <c r="I15">
        <f>'Career Bowling'!M20</f>
        <v>0</v>
      </c>
      <c r="J15">
        <f>'Career Bowling'!N20</f>
        <v>4</v>
      </c>
      <c r="K15">
        <f>'Career Bowling'!O20</f>
        <v>13</v>
      </c>
    </row>
    <row r="16" spans="1:11" x14ac:dyDescent="0.25">
      <c r="A16" t="str">
        <f>'Career Bowling'!B21</f>
        <v>William Barras</v>
      </c>
      <c r="B16">
        <f>'Career Bowling'!C21</f>
        <v>52</v>
      </c>
      <c r="C16">
        <f>'Career Bowling'!D21</f>
        <v>274</v>
      </c>
      <c r="D16">
        <f>'Career Bowling'!E21</f>
        <v>28</v>
      </c>
      <c r="E16">
        <f>'Career Bowling'!F21</f>
        <v>1334</v>
      </c>
      <c r="F16">
        <f>'Career Bowling'!G21</f>
        <v>48</v>
      </c>
      <c r="G16">
        <f>'Career Bowling'!K21</f>
        <v>0</v>
      </c>
      <c r="H16">
        <f>'Career Bowling'!L21</f>
        <v>0</v>
      </c>
      <c r="I16">
        <f>'Career Bowling'!M21</f>
        <v>0</v>
      </c>
      <c r="J16">
        <f>'Career Bowling'!N21</f>
        <v>4</v>
      </c>
      <c r="K16">
        <f>'Career Bowling'!O21</f>
        <v>9</v>
      </c>
    </row>
    <row r="17" spans="1:11" x14ac:dyDescent="0.25">
      <c r="A17" t="str">
        <f>'Career Bowling'!B22</f>
        <v>A Barrass</v>
      </c>
      <c r="B17">
        <f>'Career Bowling'!C22</f>
        <v>1</v>
      </c>
      <c r="C17">
        <f>'Career Bowling'!D22</f>
        <v>0</v>
      </c>
      <c r="D17">
        <f>'Career Bowling'!E22</f>
        <v>0</v>
      </c>
      <c r="E17">
        <f>'Career Bowling'!F22</f>
        <v>0</v>
      </c>
      <c r="F17">
        <f>'Career Bowling'!G22</f>
        <v>0</v>
      </c>
      <c r="G17">
        <f>'Career Bowling'!K22</f>
        <v>0</v>
      </c>
      <c r="H17">
        <f>'Career Bowling'!L22</f>
        <v>0</v>
      </c>
      <c r="I17">
        <f>'Career Bowling'!M22</f>
        <v>0</v>
      </c>
      <c r="J17">
        <f>'Career Bowling'!N22</f>
        <v>0</v>
      </c>
      <c r="K17">
        <f>'Career Bowling'!O22</f>
        <v>0</v>
      </c>
    </row>
    <row r="18" spans="1:11" x14ac:dyDescent="0.25">
      <c r="A18" t="str">
        <f>'Career Bowling'!B23</f>
        <v>J Barron</v>
      </c>
      <c r="B18">
        <f>'Career Bowling'!C23</f>
        <v>16</v>
      </c>
      <c r="C18">
        <f>'Career Bowling'!D23</f>
        <v>61</v>
      </c>
      <c r="D18">
        <f>'Career Bowling'!E23</f>
        <v>1</v>
      </c>
      <c r="E18">
        <f>'Career Bowling'!F23</f>
        <v>445</v>
      </c>
      <c r="F18">
        <f>'Career Bowling'!G23</f>
        <v>8</v>
      </c>
      <c r="G18">
        <f>'Career Bowling'!K23</f>
        <v>0</v>
      </c>
      <c r="H18">
        <f>'Career Bowling'!L23</f>
        <v>0</v>
      </c>
      <c r="I18">
        <f>'Career Bowling'!M23</f>
        <v>0</v>
      </c>
      <c r="J18">
        <f>'Career Bowling'!N23</f>
        <v>3</v>
      </c>
      <c r="K18">
        <f>'Career Bowling'!O23</f>
        <v>37</v>
      </c>
    </row>
    <row r="19" spans="1:11" x14ac:dyDescent="0.25">
      <c r="A19" t="str">
        <f>'Career Bowling'!B24</f>
        <v>H Barry</v>
      </c>
      <c r="B19">
        <f>'Career Bowling'!C24</f>
        <v>1</v>
      </c>
      <c r="C19">
        <f>'Career Bowling'!D24</f>
        <v>8</v>
      </c>
      <c r="D19">
        <f>'Career Bowling'!E24</f>
        <v>3</v>
      </c>
      <c r="E19">
        <f>'Career Bowling'!F24</f>
        <v>41</v>
      </c>
      <c r="F19">
        <f>'Career Bowling'!G24</f>
        <v>2</v>
      </c>
      <c r="G19">
        <f>'Career Bowling'!K24</f>
        <v>0</v>
      </c>
      <c r="H19">
        <f>'Career Bowling'!L24</f>
        <v>0</v>
      </c>
      <c r="I19">
        <f>'Career Bowling'!M24</f>
        <v>0</v>
      </c>
      <c r="J19">
        <f>'Career Bowling'!N24</f>
        <v>2</v>
      </c>
      <c r="K19">
        <f>'Career Bowling'!O24</f>
        <v>41</v>
      </c>
    </row>
    <row r="20" spans="1:11" x14ac:dyDescent="0.25">
      <c r="A20" t="str">
        <f>'Career Bowling'!B25</f>
        <v>T Barry</v>
      </c>
      <c r="B20">
        <f>'Career Bowling'!C25</f>
        <v>2</v>
      </c>
      <c r="C20">
        <f>'Career Bowling'!D25</f>
        <v>9</v>
      </c>
      <c r="D20">
        <f>'Career Bowling'!E25</f>
        <v>4</v>
      </c>
      <c r="E20">
        <f>'Career Bowling'!F25</f>
        <v>49</v>
      </c>
      <c r="F20">
        <f>'Career Bowling'!G25</f>
        <v>0</v>
      </c>
      <c r="G20">
        <f>'Career Bowling'!K25</f>
        <v>0</v>
      </c>
      <c r="H20">
        <f>'Career Bowling'!L25</f>
        <v>0</v>
      </c>
      <c r="I20">
        <f>'Career Bowling'!M25</f>
        <v>0</v>
      </c>
      <c r="J20">
        <f>'Career Bowling'!N25</f>
        <v>0</v>
      </c>
      <c r="K20">
        <f>'Career Bowling'!O25</f>
        <v>9</v>
      </c>
    </row>
    <row r="21" spans="1:11" x14ac:dyDescent="0.25">
      <c r="A21" t="str">
        <f>'Career Bowling'!B26</f>
        <v>P Basic</v>
      </c>
      <c r="B21">
        <f>'Career Bowling'!C26</f>
        <v>12</v>
      </c>
      <c r="C21">
        <f>'Career Bowling'!D26</f>
        <v>22</v>
      </c>
      <c r="D21">
        <f>'Career Bowling'!E26</f>
        <v>1</v>
      </c>
      <c r="E21">
        <f>'Career Bowling'!F26</f>
        <v>104</v>
      </c>
      <c r="F21">
        <f>'Career Bowling'!G26</f>
        <v>1</v>
      </c>
      <c r="G21">
        <f>'Career Bowling'!K26</f>
        <v>0</v>
      </c>
      <c r="H21">
        <f>'Career Bowling'!L26</f>
        <v>0</v>
      </c>
      <c r="I21">
        <f>'Career Bowling'!M26</f>
        <v>0</v>
      </c>
      <c r="J21">
        <f>'Career Bowling'!N26</f>
        <v>1</v>
      </c>
      <c r="K21">
        <f>'Career Bowling'!O26</f>
        <v>36</v>
      </c>
    </row>
    <row r="22" spans="1:11" x14ac:dyDescent="0.25">
      <c r="A22" t="str">
        <f>'Career Bowling'!B27</f>
        <v>Ed Beesley</v>
      </c>
      <c r="B22">
        <f>'Career Bowling'!C27</f>
        <v>31</v>
      </c>
      <c r="C22">
        <f>'Career Bowling'!D27</f>
        <v>229</v>
      </c>
      <c r="D22">
        <f>'Career Bowling'!E27</f>
        <v>28</v>
      </c>
      <c r="E22">
        <f>'Career Bowling'!F27</f>
        <v>911</v>
      </c>
      <c r="F22">
        <f>'Career Bowling'!G27</f>
        <v>37</v>
      </c>
      <c r="G22">
        <f>'Career Bowling'!K27</f>
        <v>0</v>
      </c>
      <c r="H22">
        <f>'Career Bowling'!L27</f>
        <v>39</v>
      </c>
      <c r="I22">
        <f>'Career Bowling'!M27</f>
        <v>1</v>
      </c>
      <c r="J22">
        <f>'Career Bowling'!N27</f>
        <v>4</v>
      </c>
      <c r="K22">
        <f>'Career Bowling'!O27</f>
        <v>10</v>
      </c>
    </row>
    <row r="23" spans="1:11" x14ac:dyDescent="0.25">
      <c r="A23" t="str">
        <f>'Career Bowling'!B28</f>
        <v>Julian Bell</v>
      </c>
      <c r="B23">
        <f>'Career Bowling'!C28</f>
        <v>72</v>
      </c>
      <c r="C23">
        <f>'Career Bowling'!D28</f>
        <v>3</v>
      </c>
      <c r="D23">
        <f>'Career Bowling'!E28</f>
        <v>0</v>
      </c>
      <c r="E23">
        <f>'Career Bowling'!F28</f>
        <v>17</v>
      </c>
      <c r="F23">
        <f>'Career Bowling'!G28</f>
        <v>1</v>
      </c>
      <c r="G23">
        <f>'Career Bowling'!K28</f>
        <v>0</v>
      </c>
      <c r="H23">
        <f>'Career Bowling'!L28</f>
        <v>0</v>
      </c>
      <c r="I23">
        <f>'Career Bowling'!M28</f>
        <v>0</v>
      </c>
      <c r="J23">
        <f>'Career Bowling'!N28</f>
        <v>1</v>
      </c>
      <c r="K23">
        <f>'Career Bowling'!O28</f>
        <v>4</v>
      </c>
    </row>
    <row r="24" spans="1:11" x14ac:dyDescent="0.25">
      <c r="A24" t="str">
        <f>'Career Bowling'!B29</f>
        <v>? Bennet</v>
      </c>
      <c r="B24">
        <f>'Career Bowling'!C29</f>
        <v>1</v>
      </c>
      <c r="C24">
        <f>'Career Bowling'!D29</f>
        <v>3</v>
      </c>
      <c r="D24">
        <f>'Career Bowling'!E29</f>
        <v>0</v>
      </c>
      <c r="E24">
        <f>'Career Bowling'!F29</f>
        <v>16</v>
      </c>
      <c r="F24">
        <f>'Career Bowling'!G29</f>
        <v>1</v>
      </c>
      <c r="G24">
        <f>'Career Bowling'!K29</f>
        <v>0</v>
      </c>
      <c r="H24">
        <f>'Career Bowling'!L29</f>
        <v>0</v>
      </c>
      <c r="I24">
        <f>'Career Bowling'!M29</f>
        <v>0</v>
      </c>
      <c r="J24">
        <f>'Career Bowling'!N29</f>
        <v>1</v>
      </c>
      <c r="K24">
        <f>'Career Bowling'!O29</f>
        <v>16</v>
      </c>
    </row>
    <row r="25" spans="1:11" x14ac:dyDescent="0.25">
      <c r="A25" t="str">
        <f>'Career Bowling'!B30</f>
        <v>Ian Berry</v>
      </c>
      <c r="B25">
        <f>'Career Bowling'!C30</f>
        <v>158</v>
      </c>
      <c r="C25">
        <f>'Career Bowling'!D30</f>
        <v>267</v>
      </c>
      <c r="D25">
        <f>'Career Bowling'!E30</f>
        <v>0</v>
      </c>
      <c r="E25">
        <f>'Career Bowling'!F30</f>
        <v>1327</v>
      </c>
      <c r="F25">
        <f>'Career Bowling'!G30</f>
        <v>56</v>
      </c>
      <c r="G25">
        <f>'Career Bowling'!K30</f>
        <v>1</v>
      </c>
      <c r="H25">
        <f>'Career Bowling'!L30</f>
        <v>0</v>
      </c>
      <c r="I25">
        <f>'Career Bowling'!M30</f>
        <v>0</v>
      </c>
      <c r="J25">
        <f>'Career Bowling'!N30</f>
        <v>5</v>
      </c>
      <c r="K25">
        <f>'Career Bowling'!O30</f>
        <v>45</v>
      </c>
    </row>
    <row r="26" spans="1:11" x14ac:dyDescent="0.25">
      <c r="A26" t="str">
        <f>'Career Bowling'!B31</f>
        <v>A Bhattacharryya</v>
      </c>
      <c r="B26">
        <f>'Career Bowling'!C31</f>
        <v>2</v>
      </c>
      <c r="C26">
        <f>'Career Bowling'!D31</f>
        <v>0</v>
      </c>
      <c r="D26">
        <f>'Career Bowling'!E31</f>
        <v>0</v>
      </c>
      <c r="E26">
        <f>'Career Bowling'!F31</f>
        <v>0</v>
      </c>
      <c r="F26">
        <f>'Career Bowling'!G31</f>
        <v>0</v>
      </c>
      <c r="G26">
        <f>'Career Bowling'!K31</f>
        <v>0</v>
      </c>
      <c r="H26">
        <f>'Career Bowling'!L31</f>
        <v>0</v>
      </c>
      <c r="I26">
        <f>'Career Bowling'!M31</f>
        <v>0</v>
      </c>
      <c r="J26">
        <f>'Career Bowling'!N31</f>
        <v>0</v>
      </c>
      <c r="K26">
        <f>'Career Bowling'!O31</f>
        <v>0</v>
      </c>
    </row>
    <row r="27" spans="1:11" x14ac:dyDescent="0.25">
      <c r="A27" t="str">
        <f>'Career Bowling'!B32</f>
        <v>Raiffe Bidder</v>
      </c>
      <c r="B27">
        <f>'Career Bowling'!C32</f>
        <v>4</v>
      </c>
      <c r="C27">
        <f>'Career Bowling'!D32</f>
        <v>13</v>
      </c>
      <c r="D27">
        <f>'Career Bowling'!E32</f>
        <v>0</v>
      </c>
      <c r="E27">
        <f>'Career Bowling'!F32</f>
        <v>75</v>
      </c>
      <c r="F27">
        <f>'Career Bowling'!G32</f>
        <v>1</v>
      </c>
      <c r="G27">
        <f>'Career Bowling'!K32</f>
        <v>0</v>
      </c>
      <c r="H27">
        <f>'Career Bowling'!L32</f>
        <v>4</v>
      </c>
      <c r="I27">
        <f>'Career Bowling'!M32</f>
        <v>0</v>
      </c>
      <c r="J27">
        <f>'Career Bowling'!N32</f>
        <v>1</v>
      </c>
      <c r="K27">
        <f>'Career Bowling'!O32</f>
        <v>35</v>
      </c>
    </row>
    <row r="28" spans="1:11" x14ac:dyDescent="0.25">
      <c r="A28" t="str">
        <f>'Career Bowling'!B33</f>
        <v>E Bird</v>
      </c>
      <c r="B28">
        <f>'Career Bowling'!C33</f>
        <v>50</v>
      </c>
      <c r="C28">
        <f>'Career Bowling'!D33</f>
        <v>7</v>
      </c>
      <c r="D28">
        <f>'Career Bowling'!E33</f>
        <v>0</v>
      </c>
      <c r="E28">
        <f>'Career Bowling'!F33</f>
        <v>33</v>
      </c>
      <c r="F28">
        <f>'Career Bowling'!G33</f>
        <v>2</v>
      </c>
      <c r="G28">
        <f>'Career Bowling'!K33</f>
        <v>0</v>
      </c>
      <c r="H28">
        <f>'Career Bowling'!L33</f>
        <v>0</v>
      </c>
      <c r="I28">
        <f>'Career Bowling'!M33</f>
        <v>0</v>
      </c>
      <c r="J28">
        <f>'Career Bowling'!N33</f>
        <v>2</v>
      </c>
      <c r="K28">
        <f>'Career Bowling'!O33</f>
        <v>19</v>
      </c>
    </row>
    <row r="29" spans="1:11" x14ac:dyDescent="0.25">
      <c r="A29" t="str">
        <f>'Career Bowling'!B34</f>
        <v>Matt Bolshaw</v>
      </c>
      <c r="B29">
        <f>'Career Bowling'!C34</f>
        <v>23</v>
      </c>
      <c r="C29">
        <f>'Career Bowling'!D34</f>
        <v>165</v>
      </c>
      <c r="D29">
        <f>'Career Bowling'!E34</f>
        <v>24</v>
      </c>
      <c r="E29">
        <f>'Career Bowling'!F34</f>
        <v>735</v>
      </c>
      <c r="F29">
        <f>'Career Bowling'!G34</f>
        <v>57</v>
      </c>
      <c r="G29">
        <f>'Career Bowling'!K34</f>
        <v>3</v>
      </c>
      <c r="H29">
        <f>'Career Bowling'!L34</f>
        <v>22</v>
      </c>
      <c r="I29">
        <f>'Career Bowling'!M34</f>
        <v>1</v>
      </c>
      <c r="J29">
        <f>'Career Bowling'!N34</f>
        <v>6</v>
      </c>
      <c r="K29">
        <f>'Career Bowling'!O34</f>
        <v>24</v>
      </c>
    </row>
    <row r="30" spans="1:11" x14ac:dyDescent="0.25">
      <c r="A30" t="str">
        <f>'Career Bowling'!B35</f>
        <v>Andrew Boyd</v>
      </c>
      <c r="B30">
        <f>'Career Bowling'!C35</f>
        <v>100</v>
      </c>
      <c r="C30">
        <f>'Career Bowling'!D35</f>
        <v>268.2</v>
      </c>
      <c r="D30">
        <f>'Career Bowling'!E35</f>
        <v>6</v>
      </c>
      <c r="E30">
        <f>'Career Bowling'!F35</f>
        <v>1801</v>
      </c>
      <c r="F30">
        <f>'Career Bowling'!G35</f>
        <v>67</v>
      </c>
      <c r="G30">
        <f>'Career Bowling'!K35</f>
        <v>0</v>
      </c>
      <c r="H30">
        <f>'Career Bowling'!L35</f>
        <v>18</v>
      </c>
      <c r="I30">
        <f>'Career Bowling'!M35</f>
        <v>0</v>
      </c>
      <c r="J30">
        <f>'Career Bowling'!N35</f>
        <v>4</v>
      </c>
      <c r="K30">
        <f>'Career Bowling'!O35</f>
        <v>12</v>
      </c>
    </row>
    <row r="31" spans="1:11" x14ac:dyDescent="0.25">
      <c r="A31" t="str">
        <f>'Career Bowling'!B36</f>
        <v>C Bradley</v>
      </c>
      <c r="B31">
        <f>'Career Bowling'!C36</f>
        <v>4</v>
      </c>
      <c r="C31">
        <f>'Career Bowling'!D36</f>
        <v>30</v>
      </c>
      <c r="D31">
        <f>'Career Bowling'!E36</f>
        <v>0</v>
      </c>
      <c r="E31">
        <f>'Career Bowling'!F36</f>
        <v>115</v>
      </c>
      <c r="F31">
        <f>'Career Bowling'!G36</f>
        <v>3</v>
      </c>
      <c r="G31">
        <f>'Career Bowling'!K36</f>
        <v>0</v>
      </c>
      <c r="H31">
        <f>'Career Bowling'!L36</f>
        <v>0</v>
      </c>
      <c r="I31">
        <f>'Career Bowling'!M36</f>
        <v>0</v>
      </c>
      <c r="J31">
        <f>'Career Bowling'!N36</f>
        <v>1</v>
      </c>
      <c r="K31">
        <f>'Career Bowling'!O36</f>
        <v>9</v>
      </c>
    </row>
    <row r="32" spans="1:11" x14ac:dyDescent="0.25">
      <c r="A32" t="str">
        <f>'Career Bowling'!B37</f>
        <v>B Breen</v>
      </c>
      <c r="B32">
        <f>'Career Bowling'!C37</f>
        <v>1</v>
      </c>
      <c r="C32">
        <f>'Career Bowling'!D37</f>
        <v>5</v>
      </c>
      <c r="D32">
        <f>'Career Bowling'!E37</f>
        <v>0</v>
      </c>
      <c r="E32">
        <f>'Career Bowling'!F37</f>
        <v>20</v>
      </c>
      <c r="F32">
        <f>'Career Bowling'!G37</f>
        <v>0</v>
      </c>
      <c r="G32">
        <f>'Career Bowling'!K37</f>
        <v>0</v>
      </c>
      <c r="H32">
        <f>'Career Bowling'!L37</f>
        <v>0</v>
      </c>
      <c r="I32">
        <f>'Career Bowling'!M37</f>
        <v>0</v>
      </c>
      <c r="J32">
        <f>'Career Bowling'!N37</f>
        <v>0</v>
      </c>
      <c r="K32">
        <f>'Career Bowling'!O37</f>
        <v>20</v>
      </c>
    </row>
    <row r="33" spans="1:11" x14ac:dyDescent="0.25">
      <c r="A33" t="str">
        <f>'Career Bowling'!B38</f>
        <v>Doug Brennan</v>
      </c>
      <c r="B33">
        <f>'Career Bowling'!C38</f>
        <v>11</v>
      </c>
      <c r="C33">
        <f>'Career Bowling'!D38</f>
        <v>52</v>
      </c>
      <c r="D33">
        <f>'Career Bowling'!E38</f>
        <v>4</v>
      </c>
      <c r="E33">
        <f>'Career Bowling'!F38</f>
        <v>324</v>
      </c>
      <c r="F33">
        <f>'Career Bowling'!G38</f>
        <v>19</v>
      </c>
      <c r="G33">
        <f>'Career Bowling'!K38</f>
        <v>0</v>
      </c>
      <c r="H33">
        <f>'Career Bowling'!L38</f>
        <v>0</v>
      </c>
      <c r="I33">
        <f>'Career Bowling'!M38</f>
        <v>0</v>
      </c>
      <c r="J33">
        <f>'Career Bowling'!N38</f>
        <v>3</v>
      </c>
      <c r="K33">
        <f>'Career Bowling'!O38</f>
        <v>19</v>
      </c>
    </row>
    <row r="34" spans="1:11" x14ac:dyDescent="0.25">
      <c r="A34" t="str">
        <f>'Career Bowling'!B39</f>
        <v>W Brett</v>
      </c>
      <c r="B34">
        <f>'Career Bowling'!C39</f>
        <v>4</v>
      </c>
      <c r="C34">
        <f>'Career Bowling'!D39</f>
        <v>13</v>
      </c>
      <c r="D34">
        <f>'Career Bowling'!E39</f>
        <v>1</v>
      </c>
      <c r="E34">
        <f>'Career Bowling'!F39</f>
        <v>70</v>
      </c>
      <c r="F34">
        <f>'Career Bowling'!G39</f>
        <v>1</v>
      </c>
      <c r="G34">
        <f>'Career Bowling'!K39</f>
        <v>0</v>
      </c>
      <c r="H34">
        <f>'Career Bowling'!L39</f>
        <v>0</v>
      </c>
      <c r="I34">
        <f>'Career Bowling'!M39</f>
        <v>0</v>
      </c>
      <c r="J34">
        <f>'Career Bowling'!N39</f>
        <v>1</v>
      </c>
      <c r="K34">
        <f>'Career Bowling'!O39</f>
        <v>15</v>
      </c>
    </row>
    <row r="35" spans="1:11" x14ac:dyDescent="0.25">
      <c r="A35" t="str">
        <f>'Career Bowling'!B40</f>
        <v>Steve Britto</v>
      </c>
      <c r="B35">
        <f>'Career Bowling'!C40</f>
        <v>356</v>
      </c>
      <c r="C35">
        <f>'Career Bowling'!D40</f>
        <v>661</v>
      </c>
      <c r="D35">
        <f>'Career Bowling'!E40</f>
        <v>34</v>
      </c>
      <c r="E35">
        <f>'Career Bowling'!F40</f>
        <v>3281</v>
      </c>
      <c r="F35">
        <f>'Career Bowling'!G40</f>
        <v>136</v>
      </c>
      <c r="G35">
        <f>'Career Bowling'!K40</f>
        <v>1</v>
      </c>
      <c r="H35">
        <f>'Career Bowling'!L40</f>
        <v>1</v>
      </c>
      <c r="I35">
        <f>'Career Bowling'!M40</f>
        <v>0</v>
      </c>
      <c r="J35">
        <f>'Career Bowling'!N40</f>
        <v>5</v>
      </c>
      <c r="K35">
        <f>'Career Bowling'!O40</f>
        <v>61</v>
      </c>
    </row>
    <row r="36" spans="1:11" x14ac:dyDescent="0.25">
      <c r="A36" t="str">
        <f>'Career Bowling'!B41</f>
        <v>B Brown</v>
      </c>
      <c r="B36">
        <f>'Career Bowling'!C41</f>
        <v>17</v>
      </c>
      <c r="C36">
        <f>'Career Bowling'!D41</f>
        <v>31</v>
      </c>
      <c r="D36">
        <f>'Career Bowling'!E41</f>
        <v>0</v>
      </c>
      <c r="E36">
        <f>'Career Bowling'!F41</f>
        <v>141</v>
      </c>
      <c r="F36">
        <f>'Career Bowling'!G41</f>
        <v>3</v>
      </c>
      <c r="G36">
        <f>'Career Bowling'!K41</f>
        <v>0</v>
      </c>
      <c r="H36">
        <f>'Career Bowling'!L41</f>
        <v>0</v>
      </c>
      <c r="I36">
        <f>'Career Bowling'!M41</f>
        <v>0</v>
      </c>
      <c r="J36">
        <f>'Career Bowling'!N41</f>
        <v>2</v>
      </c>
      <c r="K36">
        <f>'Career Bowling'!O41</f>
        <v>54</v>
      </c>
    </row>
    <row r="37" spans="1:11" x14ac:dyDescent="0.25">
      <c r="A37" t="str">
        <f>'Career Bowling'!B42</f>
        <v>M Brown</v>
      </c>
      <c r="B37">
        <f>'Career Bowling'!C42</f>
        <v>1</v>
      </c>
      <c r="C37">
        <f>'Career Bowling'!D42</f>
        <v>2</v>
      </c>
      <c r="D37">
        <f>'Career Bowling'!E42</f>
        <v>0</v>
      </c>
      <c r="E37">
        <f>'Career Bowling'!F42</f>
        <v>23</v>
      </c>
      <c r="F37">
        <f>'Career Bowling'!G42</f>
        <v>0</v>
      </c>
      <c r="G37">
        <f>'Career Bowling'!K42</f>
        <v>0</v>
      </c>
      <c r="H37">
        <f>'Career Bowling'!L42</f>
        <v>0</v>
      </c>
      <c r="I37">
        <f>'Career Bowling'!M42</f>
        <v>0</v>
      </c>
      <c r="J37">
        <f>'Career Bowling'!N42</f>
        <v>0</v>
      </c>
      <c r="K37">
        <f>'Career Bowling'!O42</f>
        <v>23</v>
      </c>
    </row>
    <row r="38" spans="1:11" x14ac:dyDescent="0.25">
      <c r="A38" t="str">
        <f>'Career Bowling'!B43</f>
        <v>P Brown</v>
      </c>
      <c r="B38">
        <f>'Career Bowling'!C43</f>
        <v>22</v>
      </c>
      <c r="C38">
        <f>'Career Bowling'!D43</f>
        <v>4</v>
      </c>
      <c r="D38">
        <f>'Career Bowling'!E43</f>
        <v>0</v>
      </c>
      <c r="E38">
        <f>'Career Bowling'!F43</f>
        <v>35</v>
      </c>
      <c r="F38">
        <f>'Career Bowling'!G43</f>
        <v>0</v>
      </c>
      <c r="G38">
        <f>'Career Bowling'!K43</f>
        <v>0</v>
      </c>
      <c r="H38">
        <f>'Career Bowling'!L43</f>
        <v>0</v>
      </c>
      <c r="I38">
        <f>'Career Bowling'!M43</f>
        <v>0</v>
      </c>
      <c r="J38">
        <f>'Career Bowling'!N43</f>
        <v>0</v>
      </c>
      <c r="K38">
        <f>'Career Bowling'!O43</f>
        <v>11</v>
      </c>
    </row>
    <row r="39" spans="1:11" x14ac:dyDescent="0.25">
      <c r="A39" t="str">
        <f>'Career Bowling'!B44</f>
        <v>D Bruce</v>
      </c>
      <c r="B39">
        <f>'Career Bowling'!C44</f>
        <v>1</v>
      </c>
      <c r="C39">
        <f>'Career Bowling'!D44</f>
        <v>0</v>
      </c>
      <c r="D39">
        <f>'Career Bowling'!E44</f>
        <v>0</v>
      </c>
      <c r="E39">
        <f>'Career Bowling'!F44</f>
        <v>0</v>
      </c>
      <c r="F39">
        <f>'Career Bowling'!G44</f>
        <v>0</v>
      </c>
      <c r="G39">
        <f>'Career Bowling'!K44</f>
        <v>0</v>
      </c>
      <c r="H39">
        <f>'Career Bowling'!L44</f>
        <v>0</v>
      </c>
      <c r="I39">
        <f>'Career Bowling'!M44</f>
        <v>0</v>
      </c>
      <c r="J39">
        <f>'Career Bowling'!N44</f>
        <v>0</v>
      </c>
      <c r="K39">
        <f>'Career Bowling'!O44</f>
        <v>0</v>
      </c>
    </row>
    <row r="40" spans="1:11" x14ac:dyDescent="0.25">
      <c r="A40" t="str">
        <f>'Career Bowling'!B45</f>
        <v>G Buckley</v>
      </c>
      <c r="B40">
        <f>'Career Bowling'!C45</f>
        <v>1</v>
      </c>
      <c r="C40">
        <f>'Career Bowling'!D45</f>
        <v>0</v>
      </c>
      <c r="D40">
        <f>'Career Bowling'!E45</f>
        <v>0</v>
      </c>
      <c r="E40">
        <f>'Career Bowling'!F45</f>
        <v>0</v>
      </c>
      <c r="F40">
        <f>'Career Bowling'!G45</f>
        <v>0</v>
      </c>
      <c r="G40">
        <f>'Career Bowling'!K45</f>
        <v>0</v>
      </c>
      <c r="H40">
        <f>'Career Bowling'!L45</f>
        <v>0</v>
      </c>
      <c r="I40">
        <f>'Career Bowling'!M45</f>
        <v>0</v>
      </c>
      <c r="J40">
        <f>'Career Bowling'!N45</f>
        <v>0</v>
      </c>
      <c r="K40">
        <f>'Career Bowling'!O45</f>
        <v>0</v>
      </c>
    </row>
    <row r="41" spans="1:11" x14ac:dyDescent="0.25">
      <c r="A41" t="str">
        <f>'Career Bowling'!B46</f>
        <v>Richard Buckley</v>
      </c>
      <c r="B41">
        <f>'Career Bowling'!C46</f>
        <v>200</v>
      </c>
      <c r="C41">
        <f>'Career Bowling'!D46</f>
        <v>60</v>
      </c>
      <c r="D41">
        <f>'Career Bowling'!E46</f>
        <v>0</v>
      </c>
      <c r="E41">
        <f>'Career Bowling'!F46</f>
        <v>339</v>
      </c>
      <c r="F41">
        <f>'Career Bowling'!G46</f>
        <v>14</v>
      </c>
      <c r="G41">
        <f>'Career Bowling'!K46</f>
        <v>1</v>
      </c>
      <c r="H41">
        <f>'Career Bowling'!L46</f>
        <v>0</v>
      </c>
      <c r="I41">
        <f>'Career Bowling'!M46</f>
        <v>0</v>
      </c>
      <c r="J41">
        <f>'Career Bowling'!N46</f>
        <v>5</v>
      </c>
      <c r="K41">
        <f>'Career Bowling'!O46</f>
        <v>39</v>
      </c>
    </row>
    <row r="42" spans="1:11" x14ac:dyDescent="0.25">
      <c r="A42" t="str">
        <f>'Career Bowling'!B47</f>
        <v>G Buckner</v>
      </c>
      <c r="B42">
        <f>'Career Bowling'!C47</f>
        <v>117</v>
      </c>
      <c r="C42">
        <f>'Career Bowling'!D47</f>
        <v>27</v>
      </c>
      <c r="D42">
        <f>'Career Bowling'!E47</f>
        <v>0</v>
      </c>
      <c r="E42">
        <f>'Career Bowling'!F47</f>
        <v>217</v>
      </c>
      <c r="F42">
        <f>'Career Bowling'!G47</f>
        <v>8</v>
      </c>
      <c r="G42">
        <f>'Career Bowling'!K47</f>
        <v>0</v>
      </c>
      <c r="H42">
        <f>'Career Bowling'!L47</f>
        <v>0</v>
      </c>
      <c r="I42">
        <f>'Career Bowling'!M47</f>
        <v>0</v>
      </c>
      <c r="J42">
        <f>'Career Bowling'!N47</f>
        <v>2</v>
      </c>
      <c r="K42">
        <f>'Career Bowling'!O47</f>
        <v>1</v>
      </c>
    </row>
    <row r="43" spans="1:11" x14ac:dyDescent="0.25">
      <c r="A43" t="str">
        <f>'Career Bowling'!B48</f>
        <v>Alex Burriel</v>
      </c>
      <c r="B43">
        <f>'Career Bowling'!C48</f>
        <v>11</v>
      </c>
      <c r="C43">
        <f>'Career Bowling'!D48</f>
        <v>62</v>
      </c>
      <c r="D43">
        <f>'Career Bowling'!E48</f>
        <v>7</v>
      </c>
      <c r="E43">
        <f>'Career Bowling'!F48</f>
        <v>288</v>
      </c>
      <c r="F43">
        <f>'Career Bowling'!G48</f>
        <v>12</v>
      </c>
      <c r="G43">
        <f>'Career Bowling'!K48</f>
        <v>0</v>
      </c>
      <c r="H43">
        <f>'Career Bowling'!L48</f>
        <v>0</v>
      </c>
      <c r="I43">
        <f>'Career Bowling'!M48</f>
        <v>0</v>
      </c>
      <c r="J43">
        <f>'Career Bowling'!N48</f>
        <v>3</v>
      </c>
      <c r="K43">
        <f>'Career Bowling'!O48</f>
        <v>8</v>
      </c>
    </row>
    <row r="44" spans="1:11" x14ac:dyDescent="0.25">
      <c r="A44" t="str">
        <f>'Career Bowling'!B49</f>
        <v>Rhys Byrne</v>
      </c>
      <c r="B44">
        <f>'Career Bowling'!C49</f>
        <v>11</v>
      </c>
      <c r="C44">
        <f>'Career Bowling'!D49</f>
        <v>3</v>
      </c>
      <c r="D44">
        <f>'Career Bowling'!E49</f>
        <v>0</v>
      </c>
      <c r="E44">
        <f>'Career Bowling'!F49</f>
        <v>16</v>
      </c>
      <c r="F44">
        <f>'Career Bowling'!G49</f>
        <v>1</v>
      </c>
      <c r="G44">
        <f>'Career Bowling'!K49</f>
        <v>0</v>
      </c>
      <c r="H44">
        <f>'Career Bowling'!L49</f>
        <v>0</v>
      </c>
      <c r="I44">
        <f>'Career Bowling'!M49</f>
        <v>0</v>
      </c>
      <c r="J44">
        <f>'Career Bowling'!N49</f>
        <v>1</v>
      </c>
      <c r="K44">
        <f>'Career Bowling'!O49</f>
        <v>16</v>
      </c>
    </row>
    <row r="45" spans="1:11" x14ac:dyDescent="0.25">
      <c r="A45" t="str">
        <f>'Career Bowling'!B50</f>
        <v>M Callanan</v>
      </c>
      <c r="B45">
        <f>'Career Bowling'!C50</f>
        <v>24</v>
      </c>
      <c r="C45">
        <f>'Career Bowling'!D50</f>
        <v>30</v>
      </c>
      <c r="D45">
        <f>'Career Bowling'!E50</f>
        <v>4</v>
      </c>
      <c r="E45">
        <f>'Career Bowling'!F50</f>
        <v>120</v>
      </c>
      <c r="F45">
        <f>'Career Bowling'!G50</f>
        <v>9</v>
      </c>
      <c r="G45">
        <f>'Career Bowling'!K50</f>
        <v>0</v>
      </c>
      <c r="H45">
        <f>'Career Bowling'!L50</f>
        <v>0</v>
      </c>
      <c r="I45">
        <f>'Career Bowling'!M50</f>
        <v>0</v>
      </c>
      <c r="J45">
        <f>'Career Bowling'!N50</f>
        <v>4</v>
      </c>
      <c r="K45">
        <f>'Career Bowling'!O50</f>
        <v>8</v>
      </c>
    </row>
    <row r="46" spans="1:11" x14ac:dyDescent="0.25">
      <c r="A46" t="str">
        <f>'Career Bowling'!B51</f>
        <v>Anthony Campbell</v>
      </c>
      <c r="B46">
        <f>'Career Bowling'!C51</f>
        <v>89</v>
      </c>
      <c r="C46">
        <f>'Career Bowling'!D51</f>
        <v>627</v>
      </c>
      <c r="D46">
        <f>'Career Bowling'!E51</f>
        <v>73</v>
      </c>
      <c r="E46">
        <f>'Career Bowling'!F51</f>
        <v>2729</v>
      </c>
      <c r="F46">
        <f>'Career Bowling'!G51</f>
        <v>115</v>
      </c>
      <c r="G46">
        <f>'Career Bowling'!K51</f>
        <v>3</v>
      </c>
      <c r="H46">
        <f>'Career Bowling'!L51</f>
        <v>0</v>
      </c>
      <c r="I46">
        <f>'Career Bowling'!M51</f>
        <v>0</v>
      </c>
      <c r="J46">
        <f>'Career Bowling'!N51</f>
        <v>6</v>
      </c>
      <c r="K46">
        <f>'Career Bowling'!O51</f>
        <v>45</v>
      </c>
    </row>
    <row r="47" spans="1:11" x14ac:dyDescent="0.25">
      <c r="A47" t="str">
        <f>'Career Bowling'!B52</f>
        <v>J Capel</v>
      </c>
      <c r="B47">
        <f>'Career Bowling'!C52</f>
        <v>1</v>
      </c>
      <c r="C47">
        <f>'Career Bowling'!D52</f>
        <v>5</v>
      </c>
      <c r="D47">
        <f>'Career Bowling'!E52</f>
        <v>0</v>
      </c>
      <c r="E47">
        <f>'Career Bowling'!F52</f>
        <v>39</v>
      </c>
      <c r="F47">
        <f>'Career Bowling'!G52</f>
        <v>1</v>
      </c>
      <c r="G47">
        <f>'Career Bowling'!K52</f>
        <v>0</v>
      </c>
      <c r="H47">
        <f>'Career Bowling'!L52</f>
        <v>0</v>
      </c>
      <c r="I47">
        <f>'Career Bowling'!M52</f>
        <v>0</v>
      </c>
      <c r="J47">
        <f>'Career Bowling'!N52</f>
        <v>1</v>
      </c>
      <c r="K47">
        <f>'Career Bowling'!O52</f>
        <v>39</v>
      </c>
    </row>
    <row r="48" spans="1:11" x14ac:dyDescent="0.25">
      <c r="A48" t="str">
        <f>'Career Bowling'!B53</f>
        <v>C Carline</v>
      </c>
      <c r="B48">
        <f>'Career Bowling'!C53</f>
        <v>1</v>
      </c>
      <c r="C48">
        <f>'Career Bowling'!D53</f>
        <v>0</v>
      </c>
      <c r="D48">
        <f>'Career Bowling'!E53</f>
        <v>0</v>
      </c>
      <c r="E48">
        <f>'Career Bowling'!F53</f>
        <v>0</v>
      </c>
      <c r="F48">
        <f>'Career Bowling'!G53</f>
        <v>0</v>
      </c>
      <c r="G48">
        <f>'Career Bowling'!K53</f>
        <v>0</v>
      </c>
      <c r="H48">
        <f>'Career Bowling'!L53</f>
        <v>0</v>
      </c>
      <c r="I48">
        <f>'Career Bowling'!M53</f>
        <v>0</v>
      </c>
      <c r="J48">
        <f>'Career Bowling'!N53</f>
        <v>0</v>
      </c>
      <c r="K48">
        <f>'Career Bowling'!O53</f>
        <v>0</v>
      </c>
    </row>
    <row r="49" spans="1:11" x14ac:dyDescent="0.25">
      <c r="A49" t="str">
        <f>'Career Bowling'!B54</f>
        <v>Conor Carson</v>
      </c>
      <c r="B49">
        <f>'Career Bowling'!C54</f>
        <v>3</v>
      </c>
      <c r="C49">
        <f>'Career Bowling'!D54</f>
        <v>0</v>
      </c>
      <c r="D49">
        <f>'Career Bowling'!E54</f>
        <v>0</v>
      </c>
      <c r="E49">
        <f>'Career Bowling'!F54</f>
        <v>0</v>
      </c>
      <c r="F49">
        <f>'Career Bowling'!G54</f>
        <v>0</v>
      </c>
      <c r="G49">
        <f>'Career Bowling'!K54</f>
        <v>0</v>
      </c>
      <c r="H49">
        <f>'Career Bowling'!L54</f>
        <v>0</v>
      </c>
      <c r="I49">
        <f>'Career Bowling'!M54</f>
        <v>0</v>
      </c>
      <c r="J49">
        <f>'Career Bowling'!N54</f>
        <v>0</v>
      </c>
      <c r="K49">
        <f>'Career Bowling'!O54</f>
        <v>0</v>
      </c>
    </row>
    <row r="50" spans="1:11" x14ac:dyDescent="0.25">
      <c r="A50" t="str">
        <f>'Career Bowling'!B55</f>
        <v>Simon Carson</v>
      </c>
      <c r="B50">
        <f>'Career Bowling'!C55</f>
        <v>158</v>
      </c>
      <c r="C50">
        <f>'Career Bowling'!D55</f>
        <v>788</v>
      </c>
      <c r="D50">
        <f>'Career Bowling'!E55</f>
        <v>68</v>
      </c>
      <c r="E50">
        <f>'Career Bowling'!F55</f>
        <v>3625</v>
      </c>
      <c r="F50">
        <f>'Career Bowling'!G55</f>
        <v>120</v>
      </c>
      <c r="G50">
        <f>'Career Bowling'!K55</f>
        <v>2</v>
      </c>
      <c r="H50">
        <f>'Career Bowling'!L55</f>
        <v>14</v>
      </c>
      <c r="I50">
        <f>'Career Bowling'!M55</f>
        <v>2</v>
      </c>
      <c r="J50">
        <f>'Career Bowling'!N55</f>
        <v>6</v>
      </c>
      <c r="K50">
        <f>'Career Bowling'!O55</f>
        <v>32</v>
      </c>
    </row>
    <row r="51" spans="1:11" x14ac:dyDescent="0.25">
      <c r="A51" t="str">
        <f>'Career Bowling'!B56</f>
        <v>T Cawkwell</v>
      </c>
      <c r="B51">
        <f>'Career Bowling'!C56</f>
        <v>6</v>
      </c>
      <c r="C51">
        <f>'Career Bowling'!D56</f>
        <v>0</v>
      </c>
      <c r="D51">
        <f>'Career Bowling'!E56</f>
        <v>0</v>
      </c>
      <c r="E51">
        <f>'Career Bowling'!F56</f>
        <v>0</v>
      </c>
      <c r="F51">
        <f>'Career Bowling'!G56</f>
        <v>0</v>
      </c>
      <c r="G51">
        <f>'Career Bowling'!K56</f>
        <v>0</v>
      </c>
      <c r="H51">
        <f>'Career Bowling'!L56</f>
        <v>0</v>
      </c>
      <c r="I51">
        <f>'Career Bowling'!M56</f>
        <v>0</v>
      </c>
      <c r="J51">
        <f>'Career Bowling'!N56</f>
        <v>0</v>
      </c>
      <c r="K51">
        <f>'Career Bowling'!O56</f>
        <v>0</v>
      </c>
    </row>
    <row r="52" spans="1:11" x14ac:dyDescent="0.25">
      <c r="A52" t="str">
        <f>'Career Bowling'!B57</f>
        <v>Kevin Chau</v>
      </c>
      <c r="B52">
        <f>'Career Bowling'!C57</f>
        <v>34</v>
      </c>
      <c r="C52">
        <f>'Career Bowling'!D57</f>
        <v>25</v>
      </c>
      <c r="D52">
        <f>'Career Bowling'!E57</f>
        <v>0</v>
      </c>
      <c r="E52">
        <f>'Career Bowling'!F57</f>
        <v>196</v>
      </c>
      <c r="F52">
        <f>'Career Bowling'!G57</f>
        <v>6</v>
      </c>
      <c r="G52">
        <f>'Career Bowling'!K57</f>
        <v>0</v>
      </c>
      <c r="H52">
        <f>'Career Bowling'!L57</f>
        <v>22</v>
      </c>
      <c r="I52">
        <f>'Career Bowling'!M57</f>
        <v>1</v>
      </c>
      <c r="J52">
        <f>'Career Bowling'!N57</f>
        <v>3</v>
      </c>
      <c r="K52">
        <f>'Career Bowling'!O57</f>
        <v>36</v>
      </c>
    </row>
    <row r="53" spans="1:11" x14ac:dyDescent="0.25">
      <c r="A53" t="str">
        <f>'Career Bowling'!B58</f>
        <v>A Chowdhary</v>
      </c>
      <c r="B53">
        <f>'Career Bowling'!C58</f>
        <v>1</v>
      </c>
      <c r="C53">
        <f>'Career Bowling'!D58</f>
        <v>0</v>
      </c>
      <c r="D53">
        <f>'Career Bowling'!E58</f>
        <v>0</v>
      </c>
      <c r="E53">
        <f>'Career Bowling'!F58</f>
        <v>0</v>
      </c>
      <c r="F53">
        <f>'Career Bowling'!G58</f>
        <v>0</v>
      </c>
      <c r="G53">
        <f>'Career Bowling'!K58</f>
        <v>0</v>
      </c>
      <c r="H53">
        <f>'Career Bowling'!L58</f>
        <v>0</v>
      </c>
      <c r="I53">
        <f>'Career Bowling'!M58</f>
        <v>0</v>
      </c>
      <c r="J53">
        <f>'Career Bowling'!N58</f>
        <v>0</v>
      </c>
      <c r="K53">
        <f>'Career Bowling'!O58</f>
        <v>0</v>
      </c>
    </row>
    <row r="54" spans="1:11" x14ac:dyDescent="0.25">
      <c r="A54" t="str">
        <f>'Career Bowling'!B59</f>
        <v>C Chowdry</v>
      </c>
      <c r="B54">
        <f>'Career Bowling'!C59</f>
        <v>1</v>
      </c>
      <c r="C54">
        <f>'Career Bowling'!D59</f>
        <v>4</v>
      </c>
      <c r="D54">
        <f>'Career Bowling'!E59</f>
        <v>0</v>
      </c>
      <c r="E54">
        <f>'Career Bowling'!F59</f>
        <v>12</v>
      </c>
      <c r="F54">
        <f>'Career Bowling'!G59</f>
        <v>1</v>
      </c>
      <c r="G54">
        <f>'Career Bowling'!K59</f>
        <v>0</v>
      </c>
      <c r="H54">
        <f>'Career Bowling'!L59</f>
        <v>0</v>
      </c>
      <c r="I54">
        <f>'Career Bowling'!M59</f>
        <v>0</v>
      </c>
      <c r="J54">
        <f>'Career Bowling'!N59</f>
        <v>1</v>
      </c>
      <c r="K54">
        <f>'Career Bowling'!O59</f>
        <v>12</v>
      </c>
    </row>
    <row r="55" spans="1:11" x14ac:dyDescent="0.25">
      <c r="A55" t="str">
        <f>'Career Bowling'!B60</f>
        <v>B Clark</v>
      </c>
      <c r="B55">
        <f>'Career Bowling'!C60</f>
        <v>25</v>
      </c>
      <c r="C55">
        <f>'Career Bowling'!D60</f>
        <v>43</v>
      </c>
      <c r="D55">
        <f>'Career Bowling'!E60</f>
        <v>2</v>
      </c>
      <c r="E55">
        <f>'Career Bowling'!F60</f>
        <v>217</v>
      </c>
      <c r="F55">
        <f>'Career Bowling'!G60</f>
        <v>10</v>
      </c>
      <c r="G55">
        <f>'Career Bowling'!K60</f>
        <v>0</v>
      </c>
      <c r="H55">
        <f>'Career Bowling'!L60</f>
        <v>0</v>
      </c>
      <c r="I55">
        <f>'Career Bowling'!M60</f>
        <v>0</v>
      </c>
      <c r="J55">
        <f>'Career Bowling'!N60</f>
        <v>4</v>
      </c>
      <c r="K55">
        <f>'Career Bowling'!O60</f>
        <v>22</v>
      </c>
    </row>
    <row r="56" spans="1:11" x14ac:dyDescent="0.25">
      <c r="A56" t="str">
        <f>'Career Bowling'!B61</f>
        <v>Dave Conway</v>
      </c>
      <c r="B56">
        <f>'Career Bowling'!C61</f>
        <v>30</v>
      </c>
      <c r="C56">
        <f>'Career Bowling'!D61</f>
        <v>107.2</v>
      </c>
      <c r="D56">
        <f>'Career Bowling'!E61</f>
        <v>12</v>
      </c>
      <c r="E56">
        <f>'Career Bowling'!F61</f>
        <v>396</v>
      </c>
      <c r="F56">
        <f>'Career Bowling'!G61</f>
        <v>18</v>
      </c>
      <c r="G56">
        <f>'Career Bowling'!K61</f>
        <v>0</v>
      </c>
      <c r="H56">
        <f>'Career Bowling'!L61</f>
        <v>6</v>
      </c>
      <c r="I56">
        <f>'Career Bowling'!M61</f>
        <v>1</v>
      </c>
      <c r="J56">
        <f>'Career Bowling'!N61</f>
        <v>4</v>
      </c>
      <c r="K56">
        <f>'Career Bowling'!O61</f>
        <v>20</v>
      </c>
    </row>
    <row r="57" spans="1:11" x14ac:dyDescent="0.25">
      <c r="A57" t="str">
        <f>'Career Bowling'!B62</f>
        <v>J Cooper</v>
      </c>
      <c r="B57">
        <f>'Career Bowling'!C62</f>
        <v>12</v>
      </c>
      <c r="C57">
        <f>'Career Bowling'!D62</f>
        <v>34</v>
      </c>
      <c r="D57">
        <f>'Career Bowling'!E62</f>
        <v>1</v>
      </c>
      <c r="E57">
        <f>'Career Bowling'!F62</f>
        <v>228</v>
      </c>
      <c r="F57">
        <f>'Career Bowling'!G62</f>
        <v>14</v>
      </c>
      <c r="G57">
        <f>'Career Bowling'!K62</f>
        <v>0</v>
      </c>
      <c r="H57">
        <f>'Career Bowling'!L62</f>
        <v>0</v>
      </c>
      <c r="I57">
        <f>'Career Bowling'!M62</f>
        <v>0</v>
      </c>
      <c r="J57">
        <f>'Career Bowling'!N62</f>
        <v>3</v>
      </c>
      <c r="K57">
        <f>'Career Bowling'!O62</f>
        <v>16</v>
      </c>
    </row>
    <row r="58" spans="1:11" x14ac:dyDescent="0.25">
      <c r="A58" t="str">
        <f>'Career Bowling'!B63</f>
        <v>Robert Cox</v>
      </c>
      <c r="B58">
        <f>'Career Bowling'!C63</f>
        <v>319</v>
      </c>
      <c r="C58">
        <f>'Career Bowling'!D63</f>
        <v>1983</v>
      </c>
      <c r="D58">
        <f>'Career Bowling'!E63</f>
        <v>145</v>
      </c>
      <c r="E58">
        <f>'Career Bowling'!F63</f>
        <v>7361</v>
      </c>
      <c r="F58">
        <f>'Career Bowling'!G63</f>
        <v>444</v>
      </c>
      <c r="G58">
        <f>'Career Bowling'!K63</f>
        <v>7</v>
      </c>
      <c r="H58">
        <f>'Career Bowling'!L63</f>
        <v>7</v>
      </c>
      <c r="I58">
        <f>'Career Bowling'!M63</f>
        <v>0</v>
      </c>
      <c r="J58">
        <f>'Career Bowling'!N63</f>
        <v>7</v>
      </c>
      <c r="K58">
        <f>'Career Bowling'!O63</f>
        <v>23</v>
      </c>
    </row>
    <row r="59" spans="1:11" x14ac:dyDescent="0.25">
      <c r="A59" t="str">
        <f>'Career Bowling'!B64</f>
        <v>N Creek</v>
      </c>
      <c r="B59">
        <f>'Career Bowling'!C64</f>
        <v>16</v>
      </c>
      <c r="C59">
        <f>'Career Bowling'!D64</f>
        <v>5</v>
      </c>
      <c r="D59">
        <f>'Career Bowling'!E64</f>
        <v>0</v>
      </c>
      <c r="E59">
        <f>'Career Bowling'!F64</f>
        <v>32</v>
      </c>
      <c r="F59">
        <f>'Career Bowling'!G64</f>
        <v>0</v>
      </c>
      <c r="G59">
        <f>'Career Bowling'!K64</f>
        <v>0</v>
      </c>
      <c r="H59">
        <f>'Career Bowling'!L64</f>
        <v>0</v>
      </c>
      <c r="I59">
        <f>'Career Bowling'!M64</f>
        <v>0</v>
      </c>
      <c r="J59">
        <f>'Career Bowling'!N64</f>
        <v>0</v>
      </c>
      <c r="K59">
        <f>'Career Bowling'!O64</f>
        <v>13</v>
      </c>
    </row>
    <row r="60" spans="1:11" x14ac:dyDescent="0.25">
      <c r="A60" t="str">
        <f>'Career Bowling'!B65</f>
        <v>M Crew</v>
      </c>
      <c r="B60">
        <f>'Career Bowling'!C65</f>
        <v>1</v>
      </c>
      <c r="C60">
        <f>'Career Bowling'!D65</f>
        <v>0</v>
      </c>
      <c r="D60">
        <f>'Career Bowling'!E65</f>
        <v>0</v>
      </c>
      <c r="E60">
        <f>'Career Bowling'!F65</f>
        <v>0</v>
      </c>
      <c r="F60">
        <f>'Career Bowling'!G65</f>
        <v>0</v>
      </c>
      <c r="G60">
        <f>'Career Bowling'!K65</f>
        <v>0</v>
      </c>
      <c r="H60">
        <f>'Career Bowling'!L65</f>
        <v>0</v>
      </c>
      <c r="I60">
        <f>'Career Bowling'!M65</f>
        <v>0</v>
      </c>
      <c r="J60">
        <f>'Career Bowling'!N65</f>
        <v>0</v>
      </c>
      <c r="K60">
        <f>'Career Bowling'!O65</f>
        <v>0</v>
      </c>
    </row>
    <row r="61" spans="1:11" x14ac:dyDescent="0.25">
      <c r="A61" t="str">
        <f>'Career Bowling'!B66</f>
        <v>V Cruickshank</v>
      </c>
      <c r="B61">
        <f>'Career Bowling'!C66</f>
        <v>2</v>
      </c>
      <c r="C61">
        <f>'Career Bowling'!D66</f>
        <v>12</v>
      </c>
      <c r="D61">
        <f>'Career Bowling'!E66</f>
        <v>2</v>
      </c>
      <c r="E61">
        <f>'Career Bowling'!F66</f>
        <v>41</v>
      </c>
      <c r="F61">
        <f>'Career Bowling'!G66</f>
        <v>1</v>
      </c>
      <c r="G61">
        <f>'Career Bowling'!K66</f>
        <v>0</v>
      </c>
      <c r="H61">
        <f>'Career Bowling'!L66</f>
        <v>0</v>
      </c>
      <c r="I61">
        <f>'Career Bowling'!M66</f>
        <v>0</v>
      </c>
      <c r="J61">
        <f>'Career Bowling'!N66</f>
        <v>1</v>
      </c>
      <c r="K61">
        <f>'Career Bowling'!O66</f>
        <v>19</v>
      </c>
    </row>
    <row r="62" spans="1:11" x14ac:dyDescent="0.25">
      <c r="A62" t="str">
        <f>'Career Bowling'!B67</f>
        <v>S Dalton</v>
      </c>
      <c r="B62">
        <f>'Career Bowling'!C67</f>
        <v>4</v>
      </c>
      <c r="C62">
        <f>'Career Bowling'!D67</f>
        <v>20</v>
      </c>
      <c r="D62">
        <f>'Career Bowling'!E67</f>
        <v>5</v>
      </c>
      <c r="E62">
        <f>'Career Bowling'!F67</f>
        <v>99</v>
      </c>
      <c r="F62">
        <f>'Career Bowling'!G67</f>
        <v>1</v>
      </c>
      <c r="G62">
        <f>'Career Bowling'!K67</f>
        <v>0</v>
      </c>
      <c r="H62">
        <f>'Career Bowling'!L67</f>
        <v>0</v>
      </c>
      <c r="I62">
        <f>'Career Bowling'!M67</f>
        <v>0</v>
      </c>
      <c r="J62">
        <f>'Career Bowling'!N67</f>
        <v>1</v>
      </c>
      <c r="K62">
        <f>'Career Bowling'!O67</f>
        <v>23</v>
      </c>
    </row>
    <row r="63" spans="1:11" x14ac:dyDescent="0.25">
      <c r="A63" t="str">
        <f>'Career Bowling'!B68</f>
        <v>Dyll Davies</v>
      </c>
      <c r="B63">
        <f>'Career Bowling'!C68</f>
        <v>261</v>
      </c>
      <c r="C63">
        <f>'Career Bowling'!D68</f>
        <v>85</v>
      </c>
      <c r="D63">
        <f>'Career Bowling'!E68</f>
        <v>0</v>
      </c>
      <c r="E63">
        <f>'Career Bowling'!F68</f>
        <v>430</v>
      </c>
      <c r="F63">
        <f>'Career Bowling'!G68</f>
        <v>17</v>
      </c>
      <c r="G63">
        <f>'Career Bowling'!K68</f>
        <v>0</v>
      </c>
      <c r="H63">
        <f>'Career Bowling'!L68</f>
        <v>0</v>
      </c>
      <c r="I63">
        <f>'Career Bowling'!M68</f>
        <v>0</v>
      </c>
      <c r="J63">
        <f>'Career Bowling'!N68</f>
        <v>2</v>
      </c>
      <c r="K63">
        <f>'Career Bowling'!O68</f>
        <v>3</v>
      </c>
    </row>
    <row r="64" spans="1:11" x14ac:dyDescent="0.25">
      <c r="A64" t="str">
        <f>'Career Bowling'!B69</f>
        <v>Harry Davies</v>
      </c>
      <c r="B64">
        <f>'Career Bowling'!C69</f>
        <v>55</v>
      </c>
      <c r="C64">
        <f>'Career Bowling'!D69</f>
        <v>216.1</v>
      </c>
      <c r="D64">
        <f>'Career Bowling'!E69</f>
        <v>5</v>
      </c>
      <c r="E64">
        <f>'Career Bowling'!F69</f>
        <v>1484</v>
      </c>
      <c r="F64">
        <f>'Career Bowling'!G69</f>
        <v>43</v>
      </c>
      <c r="G64">
        <f>'Career Bowling'!K69</f>
        <v>0</v>
      </c>
      <c r="H64">
        <f>'Career Bowling'!L69</f>
        <v>30</v>
      </c>
      <c r="I64">
        <f>'Career Bowling'!M69</f>
        <v>8</v>
      </c>
      <c r="J64">
        <f>'Career Bowling'!N69</f>
        <v>3</v>
      </c>
      <c r="K64">
        <f>'Career Bowling'!O69</f>
        <v>8</v>
      </c>
    </row>
    <row r="65" spans="1:11" x14ac:dyDescent="0.25">
      <c r="A65" t="str">
        <f>'Career Bowling'!B70</f>
        <v>J Davies</v>
      </c>
      <c r="B65">
        <f>'Career Bowling'!C70</f>
        <v>1</v>
      </c>
      <c r="C65">
        <f>'Career Bowling'!D70</f>
        <v>6</v>
      </c>
      <c r="D65">
        <f>'Career Bowling'!E70</f>
        <v>0</v>
      </c>
      <c r="E65">
        <f>'Career Bowling'!F70</f>
        <v>42</v>
      </c>
      <c r="F65">
        <f>'Career Bowling'!G70</f>
        <v>1</v>
      </c>
      <c r="G65">
        <f>'Career Bowling'!K70</f>
        <v>0</v>
      </c>
      <c r="H65">
        <f>'Career Bowling'!L70</f>
        <v>0</v>
      </c>
      <c r="I65">
        <f>'Career Bowling'!M70</f>
        <v>0</v>
      </c>
      <c r="J65">
        <f>'Career Bowling'!N70</f>
        <v>1</v>
      </c>
      <c r="K65">
        <f>'Career Bowling'!O70</f>
        <v>42</v>
      </c>
    </row>
    <row r="66" spans="1:11" x14ac:dyDescent="0.25">
      <c r="A66" t="str">
        <f>'Career Bowling'!B71</f>
        <v>L Derbyshire</v>
      </c>
      <c r="B66">
        <f>'Career Bowling'!C71</f>
        <v>5</v>
      </c>
      <c r="C66">
        <f>'Career Bowling'!D71</f>
        <v>0</v>
      </c>
      <c r="D66">
        <f>'Career Bowling'!E71</f>
        <v>0</v>
      </c>
      <c r="E66">
        <f>'Career Bowling'!F71</f>
        <v>0</v>
      </c>
      <c r="F66">
        <f>'Career Bowling'!G71</f>
        <v>0</v>
      </c>
      <c r="G66">
        <f>'Career Bowling'!K71</f>
        <v>0</v>
      </c>
      <c r="H66">
        <f>'Career Bowling'!L71</f>
        <v>0</v>
      </c>
      <c r="I66">
        <f>'Career Bowling'!M71</f>
        <v>0</v>
      </c>
      <c r="J66">
        <f>'Career Bowling'!N71</f>
        <v>0</v>
      </c>
      <c r="K66">
        <f>'Career Bowling'!O71</f>
        <v>0</v>
      </c>
    </row>
    <row r="67" spans="1:11" x14ac:dyDescent="0.25">
      <c r="A67" t="str">
        <f>'Career Bowling'!B72</f>
        <v>P Derbyshire</v>
      </c>
      <c r="B67">
        <f>'Career Bowling'!C72</f>
        <v>2</v>
      </c>
      <c r="C67">
        <f>'Career Bowling'!D72</f>
        <v>14</v>
      </c>
      <c r="D67">
        <f>'Career Bowling'!E72</f>
        <v>2</v>
      </c>
      <c r="E67">
        <f>'Career Bowling'!F72</f>
        <v>46</v>
      </c>
      <c r="F67">
        <f>'Career Bowling'!G72</f>
        <v>2</v>
      </c>
      <c r="G67">
        <f>'Career Bowling'!K72</f>
        <v>0</v>
      </c>
      <c r="H67">
        <f>'Career Bowling'!L72</f>
        <v>0</v>
      </c>
      <c r="I67">
        <f>'Career Bowling'!M72</f>
        <v>0</v>
      </c>
      <c r="J67">
        <f>'Career Bowling'!N72</f>
        <v>1</v>
      </c>
      <c r="K67">
        <f>'Career Bowling'!O72</f>
        <v>20</v>
      </c>
    </row>
    <row r="68" spans="1:11" x14ac:dyDescent="0.25">
      <c r="A68" t="str">
        <f>'Career Bowling'!B73</f>
        <v>D Diamond</v>
      </c>
      <c r="B68">
        <f>'Career Bowling'!C73</f>
        <v>2</v>
      </c>
      <c r="C68">
        <f>'Career Bowling'!D73</f>
        <v>11</v>
      </c>
      <c r="D68">
        <f>'Career Bowling'!E73</f>
        <v>1</v>
      </c>
      <c r="E68">
        <f>'Career Bowling'!F73</f>
        <v>52</v>
      </c>
      <c r="F68">
        <f>'Career Bowling'!G73</f>
        <v>0</v>
      </c>
      <c r="G68">
        <f>'Career Bowling'!K73</f>
        <v>0</v>
      </c>
      <c r="H68">
        <f>'Career Bowling'!L73</f>
        <v>0</v>
      </c>
      <c r="I68">
        <f>'Career Bowling'!M73</f>
        <v>0</v>
      </c>
      <c r="J68">
        <f>'Career Bowling'!N73</f>
        <v>0</v>
      </c>
      <c r="K68">
        <f>'Career Bowling'!O73</f>
        <v>23</v>
      </c>
    </row>
    <row r="69" spans="1:11" x14ac:dyDescent="0.25">
      <c r="A69" t="str">
        <f>'Career Bowling'!B74</f>
        <v>Hamish Dowell</v>
      </c>
      <c r="B69">
        <f>'Career Bowling'!C74</f>
        <v>21</v>
      </c>
      <c r="C69">
        <f>'Career Bowling'!D74</f>
        <v>0</v>
      </c>
      <c r="D69">
        <f>'Career Bowling'!E74</f>
        <v>0</v>
      </c>
      <c r="E69">
        <f>'Career Bowling'!F74</f>
        <v>0</v>
      </c>
      <c r="F69">
        <f>'Career Bowling'!G74</f>
        <v>0</v>
      </c>
      <c r="G69">
        <f>'Career Bowling'!K74</f>
        <v>0</v>
      </c>
      <c r="H69">
        <f>'Career Bowling'!L74</f>
        <v>0</v>
      </c>
      <c r="I69">
        <f>'Career Bowling'!M74</f>
        <v>0</v>
      </c>
      <c r="J69">
        <f>'Career Bowling'!N74</f>
        <v>0</v>
      </c>
      <c r="K69">
        <f>'Career Bowling'!O74</f>
        <v>0</v>
      </c>
    </row>
    <row r="70" spans="1:11" x14ac:dyDescent="0.25">
      <c r="A70" t="str">
        <f>'Career Bowling'!B75</f>
        <v>Nicko Dowell</v>
      </c>
      <c r="B70">
        <f>'Career Bowling'!C75</f>
        <v>76</v>
      </c>
      <c r="C70">
        <f>'Career Bowling'!D75</f>
        <v>72</v>
      </c>
      <c r="D70">
        <f>'Career Bowling'!E75</f>
        <v>7</v>
      </c>
      <c r="E70">
        <f>'Career Bowling'!F75</f>
        <v>359</v>
      </c>
      <c r="F70">
        <f>'Career Bowling'!G75</f>
        <v>17</v>
      </c>
      <c r="G70">
        <f>'Career Bowling'!K75</f>
        <v>0</v>
      </c>
      <c r="H70">
        <f>'Career Bowling'!L75</f>
        <v>0</v>
      </c>
      <c r="I70">
        <f>'Career Bowling'!M75</f>
        <v>0</v>
      </c>
      <c r="J70">
        <f>'Career Bowling'!N75</f>
        <v>3</v>
      </c>
      <c r="K70">
        <f>'Career Bowling'!O75</f>
        <v>11</v>
      </c>
    </row>
    <row r="71" spans="1:11" x14ac:dyDescent="0.25">
      <c r="A71" t="str">
        <f>'Career Bowling'!B76</f>
        <v>M Dudley</v>
      </c>
      <c r="B71">
        <f>'Career Bowling'!C76</f>
        <v>3</v>
      </c>
      <c r="C71">
        <f>'Career Bowling'!D76</f>
        <v>0</v>
      </c>
      <c r="D71">
        <f>'Career Bowling'!E76</f>
        <v>0</v>
      </c>
      <c r="E71">
        <f>'Career Bowling'!F76</f>
        <v>0</v>
      </c>
      <c r="F71">
        <f>'Career Bowling'!G76</f>
        <v>0</v>
      </c>
      <c r="G71">
        <f>'Career Bowling'!K76</f>
        <v>0</v>
      </c>
      <c r="H71">
        <f>'Career Bowling'!L76</f>
        <v>0</v>
      </c>
      <c r="I71">
        <f>'Career Bowling'!M76</f>
        <v>0</v>
      </c>
      <c r="J71">
        <f>'Career Bowling'!N76</f>
        <v>0</v>
      </c>
      <c r="K71">
        <f>'Career Bowling'!O76</f>
        <v>0</v>
      </c>
    </row>
    <row r="72" spans="1:11" x14ac:dyDescent="0.25">
      <c r="A72" t="str">
        <f>'Career Bowling'!B77</f>
        <v>Gordon Dunne</v>
      </c>
      <c r="B72">
        <f>'Career Bowling'!C77</f>
        <v>1</v>
      </c>
      <c r="C72">
        <f>'Career Bowling'!D77</f>
        <v>4</v>
      </c>
      <c r="D72">
        <f>'Career Bowling'!E77</f>
        <v>0</v>
      </c>
      <c r="E72">
        <f>'Career Bowling'!F77</f>
        <v>40</v>
      </c>
      <c r="F72">
        <f>'Career Bowling'!G77</f>
        <v>1</v>
      </c>
      <c r="G72">
        <f>'Career Bowling'!K77</f>
        <v>0</v>
      </c>
      <c r="H72">
        <f>'Career Bowling'!L77</f>
        <v>10</v>
      </c>
      <c r="I72">
        <f>'Career Bowling'!M77</f>
        <v>2</v>
      </c>
      <c r="J72">
        <f>'Career Bowling'!N77</f>
        <v>1</v>
      </c>
      <c r="K72">
        <f>'Career Bowling'!O77</f>
        <v>40</v>
      </c>
    </row>
    <row r="73" spans="1:11" x14ac:dyDescent="0.25">
      <c r="A73" t="str">
        <f>'Career Bowling'!B78</f>
        <v>H Ewinger</v>
      </c>
      <c r="B73">
        <f>'Career Bowling'!C78</f>
        <v>20</v>
      </c>
      <c r="C73">
        <f>'Career Bowling'!D78</f>
        <v>1</v>
      </c>
      <c r="D73">
        <f>'Career Bowling'!E78</f>
        <v>0</v>
      </c>
      <c r="E73">
        <f>'Career Bowling'!F78</f>
        <v>7</v>
      </c>
      <c r="F73">
        <f>'Career Bowling'!G78</f>
        <v>0</v>
      </c>
      <c r="G73">
        <f>'Career Bowling'!K78</f>
        <v>0</v>
      </c>
      <c r="H73">
        <f>'Career Bowling'!L78</f>
        <v>0</v>
      </c>
      <c r="I73">
        <f>'Career Bowling'!M78</f>
        <v>0</v>
      </c>
      <c r="J73">
        <f>'Career Bowling'!N78</f>
        <v>0</v>
      </c>
      <c r="K73">
        <f>'Career Bowling'!O78</f>
        <v>7</v>
      </c>
    </row>
    <row r="74" spans="1:11" x14ac:dyDescent="0.25">
      <c r="A74" t="str">
        <f>'Career Bowling'!B79</f>
        <v>E Feast</v>
      </c>
      <c r="B74">
        <f>'Career Bowling'!C79</f>
        <v>9</v>
      </c>
      <c r="C74">
        <f>'Career Bowling'!D79</f>
        <v>24</v>
      </c>
      <c r="D74">
        <f>'Career Bowling'!E79</f>
        <v>1</v>
      </c>
      <c r="E74">
        <f>'Career Bowling'!F79</f>
        <v>162</v>
      </c>
      <c r="F74">
        <f>'Career Bowling'!G79</f>
        <v>3</v>
      </c>
      <c r="G74">
        <f>'Career Bowling'!K79</f>
        <v>0</v>
      </c>
      <c r="H74">
        <f>'Career Bowling'!L79</f>
        <v>0</v>
      </c>
      <c r="I74">
        <f>'Career Bowling'!M79</f>
        <v>0</v>
      </c>
      <c r="J74">
        <f>'Career Bowling'!N79</f>
        <v>2</v>
      </c>
      <c r="K74">
        <f>'Career Bowling'!O79</f>
        <v>17</v>
      </c>
    </row>
    <row r="75" spans="1:11" x14ac:dyDescent="0.25">
      <c r="A75" t="str">
        <f>'Career Bowling'!B80</f>
        <v>Chris Feeney</v>
      </c>
      <c r="B75">
        <f>'Career Bowling'!C80</f>
        <v>163</v>
      </c>
      <c r="C75">
        <f>'Career Bowling'!D80</f>
        <v>4</v>
      </c>
      <c r="D75">
        <f>'Career Bowling'!E80</f>
        <v>0</v>
      </c>
      <c r="E75">
        <f>'Career Bowling'!F80</f>
        <v>27</v>
      </c>
      <c r="F75">
        <f>'Career Bowling'!G80</f>
        <v>1</v>
      </c>
      <c r="G75">
        <f>'Career Bowling'!K80</f>
        <v>0</v>
      </c>
      <c r="H75">
        <f>'Career Bowling'!L80</f>
        <v>0</v>
      </c>
      <c r="I75">
        <f>'Career Bowling'!M80</f>
        <v>0</v>
      </c>
      <c r="J75">
        <f>'Career Bowling'!N80</f>
        <v>1</v>
      </c>
      <c r="K75">
        <f>'Career Bowling'!O80</f>
        <v>27</v>
      </c>
    </row>
    <row r="76" spans="1:11" x14ac:dyDescent="0.25">
      <c r="A76" t="str">
        <f>'Career Bowling'!B81</f>
        <v>P Fenech</v>
      </c>
      <c r="B76">
        <f>'Career Bowling'!C81</f>
        <v>13</v>
      </c>
      <c r="C76">
        <f>'Career Bowling'!D81</f>
        <v>56</v>
      </c>
      <c r="D76">
        <f>'Career Bowling'!E81</f>
        <v>7</v>
      </c>
      <c r="E76">
        <f>'Career Bowling'!F81</f>
        <v>261</v>
      </c>
      <c r="F76">
        <f>'Career Bowling'!G81</f>
        <v>16</v>
      </c>
      <c r="G76">
        <f>'Career Bowling'!K81</f>
        <v>0</v>
      </c>
      <c r="H76">
        <f>'Career Bowling'!L81</f>
        <v>0</v>
      </c>
      <c r="I76">
        <f>'Career Bowling'!M81</f>
        <v>0</v>
      </c>
      <c r="J76">
        <f>'Career Bowling'!N81</f>
        <v>4</v>
      </c>
      <c r="K76">
        <f>'Career Bowling'!O81</f>
        <v>44</v>
      </c>
    </row>
    <row r="77" spans="1:11" x14ac:dyDescent="0.25">
      <c r="A77" t="str">
        <f>'Career Bowling'!B82</f>
        <v>T Flavin</v>
      </c>
      <c r="B77">
        <f>'Career Bowling'!C82</f>
        <v>1</v>
      </c>
      <c r="C77">
        <f>'Career Bowling'!D82</f>
        <v>1</v>
      </c>
      <c r="D77">
        <f>'Career Bowling'!E82</f>
        <v>0</v>
      </c>
      <c r="E77">
        <f>'Career Bowling'!F82</f>
        <v>12</v>
      </c>
      <c r="F77">
        <f>'Career Bowling'!G82</f>
        <v>0</v>
      </c>
      <c r="G77">
        <f>'Career Bowling'!K82</f>
        <v>0</v>
      </c>
      <c r="H77">
        <f>'Career Bowling'!L82</f>
        <v>0</v>
      </c>
      <c r="I77">
        <f>'Career Bowling'!M82</f>
        <v>0</v>
      </c>
      <c r="J77">
        <f>'Career Bowling'!N82</f>
        <v>0</v>
      </c>
      <c r="K77">
        <f>'Career Bowling'!O82</f>
        <v>12</v>
      </c>
    </row>
    <row r="78" spans="1:11" x14ac:dyDescent="0.25">
      <c r="A78" t="str">
        <f>'Career Bowling'!B83</f>
        <v>S Follows</v>
      </c>
      <c r="B78">
        <f>'Career Bowling'!C83</f>
        <v>67</v>
      </c>
      <c r="C78">
        <f>'Career Bowling'!D83</f>
        <v>333</v>
      </c>
      <c r="D78">
        <f>'Career Bowling'!E83</f>
        <v>32</v>
      </c>
      <c r="E78">
        <f>'Career Bowling'!F83</f>
        <v>1754</v>
      </c>
      <c r="F78">
        <f>'Career Bowling'!G83</f>
        <v>56</v>
      </c>
      <c r="G78">
        <f>'Career Bowling'!K83</f>
        <v>1</v>
      </c>
      <c r="H78">
        <f>'Career Bowling'!L83</f>
        <v>0</v>
      </c>
      <c r="I78">
        <f>'Career Bowling'!M83</f>
        <v>0</v>
      </c>
      <c r="J78">
        <f>'Career Bowling'!N83</f>
        <v>5</v>
      </c>
      <c r="K78">
        <f>'Career Bowling'!O83</f>
        <v>28</v>
      </c>
    </row>
    <row r="79" spans="1:11" x14ac:dyDescent="0.25">
      <c r="A79" t="str">
        <f>'Career Bowling'!B84</f>
        <v>J Fowler</v>
      </c>
      <c r="B79">
        <f>'Career Bowling'!C84</f>
        <v>12</v>
      </c>
      <c r="C79">
        <f>'Career Bowling'!D84</f>
        <v>0</v>
      </c>
      <c r="D79">
        <f>'Career Bowling'!E84</f>
        <v>0</v>
      </c>
      <c r="E79">
        <f>'Career Bowling'!F84</f>
        <v>0</v>
      </c>
      <c r="F79">
        <f>'Career Bowling'!G84</f>
        <v>0</v>
      </c>
      <c r="G79">
        <f>'Career Bowling'!K84</f>
        <v>0</v>
      </c>
      <c r="H79">
        <f>'Career Bowling'!L84</f>
        <v>0</v>
      </c>
      <c r="I79">
        <f>'Career Bowling'!M84</f>
        <v>0</v>
      </c>
      <c r="J79">
        <f>'Career Bowling'!N84</f>
        <v>0</v>
      </c>
      <c r="K79">
        <f>'Career Bowling'!O84</f>
        <v>0</v>
      </c>
    </row>
    <row r="80" spans="1:11" x14ac:dyDescent="0.25">
      <c r="A80" t="str">
        <f>'Career Bowling'!B85</f>
        <v>Peter Garlando</v>
      </c>
      <c r="B80">
        <f>'Career Bowling'!C85</f>
        <v>3</v>
      </c>
      <c r="C80">
        <f>'Career Bowling'!D85</f>
        <v>6</v>
      </c>
      <c r="D80">
        <f>'Career Bowling'!E85</f>
        <v>0</v>
      </c>
      <c r="E80">
        <f>'Career Bowling'!F85</f>
        <v>52</v>
      </c>
      <c r="F80">
        <f>'Career Bowling'!G85</f>
        <v>2</v>
      </c>
      <c r="G80">
        <f>'Career Bowling'!K85</f>
        <v>0</v>
      </c>
      <c r="H80">
        <f>'Career Bowling'!L85</f>
        <v>1</v>
      </c>
      <c r="I80">
        <f>'Career Bowling'!M85</f>
        <v>0</v>
      </c>
      <c r="J80">
        <f>'Career Bowling'!N85</f>
        <v>2</v>
      </c>
      <c r="K80">
        <f>'Career Bowling'!O85</f>
        <v>27</v>
      </c>
    </row>
    <row r="81" spans="1:11" x14ac:dyDescent="0.25">
      <c r="A81" t="str">
        <f>'Career Bowling'!B86</f>
        <v>Sav Gatfield</v>
      </c>
      <c r="B81">
        <f>'Career Bowling'!C86</f>
        <v>26</v>
      </c>
      <c r="C81">
        <f>'Career Bowling'!D86</f>
        <v>76</v>
      </c>
      <c r="D81">
        <f>'Career Bowling'!E86</f>
        <v>4</v>
      </c>
      <c r="E81">
        <f>'Career Bowling'!F86</f>
        <v>337</v>
      </c>
      <c r="F81">
        <f>'Career Bowling'!G86</f>
        <v>23</v>
      </c>
      <c r="G81">
        <f>'Career Bowling'!K86</f>
        <v>0</v>
      </c>
      <c r="H81">
        <f>'Career Bowling'!L86</f>
        <v>0</v>
      </c>
      <c r="I81">
        <f>'Career Bowling'!M86</f>
        <v>0</v>
      </c>
      <c r="J81">
        <f>'Career Bowling'!N86</f>
        <v>3</v>
      </c>
      <c r="K81">
        <f>'Career Bowling'!O86</f>
        <v>17</v>
      </c>
    </row>
    <row r="82" spans="1:11" x14ac:dyDescent="0.25">
      <c r="A82" t="str">
        <f>'Career Bowling'!B87</f>
        <v>C Gibbons</v>
      </c>
      <c r="B82">
        <f>'Career Bowling'!C87</f>
        <v>1</v>
      </c>
      <c r="C82">
        <f>'Career Bowling'!D87</f>
        <v>2</v>
      </c>
      <c r="D82">
        <f>'Career Bowling'!E87</f>
        <v>0</v>
      </c>
      <c r="E82">
        <f>'Career Bowling'!F87</f>
        <v>19</v>
      </c>
      <c r="F82">
        <f>'Career Bowling'!G87</f>
        <v>0</v>
      </c>
      <c r="G82">
        <f>'Career Bowling'!K87</f>
        <v>0</v>
      </c>
      <c r="H82">
        <f>'Career Bowling'!L87</f>
        <v>0</v>
      </c>
      <c r="I82">
        <f>'Career Bowling'!M87</f>
        <v>0</v>
      </c>
      <c r="J82">
        <f>'Career Bowling'!N87</f>
        <v>0</v>
      </c>
      <c r="K82">
        <f>'Career Bowling'!O87</f>
        <v>19</v>
      </c>
    </row>
    <row r="83" spans="1:11" x14ac:dyDescent="0.25">
      <c r="A83" t="str">
        <f>'Career Bowling'!B88</f>
        <v>Simon Gillman</v>
      </c>
      <c r="B83">
        <f>'Career Bowling'!C88</f>
        <v>129</v>
      </c>
      <c r="C83">
        <f>'Career Bowling'!D88</f>
        <v>1054</v>
      </c>
      <c r="D83">
        <f>'Career Bowling'!E88</f>
        <v>124</v>
      </c>
      <c r="E83">
        <f>'Career Bowling'!F88</f>
        <v>3683</v>
      </c>
      <c r="F83">
        <f>'Career Bowling'!G88</f>
        <v>225</v>
      </c>
      <c r="G83">
        <f>'Career Bowling'!K88</f>
        <v>6</v>
      </c>
      <c r="H83">
        <f>'Career Bowling'!L88</f>
        <v>0</v>
      </c>
      <c r="I83">
        <f>'Career Bowling'!M88</f>
        <v>0</v>
      </c>
      <c r="J83">
        <f>'Career Bowling'!N88</f>
        <v>6</v>
      </c>
      <c r="K83">
        <f>'Career Bowling'!O88</f>
        <v>16</v>
      </c>
    </row>
    <row r="84" spans="1:11" x14ac:dyDescent="0.25">
      <c r="A84" t="str">
        <f>'Career Bowling'!B89</f>
        <v>R Gladstone</v>
      </c>
      <c r="B84">
        <f>'Career Bowling'!C89</f>
        <v>15</v>
      </c>
      <c r="C84">
        <f>'Career Bowling'!D89</f>
        <v>114</v>
      </c>
      <c r="D84">
        <f>'Career Bowling'!E89</f>
        <v>16</v>
      </c>
      <c r="E84">
        <f>'Career Bowling'!F89</f>
        <v>398</v>
      </c>
      <c r="F84">
        <f>'Career Bowling'!G89</f>
        <v>25</v>
      </c>
      <c r="G84">
        <f>'Career Bowling'!K89</f>
        <v>1</v>
      </c>
      <c r="H84">
        <f>'Career Bowling'!L89</f>
        <v>0</v>
      </c>
      <c r="I84">
        <f>'Career Bowling'!M89</f>
        <v>0</v>
      </c>
      <c r="J84">
        <f>'Career Bowling'!N89</f>
        <v>5</v>
      </c>
      <c r="K84">
        <f>'Career Bowling'!O89</f>
        <v>24</v>
      </c>
    </row>
    <row r="85" spans="1:11" x14ac:dyDescent="0.25">
      <c r="A85" t="str">
        <f>'Career Bowling'!B90</f>
        <v>Patrick Gledhill</v>
      </c>
      <c r="B85">
        <f>'Career Bowling'!C90</f>
        <v>97</v>
      </c>
      <c r="C85">
        <f>'Career Bowling'!D90</f>
        <v>4</v>
      </c>
      <c r="D85">
        <f>'Career Bowling'!E90</f>
        <v>0</v>
      </c>
      <c r="E85">
        <f>'Career Bowling'!F90</f>
        <v>52</v>
      </c>
      <c r="F85">
        <f>'Career Bowling'!G90</f>
        <v>1</v>
      </c>
      <c r="G85">
        <f>'Career Bowling'!K90</f>
        <v>0</v>
      </c>
      <c r="H85">
        <f>'Career Bowling'!L90</f>
        <v>5</v>
      </c>
      <c r="I85">
        <f>'Career Bowling'!M90</f>
        <v>0</v>
      </c>
      <c r="J85">
        <f>'Career Bowling'!N90</f>
        <v>1</v>
      </c>
      <c r="K85">
        <f>'Career Bowling'!O90</f>
        <v>23</v>
      </c>
    </row>
    <row r="86" spans="1:11" x14ac:dyDescent="0.25">
      <c r="A86" t="str">
        <f>'Career Bowling'!B91</f>
        <v>Ben Glover</v>
      </c>
      <c r="B86">
        <f>'Career Bowling'!C91</f>
        <v>17</v>
      </c>
      <c r="C86">
        <f>'Career Bowling'!D91</f>
        <v>34</v>
      </c>
      <c r="D86">
        <f>'Career Bowling'!E91</f>
        <v>1</v>
      </c>
      <c r="E86">
        <f>'Career Bowling'!F91</f>
        <v>152</v>
      </c>
      <c r="F86">
        <f>'Career Bowling'!G91</f>
        <v>4</v>
      </c>
      <c r="G86">
        <f>'Career Bowling'!K91</f>
        <v>0</v>
      </c>
      <c r="H86">
        <f>'Career Bowling'!L91</f>
        <v>0</v>
      </c>
      <c r="I86">
        <f>'Career Bowling'!M91</f>
        <v>0</v>
      </c>
      <c r="J86">
        <f>'Career Bowling'!N91</f>
        <v>1</v>
      </c>
      <c r="K86">
        <f>'Career Bowling'!O91</f>
        <v>6</v>
      </c>
    </row>
    <row r="87" spans="1:11" x14ac:dyDescent="0.25">
      <c r="A87" t="str">
        <f>'Career Bowling'!B92</f>
        <v>Liam Gray</v>
      </c>
      <c r="B87">
        <f>'Career Bowling'!C92</f>
        <v>40</v>
      </c>
      <c r="C87">
        <f>'Career Bowling'!D92</f>
        <v>195.1</v>
      </c>
      <c r="D87">
        <f>'Career Bowling'!E92</f>
        <v>17</v>
      </c>
      <c r="E87">
        <f>'Career Bowling'!F92</f>
        <v>844</v>
      </c>
      <c r="F87">
        <f>'Career Bowling'!G92</f>
        <v>37</v>
      </c>
      <c r="G87">
        <f>'Career Bowling'!K92</f>
        <v>0</v>
      </c>
      <c r="H87">
        <f>'Career Bowling'!L92</f>
        <v>37</v>
      </c>
      <c r="I87">
        <f>'Career Bowling'!M92</f>
        <v>4</v>
      </c>
      <c r="J87">
        <f>'Career Bowling'!N92</f>
        <v>4</v>
      </c>
      <c r="K87">
        <f>'Career Bowling'!O92</f>
        <v>28</v>
      </c>
    </row>
    <row r="88" spans="1:11" x14ac:dyDescent="0.25">
      <c r="A88" t="str">
        <f>'Career Bowling'!B93</f>
        <v>Joe Green</v>
      </c>
      <c r="B88">
        <f>'Career Bowling'!C93</f>
        <v>31</v>
      </c>
      <c r="C88">
        <f>'Career Bowling'!D93</f>
        <v>269</v>
      </c>
      <c r="D88">
        <f>'Career Bowling'!E93</f>
        <v>45</v>
      </c>
      <c r="E88">
        <f>'Career Bowling'!F93</f>
        <v>1015</v>
      </c>
      <c r="F88">
        <f>'Career Bowling'!G93</f>
        <v>58</v>
      </c>
      <c r="G88">
        <f>'Career Bowling'!K93</f>
        <v>2</v>
      </c>
      <c r="H88">
        <f>'Career Bowling'!L93</f>
        <v>0</v>
      </c>
      <c r="I88">
        <f>'Career Bowling'!M93</f>
        <v>0</v>
      </c>
      <c r="J88">
        <f>'Career Bowling'!N93</f>
        <v>5</v>
      </c>
      <c r="K88">
        <f>'Career Bowling'!O93</f>
        <v>30</v>
      </c>
    </row>
    <row r="89" spans="1:11" x14ac:dyDescent="0.25">
      <c r="A89" t="str">
        <f>'Career Bowling'!B94</f>
        <v>J Habib</v>
      </c>
      <c r="B89">
        <f>'Career Bowling'!C94</f>
        <v>1</v>
      </c>
      <c r="C89">
        <f>'Career Bowling'!D94</f>
        <v>0</v>
      </c>
      <c r="D89">
        <f>'Career Bowling'!E94</f>
        <v>0</v>
      </c>
      <c r="E89">
        <f>'Career Bowling'!F94</f>
        <v>0</v>
      </c>
      <c r="F89">
        <f>'Career Bowling'!G94</f>
        <v>0</v>
      </c>
      <c r="G89">
        <f>'Career Bowling'!K94</f>
        <v>0</v>
      </c>
      <c r="H89">
        <f>'Career Bowling'!L94</f>
        <v>0</v>
      </c>
      <c r="I89">
        <f>'Career Bowling'!M94</f>
        <v>0</v>
      </c>
      <c r="J89">
        <f>'Career Bowling'!N94</f>
        <v>0</v>
      </c>
      <c r="K89">
        <f>'Career Bowling'!O94</f>
        <v>0</v>
      </c>
    </row>
    <row r="90" spans="1:11" x14ac:dyDescent="0.25">
      <c r="A90" t="str">
        <f>'Career Bowling'!B95</f>
        <v>Steve Hamer</v>
      </c>
      <c r="B90">
        <f>'Career Bowling'!C95</f>
        <v>84</v>
      </c>
      <c r="C90">
        <f>'Career Bowling'!D95</f>
        <v>66</v>
      </c>
      <c r="D90">
        <f>'Career Bowling'!E95</f>
        <v>1</v>
      </c>
      <c r="E90">
        <f>'Career Bowling'!F95</f>
        <v>424</v>
      </c>
      <c r="F90">
        <f>'Career Bowling'!G95</f>
        <v>12</v>
      </c>
      <c r="G90">
        <f>'Career Bowling'!K95</f>
        <v>0</v>
      </c>
      <c r="H90">
        <f>'Career Bowling'!L95</f>
        <v>3</v>
      </c>
      <c r="I90">
        <f>'Career Bowling'!M95</f>
        <v>0</v>
      </c>
      <c r="J90">
        <f>'Career Bowling'!N95</f>
        <v>1</v>
      </c>
      <c r="K90">
        <f>'Career Bowling'!O95</f>
        <v>2</v>
      </c>
    </row>
    <row r="91" spans="1:11" x14ac:dyDescent="0.25">
      <c r="A91" t="str">
        <f>'Career Bowling'!B96</f>
        <v>Tim Hapgood</v>
      </c>
      <c r="B91">
        <f>'Career Bowling'!C96</f>
        <v>1</v>
      </c>
      <c r="C91">
        <f>'Career Bowling'!D96</f>
        <v>0</v>
      </c>
      <c r="D91">
        <f>'Career Bowling'!E96</f>
        <v>0</v>
      </c>
      <c r="E91">
        <f>'Career Bowling'!F96</f>
        <v>0</v>
      </c>
      <c r="F91">
        <f>'Career Bowling'!G96</f>
        <v>0</v>
      </c>
      <c r="G91">
        <f>'Career Bowling'!K96</f>
        <v>0</v>
      </c>
      <c r="H91">
        <f>'Career Bowling'!L96</f>
        <v>0</v>
      </c>
      <c r="I91">
        <f>'Career Bowling'!M96</f>
        <v>0</v>
      </c>
      <c r="J91">
        <f>'Career Bowling'!N96</f>
        <v>0</v>
      </c>
      <c r="K91">
        <f>'Career Bowling'!O96</f>
        <v>0</v>
      </c>
    </row>
    <row r="92" spans="1:11" x14ac:dyDescent="0.25">
      <c r="A92" t="str">
        <f>'Career Bowling'!B97</f>
        <v>A Hargreaves</v>
      </c>
      <c r="B92">
        <f>'Career Bowling'!C97</f>
        <v>23</v>
      </c>
      <c r="C92">
        <f>'Career Bowling'!D97</f>
        <v>0</v>
      </c>
      <c r="D92">
        <f>'Career Bowling'!E97</f>
        <v>0</v>
      </c>
      <c r="E92">
        <f>'Career Bowling'!F97</f>
        <v>0</v>
      </c>
      <c r="F92">
        <f>'Career Bowling'!G97</f>
        <v>0</v>
      </c>
      <c r="G92">
        <f>'Career Bowling'!K97</f>
        <v>0</v>
      </c>
      <c r="H92">
        <f>'Career Bowling'!L97</f>
        <v>0</v>
      </c>
      <c r="I92">
        <f>'Career Bowling'!M97</f>
        <v>0</v>
      </c>
      <c r="J92">
        <f>'Career Bowling'!N97</f>
        <v>0</v>
      </c>
      <c r="K92">
        <f>'Career Bowling'!O97</f>
        <v>0</v>
      </c>
    </row>
    <row r="93" spans="1:11" x14ac:dyDescent="0.25">
      <c r="A93" t="str">
        <f>'Career Bowling'!B98</f>
        <v>Julian Harris</v>
      </c>
      <c r="B93">
        <f>'Career Bowling'!C98</f>
        <v>2</v>
      </c>
      <c r="C93">
        <f>'Career Bowling'!D98</f>
        <v>1</v>
      </c>
      <c r="D93">
        <f>'Career Bowling'!E98</f>
        <v>0</v>
      </c>
      <c r="E93">
        <f>'Career Bowling'!F98</f>
        <v>10</v>
      </c>
      <c r="F93">
        <f>'Career Bowling'!G98</f>
        <v>0</v>
      </c>
      <c r="G93">
        <f>'Career Bowling'!K98</f>
        <v>0</v>
      </c>
      <c r="H93">
        <f>'Career Bowling'!L98</f>
        <v>0</v>
      </c>
      <c r="I93">
        <f>'Career Bowling'!M98</f>
        <v>0</v>
      </c>
      <c r="J93">
        <f>'Career Bowling'!N98</f>
        <v>0</v>
      </c>
      <c r="K93">
        <f>'Career Bowling'!O98</f>
        <v>10</v>
      </c>
    </row>
    <row r="94" spans="1:11" x14ac:dyDescent="0.25">
      <c r="A94" t="str">
        <f>'Career Bowling'!B99</f>
        <v>D Harvey</v>
      </c>
      <c r="B94">
        <f>'Career Bowling'!C99</f>
        <v>1</v>
      </c>
      <c r="C94">
        <f>'Career Bowling'!D99</f>
        <v>0</v>
      </c>
      <c r="D94">
        <f>'Career Bowling'!E99</f>
        <v>0</v>
      </c>
      <c r="E94">
        <f>'Career Bowling'!F99</f>
        <v>0</v>
      </c>
      <c r="F94">
        <f>'Career Bowling'!G99</f>
        <v>0</v>
      </c>
      <c r="G94">
        <f>'Career Bowling'!K99</f>
        <v>0</v>
      </c>
      <c r="H94">
        <f>'Career Bowling'!L99</f>
        <v>0</v>
      </c>
      <c r="I94">
        <f>'Career Bowling'!M99</f>
        <v>0</v>
      </c>
      <c r="J94">
        <f>'Career Bowling'!N99</f>
        <v>0</v>
      </c>
      <c r="K94">
        <f>'Career Bowling'!O99</f>
        <v>0</v>
      </c>
    </row>
    <row r="95" spans="1:11" x14ac:dyDescent="0.25">
      <c r="A95" t="str">
        <f>'Career Bowling'!B100</f>
        <v>Leo Hawkins</v>
      </c>
      <c r="B95">
        <f>'Career Bowling'!C100</f>
        <v>8</v>
      </c>
      <c r="C95">
        <f>'Career Bowling'!D100</f>
        <v>16.5</v>
      </c>
      <c r="D95">
        <f>'Career Bowling'!E100</f>
        <v>0</v>
      </c>
      <c r="E95">
        <f>'Career Bowling'!F100</f>
        <v>90</v>
      </c>
      <c r="F95">
        <f>'Career Bowling'!G100</f>
        <v>3</v>
      </c>
      <c r="G95">
        <f>'Career Bowling'!K100</f>
        <v>0</v>
      </c>
      <c r="H95">
        <f>'Career Bowling'!L100</f>
        <v>9</v>
      </c>
      <c r="I95">
        <f>'Career Bowling'!M100</f>
        <v>0</v>
      </c>
      <c r="J95">
        <f>'Career Bowling'!N100</f>
        <v>2</v>
      </c>
      <c r="K95">
        <f>'Career Bowling'!O100</f>
        <v>26</v>
      </c>
    </row>
    <row r="96" spans="1:11" x14ac:dyDescent="0.25">
      <c r="A96" t="str">
        <f>'Career Bowling'!B101</f>
        <v>J Henderson</v>
      </c>
      <c r="B96">
        <f>'Career Bowling'!C101</f>
        <v>1</v>
      </c>
      <c r="C96">
        <f>'Career Bowling'!D101</f>
        <v>7</v>
      </c>
      <c r="D96">
        <f>'Career Bowling'!E101</f>
        <v>3</v>
      </c>
      <c r="E96">
        <f>'Career Bowling'!F101</f>
        <v>14</v>
      </c>
      <c r="F96">
        <f>'Career Bowling'!G101</f>
        <v>1</v>
      </c>
      <c r="G96">
        <f>'Career Bowling'!K101</f>
        <v>0</v>
      </c>
      <c r="H96">
        <f>'Career Bowling'!L101</f>
        <v>0</v>
      </c>
      <c r="I96">
        <f>'Career Bowling'!M101</f>
        <v>0</v>
      </c>
      <c r="J96">
        <f>'Career Bowling'!N101</f>
        <v>1</v>
      </c>
      <c r="K96">
        <f>'Career Bowling'!O101</f>
        <v>14</v>
      </c>
    </row>
    <row r="97" spans="1:11" x14ac:dyDescent="0.25">
      <c r="A97" t="str">
        <f>'Career Bowling'!B102</f>
        <v>Carl Hey</v>
      </c>
      <c r="B97">
        <f>'Career Bowling'!C102</f>
        <v>4</v>
      </c>
      <c r="C97">
        <f>'Career Bowling'!D102</f>
        <v>7</v>
      </c>
      <c r="D97">
        <f>'Career Bowling'!E102</f>
        <v>0</v>
      </c>
      <c r="E97">
        <f>'Career Bowling'!F102</f>
        <v>57</v>
      </c>
      <c r="F97">
        <f>'Career Bowling'!G102</f>
        <v>4</v>
      </c>
      <c r="G97">
        <f>'Career Bowling'!K102</f>
        <v>0</v>
      </c>
      <c r="H97">
        <f>'Career Bowling'!L102</f>
        <v>0</v>
      </c>
      <c r="I97">
        <f>'Career Bowling'!M102</f>
        <v>0</v>
      </c>
      <c r="J97">
        <f>'Career Bowling'!N102</f>
        <v>2</v>
      </c>
      <c r="K97">
        <f>'Career Bowling'!O102</f>
        <v>0</v>
      </c>
    </row>
    <row r="98" spans="1:11" x14ac:dyDescent="0.25">
      <c r="A98" t="str">
        <f>'Career Bowling'!B103</f>
        <v>M Hiley</v>
      </c>
      <c r="B98">
        <f>'Career Bowling'!C103</f>
        <v>23</v>
      </c>
      <c r="C98">
        <f>'Career Bowling'!D103</f>
        <v>14</v>
      </c>
      <c r="D98">
        <f>'Career Bowling'!E103</f>
        <v>1</v>
      </c>
      <c r="E98">
        <f>'Career Bowling'!F103</f>
        <v>80</v>
      </c>
      <c r="F98">
        <f>'Career Bowling'!G103</f>
        <v>5</v>
      </c>
      <c r="G98">
        <f>'Career Bowling'!K103</f>
        <v>0</v>
      </c>
      <c r="H98">
        <f>'Career Bowling'!L103</f>
        <v>0</v>
      </c>
      <c r="I98">
        <f>'Career Bowling'!M103</f>
        <v>0</v>
      </c>
      <c r="J98">
        <f>'Career Bowling'!N103</f>
        <v>4</v>
      </c>
      <c r="K98">
        <f>'Career Bowling'!O103</f>
        <v>45</v>
      </c>
    </row>
    <row r="99" spans="1:11" x14ac:dyDescent="0.25">
      <c r="A99" t="str">
        <f>'Career Bowling'!B104</f>
        <v>R Hobbs</v>
      </c>
      <c r="B99">
        <f>'Career Bowling'!C104</f>
        <v>22</v>
      </c>
      <c r="C99">
        <f>'Career Bowling'!D104</f>
        <v>137</v>
      </c>
      <c r="D99">
        <f>'Career Bowling'!E104</f>
        <v>15</v>
      </c>
      <c r="E99">
        <f>'Career Bowling'!F104</f>
        <v>641</v>
      </c>
      <c r="F99">
        <f>'Career Bowling'!G104</f>
        <v>33</v>
      </c>
      <c r="G99">
        <f>'Career Bowling'!K104</f>
        <v>1</v>
      </c>
      <c r="H99">
        <f>'Career Bowling'!L104</f>
        <v>0</v>
      </c>
      <c r="I99">
        <f>'Career Bowling'!M104</f>
        <v>0</v>
      </c>
      <c r="J99">
        <f>'Career Bowling'!N104</f>
        <v>5</v>
      </c>
      <c r="K99">
        <f>'Career Bowling'!O104</f>
        <v>18</v>
      </c>
    </row>
    <row r="100" spans="1:11" x14ac:dyDescent="0.25">
      <c r="A100" t="str">
        <f>'Career Bowling'!B105</f>
        <v>D Hooper</v>
      </c>
      <c r="B100">
        <f>'Career Bowling'!C105</f>
        <v>25</v>
      </c>
      <c r="C100">
        <f>'Career Bowling'!D105</f>
        <v>199</v>
      </c>
      <c r="D100">
        <f>'Career Bowling'!E105</f>
        <v>17</v>
      </c>
      <c r="E100">
        <f>'Career Bowling'!F105</f>
        <v>536</v>
      </c>
      <c r="F100">
        <f>'Career Bowling'!G105</f>
        <v>31</v>
      </c>
      <c r="G100">
        <f>'Career Bowling'!K105</f>
        <v>0</v>
      </c>
      <c r="H100">
        <f>'Career Bowling'!L105</f>
        <v>0</v>
      </c>
      <c r="I100">
        <f>'Career Bowling'!M105</f>
        <v>0</v>
      </c>
      <c r="J100">
        <f>'Career Bowling'!N105</f>
        <v>4</v>
      </c>
      <c r="K100">
        <f>'Career Bowling'!O105</f>
        <v>24</v>
      </c>
    </row>
    <row r="101" spans="1:11" x14ac:dyDescent="0.25">
      <c r="A101" t="str">
        <f>'Career Bowling'!B106</f>
        <v>Scott Hoskin</v>
      </c>
      <c r="B101">
        <f>'Career Bowling'!C106</f>
        <v>127</v>
      </c>
      <c r="C101">
        <f>'Career Bowling'!D106</f>
        <v>782</v>
      </c>
      <c r="D101">
        <f>'Career Bowling'!E106</f>
        <v>76</v>
      </c>
      <c r="E101">
        <f>'Career Bowling'!F106</f>
        <v>3861</v>
      </c>
      <c r="F101">
        <f>'Career Bowling'!G106</f>
        <v>142</v>
      </c>
      <c r="G101">
        <f>'Career Bowling'!K106</f>
        <v>1</v>
      </c>
      <c r="H101">
        <f>'Career Bowling'!L106</f>
        <v>40</v>
      </c>
      <c r="I101">
        <f>'Career Bowling'!M106</f>
        <v>6</v>
      </c>
      <c r="J101">
        <f>'Career Bowling'!N106</f>
        <v>8</v>
      </c>
      <c r="K101">
        <f>'Career Bowling'!O106</f>
        <v>84</v>
      </c>
    </row>
    <row r="102" spans="1:11" x14ac:dyDescent="0.25">
      <c r="A102" t="str">
        <f>'Career Bowling'!B107</f>
        <v>S Houchin</v>
      </c>
      <c r="B102">
        <f>'Career Bowling'!C107</f>
        <v>146</v>
      </c>
      <c r="C102">
        <f>'Career Bowling'!D107</f>
        <v>3</v>
      </c>
      <c r="D102">
        <f>'Career Bowling'!E107</f>
        <v>0</v>
      </c>
      <c r="E102">
        <f>'Career Bowling'!F107</f>
        <v>18</v>
      </c>
      <c r="F102">
        <f>'Career Bowling'!G107</f>
        <v>1</v>
      </c>
      <c r="G102">
        <f>'Career Bowling'!K107</f>
        <v>0</v>
      </c>
      <c r="H102">
        <f>'Career Bowling'!L107</f>
        <v>0</v>
      </c>
      <c r="I102">
        <f>'Career Bowling'!M107</f>
        <v>0</v>
      </c>
      <c r="J102">
        <f>'Career Bowling'!N107</f>
        <v>1</v>
      </c>
      <c r="K102">
        <f>'Career Bowling'!O107</f>
        <v>18</v>
      </c>
    </row>
    <row r="103" spans="1:11" x14ac:dyDescent="0.25">
      <c r="A103" t="str">
        <f>'Career Bowling'!B108</f>
        <v>F Hussain</v>
      </c>
      <c r="B103">
        <f>'Career Bowling'!C108</f>
        <v>32</v>
      </c>
      <c r="C103">
        <f>'Career Bowling'!D108</f>
        <v>30</v>
      </c>
      <c r="D103">
        <f>'Career Bowling'!E108</f>
        <v>4</v>
      </c>
      <c r="E103">
        <f>'Career Bowling'!F108</f>
        <v>126</v>
      </c>
      <c r="F103">
        <f>'Career Bowling'!G108</f>
        <v>8</v>
      </c>
      <c r="G103">
        <f>'Career Bowling'!K108</f>
        <v>0</v>
      </c>
      <c r="H103">
        <f>'Career Bowling'!L108</f>
        <v>0</v>
      </c>
      <c r="I103">
        <f>'Career Bowling'!M108</f>
        <v>0</v>
      </c>
      <c r="J103">
        <f>'Career Bowling'!N108</f>
        <v>2</v>
      </c>
      <c r="K103">
        <f>'Career Bowling'!O108</f>
        <v>2</v>
      </c>
    </row>
    <row r="104" spans="1:11" x14ac:dyDescent="0.25">
      <c r="A104" t="str">
        <f>'Career Bowling'!B109</f>
        <v>S Hussain</v>
      </c>
      <c r="B104">
        <f>'Career Bowling'!C109</f>
        <v>104</v>
      </c>
      <c r="C104">
        <f>'Career Bowling'!D109</f>
        <v>260</v>
      </c>
      <c r="D104">
        <f>'Career Bowling'!E109</f>
        <v>6</v>
      </c>
      <c r="E104">
        <f>'Career Bowling'!F109</f>
        <v>1785</v>
      </c>
      <c r="F104">
        <f>'Career Bowling'!G109</f>
        <v>55</v>
      </c>
      <c r="G104">
        <f>'Career Bowling'!K109</f>
        <v>1</v>
      </c>
      <c r="H104">
        <f>'Career Bowling'!L109</f>
        <v>0</v>
      </c>
      <c r="I104">
        <f>'Career Bowling'!M109</f>
        <v>0</v>
      </c>
      <c r="J104">
        <f>'Career Bowling'!N109</f>
        <v>5</v>
      </c>
      <c r="K104">
        <f>'Career Bowling'!O109</f>
        <v>24</v>
      </c>
    </row>
    <row r="105" spans="1:11" x14ac:dyDescent="0.25">
      <c r="A105" t="str">
        <f>'Career Bowling'!B110</f>
        <v>Ben Hynes</v>
      </c>
      <c r="B105">
        <f>'Career Bowling'!C110</f>
        <v>23</v>
      </c>
      <c r="C105">
        <f>'Career Bowling'!D110</f>
        <v>167</v>
      </c>
      <c r="D105">
        <f>'Career Bowling'!E110</f>
        <v>46</v>
      </c>
      <c r="E105">
        <f>'Career Bowling'!F110</f>
        <v>477</v>
      </c>
      <c r="F105">
        <f>'Career Bowling'!G110</f>
        <v>50</v>
      </c>
      <c r="G105">
        <f>'Career Bowling'!K110</f>
        <v>3</v>
      </c>
      <c r="H105">
        <f>'Career Bowling'!L110</f>
        <v>1</v>
      </c>
      <c r="I105">
        <f>'Career Bowling'!M110</f>
        <v>0</v>
      </c>
      <c r="J105">
        <f>'Career Bowling'!N110</f>
        <v>6</v>
      </c>
      <c r="K105">
        <f>'Career Bowling'!O110</f>
        <v>25</v>
      </c>
    </row>
    <row r="106" spans="1:11" x14ac:dyDescent="0.25">
      <c r="A106" t="str">
        <f>'Career Bowling'!B111</f>
        <v>Paul Hynes</v>
      </c>
      <c r="B106">
        <f>'Career Bowling'!C111</f>
        <v>53</v>
      </c>
      <c r="C106">
        <f>'Career Bowling'!D111</f>
        <v>7</v>
      </c>
      <c r="D106">
        <f>'Career Bowling'!E111</f>
        <v>0</v>
      </c>
      <c r="E106">
        <f>'Career Bowling'!F111</f>
        <v>55</v>
      </c>
      <c r="F106">
        <f>'Career Bowling'!G111</f>
        <v>0</v>
      </c>
      <c r="G106">
        <f>'Career Bowling'!K111</f>
        <v>0</v>
      </c>
      <c r="H106">
        <f>'Career Bowling'!L111</f>
        <v>5</v>
      </c>
      <c r="I106">
        <f>'Career Bowling'!M111</f>
        <v>0</v>
      </c>
      <c r="J106">
        <f>'Career Bowling'!N111</f>
        <v>0</v>
      </c>
      <c r="K106">
        <f>'Career Bowling'!O111</f>
        <v>7</v>
      </c>
    </row>
    <row r="107" spans="1:11" x14ac:dyDescent="0.25">
      <c r="A107" t="str">
        <f>'Career Bowling'!B112</f>
        <v>P Jack</v>
      </c>
      <c r="B107">
        <f>'Career Bowling'!C112</f>
        <v>1</v>
      </c>
      <c r="C107">
        <f>'Career Bowling'!D112</f>
        <v>1</v>
      </c>
      <c r="D107">
        <f>'Career Bowling'!E112</f>
        <v>0</v>
      </c>
      <c r="E107">
        <f>'Career Bowling'!F112</f>
        <v>11</v>
      </c>
      <c r="F107">
        <f>'Career Bowling'!G112</f>
        <v>0</v>
      </c>
      <c r="G107">
        <f>'Career Bowling'!K112</f>
        <v>0</v>
      </c>
      <c r="H107">
        <f>'Career Bowling'!L112</f>
        <v>2</v>
      </c>
      <c r="I107">
        <f>'Career Bowling'!M112</f>
        <v>0</v>
      </c>
      <c r="J107">
        <f>'Career Bowling'!N112</f>
        <v>0</v>
      </c>
      <c r="K107">
        <f>'Career Bowling'!O112</f>
        <v>11</v>
      </c>
    </row>
    <row r="108" spans="1:11" x14ac:dyDescent="0.25">
      <c r="A108" t="str">
        <f>'Career Bowling'!B113</f>
        <v>James Jackson</v>
      </c>
      <c r="B108">
        <f>'Career Bowling'!C113</f>
        <v>152</v>
      </c>
      <c r="C108">
        <f>'Career Bowling'!D113</f>
        <v>113</v>
      </c>
      <c r="D108">
        <f>'Career Bowling'!E113</f>
        <v>1</v>
      </c>
      <c r="E108">
        <f>'Career Bowling'!F113</f>
        <v>771</v>
      </c>
      <c r="F108">
        <f>'Career Bowling'!G113</f>
        <v>18</v>
      </c>
      <c r="G108">
        <f>'Career Bowling'!K113</f>
        <v>0</v>
      </c>
      <c r="H108">
        <f>'Career Bowling'!L113</f>
        <v>0</v>
      </c>
      <c r="I108">
        <f>'Career Bowling'!M113</f>
        <v>0</v>
      </c>
      <c r="J108">
        <f>'Career Bowling'!N113</f>
        <v>2</v>
      </c>
      <c r="K108">
        <f>'Career Bowling'!O113</f>
        <v>22</v>
      </c>
    </row>
    <row r="109" spans="1:11" x14ac:dyDescent="0.25">
      <c r="A109" t="str">
        <f>'Career Bowling'!B114</f>
        <v>Luke Jackson</v>
      </c>
      <c r="B109">
        <f>'Career Bowling'!C114</f>
        <v>1</v>
      </c>
      <c r="C109">
        <f>'Career Bowling'!D114</f>
        <v>1</v>
      </c>
      <c r="D109">
        <f>'Career Bowling'!E114</f>
        <v>0</v>
      </c>
      <c r="E109">
        <f>'Career Bowling'!F114</f>
        <v>0</v>
      </c>
      <c r="F109">
        <f>'Career Bowling'!G114</f>
        <v>1</v>
      </c>
      <c r="G109">
        <f>'Career Bowling'!K114</f>
        <v>0</v>
      </c>
      <c r="H109">
        <f>'Career Bowling'!L114</f>
        <v>0</v>
      </c>
      <c r="I109">
        <f>'Career Bowling'!M114</f>
        <v>0</v>
      </c>
      <c r="J109">
        <f>'Career Bowling'!N114</f>
        <v>1</v>
      </c>
      <c r="K109" t="str">
        <f>'Career Bowling'!O114</f>
        <v/>
      </c>
    </row>
    <row r="110" spans="1:11" x14ac:dyDescent="0.25">
      <c r="A110" t="str">
        <f>'Career Bowling'!B115</f>
        <v>F Jagger</v>
      </c>
      <c r="B110">
        <f>'Career Bowling'!C115</f>
        <v>5</v>
      </c>
      <c r="C110">
        <f>'Career Bowling'!D115</f>
        <v>0</v>
      </c>
      <c r="D110">
        <f>'Career Bowling'!E115</f>
        <v>0</v>
      </c>
      <c r="E110">
        <f>'Career Bowling'!F115</f>
        <v>0</v>
      </c>
      <c r="F110">
        <f>'Career Bowling'!G115</f>
        <v>0</v>
      </c>
      <c r="G110">
        <f>'Career Bowling'!K115</f>
        <v>0</v>
      </c>
      <c r="H110">
        <f>'Career Bowling'!L115</f>
        <v>0</v>
      </c>
      <c r="I110">
        <f>'Career Bowling'!M115</f>
        <v>0</v>
      </c>
      <c r="J110">
        <f>'Career Bowling'!N115</f>
        <v>0</v>
      </c>
      <c r="K110">
        <f>'Career Bowling'!O115</f>
        <v>0</v>
      </c>
    </row>
    <row r="111" spans="1:11" x14ac:dyDescent="0.25">
      <c r="A111" t="str">
        <f>'Career Bowling'!B116</f>
        <v>Tom James</v>
      </c>
      <c r="B111">
        <f>'Career Bowling'!C116</f>
        <v>17</v>
      </c>
      <c r="C111">
        <f>'Career Bowling'!D116</f>
        <v>23</v>
      </c>
      <c r="D111">
        <f>'Career Bowling'!E116</f>
        <v>0</v>
      </c>
      <c r="E111">
        <f>'Career Bowling'!F116</f>
        <v>140</v>
      </c>
      <c r="F111">
        <f>'Career Bowling'!G116</f>
        <v>3</v>
      </c>
      <c r="G111">
        <f>'Career Bowling'!K116</f>
        <v>0</v>
      </c>
      <c r="H111">
        <f>'Career Bowling'!L116</f>
        <v>5</v>
      </c>
      <c r="I111">
        <f>'Career Bowling'!M116</f>
        <v>2</v>
      </c>
      <c r="J111">
        <f>'Career Bowling'!N116</f>
        <v>1</v>
      </c>
      <c r="K111" t="str">
        <f>'Career Bowling'!O116</f>
        <v>check</v>
      </c>
    </row>
    <row r="112" spans="1:11" x14ac:dyDescent="0.25">
      <c r="A112" t="str">
        <f>'Career Bowling'!B117</f>
        <v>? Jarpesh</v>
      </c>
      <c r="B112">
        <f>'Career Bowling'!C117</f>
        <v>1</v>
      </c>
      <c r="C112">
        <f>'Career Bowling'!D117</f>
        <v>8</v>
      </c>
      <c r="D112">
        <f>'Career Bowling'!E117</f>
        <v>1</v>
      </c>
      <c r="E112">
        <f>'Career Bowling'!F117</f>
        <v>16</v>
      </c>
      <c r="F112">
        <f>'Career Bowling'!G117</f>
        <v>1</v>
      </c>
      <c r="G112">
        <f>'Career Bowling'!K117</f>
        <v>0</v>
      </c>
      <c r="H112">
        <f>'Career Bowling'!L117</f>
        <v>0</v>
      </c>
      <c r="I112">
        <f>'Career Bowling'!M117</f>
        <v>0</v>
      </c>
      <c r="J112">
        <f>'Career Bowling'!N117</f>
        <v>1</v>
      </c>
      <c r="K112">
        <f>'Career Bowling'!O117</f>
        <v>16</v>
      </c>
    </row>
    <row r="113" spans="1:11" x14ac:dyDescent="0.25">
      <c r="A113" t="str">
        <f>'Career Bowling'!B118</f>
        <v>W Jeans</v>
      </c>
      <c r="B113">
        <f>'Career Bowling'!C118</f>
        <v>1</v>
      </c>
      <c r="C113">
        <f>'Career Bowling'!D118</f>
        <v>0</v>
      </c>
      <c r="D113">
        <f>'Career Bowling'!E118</f>
        <v>0</v>
      </c>
      <c r="E113">
        <f>'Career Bowling'!F118</f>
        <v>0</v>
      </c>
      <c r="F113">
        <f>'Career Bowling'!G118</f>
        <v>0</v>
      </c>
      <c r="G113">
        <f>'Career Bowling'!K118</f>
        <v>0</v>
      </c>
      <c r="H113">
        <f>'Career Bowling'!L118</f>
        <v>0</v>
      </c>
      <c r="I113">
        <f>'Career Bowling'!M118</f>
        <v>0</v>
      </c>
      <c r="J113">
        <f>'Career Bowling'!N118</f>
        <v>0</v>
      </c>
      <c r="K113">
        <f>'Career Bowling'!O118</f>
        <v>0</v>
      </c>
    </row>
    <row r="114" spans="1:11" x14ac:dyDescent="0.25">
      <c r="A114" t="str">
        <f>'Career Bowling'!B119</f>
        <v>T Jeffcott</v>
      </c>
      <c r="B114">
        <f>'Career Bowling'!C119</f>
        <v>1</v>
      </c>
      <c r="C114">
        <f>'Career Bowling'!D119</f>
        <v>0</v>
      </c>
      <c r="D114">
        <f>'Career Bowling'!E119</f>
        <v>0</v>
      </c>
      <c r="E114">
        <f>'Career Bowling'!F119</f>
        <v>0</v>
      </c>
      <c r="F114">
        <f>'Career Bowling'!G119</f>
        <v>0</v>
      </c>
      <c r="G114">
        <f>'Career Bowling'!K119</f>
        <v>0</v>
      </c>
      <c r="H114">
        <f>'Career Bowling'!L119</f>
        <v>0</v>
      </c>
      <c r="I114">
        <f>'Career Bowling'!M119</f>
        <v>0</v>
      </c>
      <c r="J114">
        <f>'Career Bowling'!N119</f>
        <v>0</v>
      </c>
      <c r="K114">
        <f>'Career Bowling'!O119</f>
        <v>0</v>
      </c>
    </row>
    <row r="115" spans="1:11" x14ac:dyDescent="0.25">
      <c r="A115" t="str">
        <f>'Career Bowling'!B120</f>
        <v>M Johnston</v>
      </c>
      <c r="B115">
        <f>'Career Bowling'!C120</f>
        <v>1</v>
      </c>
      <c r="C115">
        <f>'Career Bowling'!D120</f>
        <v>4</v>
      </c>
      <c r="D115">
        <f>'Career Bowling'!E120</f>
        <v>0</v>
      </c>
      <c r="E115">
        <f>'Career Bowling'!F120</f>
        <v>14</v>
      </c>
      <c r="F115">
        <f>'Career Bowling'!G120</f>
        <v>0</v>
      </c>
      <c r="G115">
        <f>'Career Bowling'!K120</f>
        <v>0</v>
      </c>
      <c r="H115">
        <f>'Career Bowling'!L120</f>
        <v>0</v>
      </c>
      <c r="I115">
        <f>'Career Bowling'!M120</f>
        <v>0</v>
      </c>
      <c r="J115">
        <f>'Career Bowling'!N120</f>
        <v>0</v>
      </c>
      <c r="K115">
        <f>'Career Bowling'!O120</f>
        <v>14</v>
      </c>
    </row>
    <row r="116" spans="1:11" x14ac:dyDescent="0.25">
      <c r="A116" t="str">
        <f>'Career Bowling'!B121</f>
        <v>A Jones</v>
      </c>
      <c r="B116">
        <f>'Career Bowling'!C121</f>
        <v>4</v>
      </c>
      <c r="C116">
        <f>'Career Bowling'!D121</f>
        <v>0</v>
      </c>
      <c r="D116">
        <f>'Career Bowling'!E121</f>
        <v>0</v>
      </c>
      <c r="E116">
        <f>'Career Bowling'!F121</f>
        <v>0</v>
      </c>
      <c r="F116">
        <f>'Career Bowling'!G121</f>
        <v>0</v>
      </c>
      <c r="G116">
        <f>'Career Bowling'!K121</f>
        <v>0</v>
      </c>
      <c r="H116">
        <f>'Career Bowling'!L121</f>
        <v>0</v>
      </c>
      <c r="I116">
        <f>'Career Bowling'!M121</f>
        <v>0</v>
      </c>
      <c r="J116">
        <f>'Career Bowling'!N121</f>
        <v>0</v>
      </c>
      <c r="K116">
        <f>'Career Bowling'!O121</f>
        <v>0</v>
      </c>
    </row>
    <row r="117" spans="1:11" x14ac:dyDescent="0.25">
      <c r="A117" t="str">
        <f>'Career Bowling'!B122</f>
        <v>Ben Jones</v>
      </c>
      <c r="B117">
        <f>'Career Bowling'!C122</f>
        <v>2</v>
      </c>
      <c r="C117">
        <f>'Career Bowling'!D122</f>
        <v>7</v>
      </c>
      <c r="D117">
        <f>'Career Bowling'!E122</f>
        <v>0</v>
      </c>
      <c r="E117">
        <f>'Career Bowling'!F122</f>
        <v>35</v>
      </c>
      <c r="F117">
        <f>'Career Bowling'!G122</f>
        <v>1</v>
      </c>
      <c r="G117">
        <f>'Career Bowling'!K122</f>
        <v>0</v>
      </c>
      <c r="H117">
        <f>'Career Bowling'!L122</f>
        <v>0</v>
      </c>
      <c r="I117">
        <f>'Career Bowling'!M122</f>
        <v>0</v>
      </c>
      <c r="J117">
        <f>'Career Bowling'!N122</f>
        <v>1</v>
      </c>
      <c r="K117">
        <f>'Career Bowling'!O122</f>
        <v>35</v>
      </c>
    </row>
    <row r="118" spans="1:11" x14ac:dyDescent="0.25">
      <c r="A118" t="str">
        <f>'Career Bowling'!B123</f>
        <v>G Jones</v>
      </c>
      <c r="B118">
        <f>'Career Bowling'!C123</f>
        <v>1</v>
      </c>
      <c r="C118">
        <f>'Career Bowling'!D123</f>
        <v>1</v>
      </c>
      <c r="D118">
        <f>'Career Bowling'!E123</f>
        <v>0</v>
      </c>
      <c r="E118">
        <f>'Career Bowling'!F123</f>
        <v>15</v>
      </c>
      <c r="F118">
        <f>'Career Bowling'!G123</f>
        <v>0</v>
      </c>
      <c r="G118">
        <f>'Career Bowling'!K123</f>
        <v>0</v>
      </c>
      <c r="H118">
        <f>'Career Bowling'!L123</f>
        <v>0</v>
      </c>
      <c r="I118">
        <f>'Career Bowling'!M123</f>
        <v>0</v>
      </c>
      <c r="J118">
        <f>'Career Bowling'!N123</f>
        <v>0</v>
      </c>
      <c r="K118">
        <f>'Career Bowling'!O123</f>
        <v>15</v>
      </c>
    </row>
    <row r="119" spans="1:11" x14ac:dyDescent="0.25">
      <c r="A119" t="str">
        <f>'Career Bowling'!B124</f>
        <v>Matt Jones</v>
      </c>
      <c r="B119">
        <f>'Career Bowling'!C124</f>
        <v>18</v>
      </c>
      <c r="C119">
        <f>'Career Bowling'!D124</f>
        <v>61.3</v>
      </c>
      <c r="D119">
        <f>'Career Bowling'!E124</f>
        <v>2</v>
      </c>
      <c r="E119">
        <f>'Career Bowling'!F124</f>
        <v>409</v>
      </c>
      <c r="F119">
        <f>'Career Bowling'!G124</f>
        <v>8</v>
      </c>
      <c r="G119">
        <f>'Career Bowling'!K124</f>
        <v>0</v>
      </c>
      <c r="H119">
        <f>'Career Bowling'!L124</f>
        <v>30</v>
      </c>
      <c r="I119">
        <f>'Career Bowling'!M124</f>
        <v>9</v>
      </c>
      <c r="J119">
        <f>'Career Bowling'!N124</f>
        <v>3</v>
      </c>
      <c r="K119">
        <f>'Career Bowling'!O124</f>
        <v>3</v>
      </c>
    </row>
    <row r="120" spans="1:11" x14ac:dyDescent="0.25">
      <c r="A120" t="str">
        <f>'Career Bowling'!B125</f>
        <v>Sid Kalita</v>
      </c>
      <c r="B120">
        <f>'Career Bowling'!C125</f>
        <v>4</v>
      </c>
      <c r="C120">
        <f>'Career Bowling'!D125</f>
        <v>0</v>
      </c>
      <c r="D120">
        <f>'Career Bowling'!E125</f>
        <v>0</v>
      </c>
      <c r="E120">
        <f>'Career Bowling'!F125</f>
        <v>0</v>
      </c>
      <c r="F120">
        <f>'Career Bowling'!G125</f>
        <v>0</v>
      </c>
      <c r="G120">
        <f>'Career Bowling'!K125</f>
        <v>0</v>
      </c>
      <c r="H120">
        <f>'Career Bowling'!L125</f>
        <v>0</v>
      </c>
      <c r="I120">
        <f>'Career Bowling'!M125</f>
        <v>0</v>
      </c>
      <c r="J120">
        <f>'Career Bowling'!N125</f>
        <v>0</v>
      </c>
      <c r="K120">
        <f>'Career Bowling'!O125</f>
        <v>0</v>
      </c>
    </row>
    <row r="121" spans="1:11" x14ac:dyDescent="0.25">
      <c r="A121" t="str">
        <f>'Career Bowling'!B126</f>
        <v>Robert Keogh</v>
      </c>
      <c r="B121">
        <f>'Career Bowling'!C126</f>
        <v>46</v>
      </c>
      <c r="C121">
        <f>'Career Bowling'!D126</f>
        <v>31</v>
      </c>
      <c r="D121">
        <f>'Career Bowling'!E126</f>
        <v>1</v>
      </c>
      <c r="E121">
        <f>'Career Bowling'!F126</f>
        <v>174</v>
      </c>
      <c r="F121">
        <f>'Career Bowling'!G126</f>
        <v>5</v>
      </c>
      <c r="G121">
        <f>'Career Bowling'!K126</f>
        <v>0</v>
      </c>
      <c r="H121">
        <f>'Career Bowling'!L126</f>
        <v>15</v>
      </c>
      <c r="I121">
        <f>'Career Bowling'!M126</f>
        <v>0</v>
      </c>
      <c r="J121">
        <f>'Career Bowling'!N126</f>
        <v>2</v>
      </c>
      <c r="K121">
        <f>'Career Bowling'!O126</f>
        <v>10</v>
      </c>
    </row>
    <row r="122" spans="1:11" x14ac:dyDescent="0.25">
      <c r="A122" t="str">
        <f>'Career Bowling'!B127</f>
        <v>Nasser Khan</v>
      </c>
      <c r="B122">
        <f>'Career Bowling'!C127</f>
        <v>253</v>
      </c>
      <c r="C122">
        <f>'Career Bowling'!D127</f>
        <v>483</v>
      </c>
      <c r="D122">
        <f>'Career Bowling'!E127</f>
        <v>5</v>
      </c>
      <c r="E122">
        <f>'Career Bowling'!F127</f>
        <v>2075</v>
      </c>
      <c r="F122">
        <f>'Career Bowling'!G127</f>
        <v>79</v>
      </c>
      <c r="G122">
        <f>'Career Bowling'!K127</f>
        <v>0</v>
      </c>
      <c r="H122">
        <f>'Career Bowling'!L127</f>
        <v>0</v>
      </c>
      <c r="I122">
        <f>'Career Bowling'!M127</f>
        <v>0</v>
      </c>
      <c r="J122">
        <f>'Career Bowling'!N127</f>
        <v>3</v>
      </c>
      <c r="K122">
        <f>'Career Bowling'!O127</f>
        <v>9</v>
      </c>
    </row>
    <row r="123" spans="1:11" x14ac:dyDescent="0.25">
      <c r="A123" t="str">
        <f>'Career Bowling'!B128</f>
        <v>H Kibble</v>
      </c>
      <c r="B123">
        <f>'Career Bowling'!C128</f>
        <v>1</v>
      </c>
      <c r="C123">
        <f>'Career Bowling'!D128</f>
        <v>4</v>
      </c>
      <c r="D123">
        <f>'Career Bowling'!E128</f>
        <v>0</v>
      </c>
      <c r="E123">
        <f>'Career Bowling'!F128</f>
        <v>24</v>
      </c>
      <c r="F123">
        <f>'Career Bowling'!G128</f>
        <v>0</v>
      </c>
      <c r="G123">
        <f>'Career Bowling'!K128</f>
        <v>0</v>
      </c>
      <c r="H123">
        <f>'Career Bowling'!L128</f>
        <v>0</v>
      </c>
      <c r="I123">
        <f>'Career Bowling'!M128</f>
        <v>0</v>
      </c>
      <c r="J123">
        <f>'Career Bowling'!N128</f>
        <v>0</v>
      </c>
      <c r="K123">
        <f>'Career Bowling'!O128</f>
        <v>24</v>
      </c>
    </row>
    <row r="124" spans="1:11" x14ac:dyDescent="0.25">
      <c r="A124" t="str">
        <f>'Career Bowling'!B129</f>
        <v>M King</v>
      </c>
      <c r="B124">
        <f>'Career Bowling'!C129</f>
        <v>4</v>
      </c>
      <c r="C124">
        <f>'Career Bowling'!D129</f>
        <v>14</v>
      </c>
      <c r="D124">
        <f>'Career Bowling'!E129</f>
        <v>0</v>
      </c>
      <c r="E124">
        <f>'Career Bowling'!F129</f>
        <v>82</v>
      </c>
      <c r="F124">
        <f>'Career Bowling'!G129</f>
        <v>6</v>
      </c>
      <c r="G124">
        <f>'Career Bowling'!K129</f>
        <v>0</v>
      </c>
      <c r="H124">
        <f>'Career Bowling'!L129</f>
        <v>0</v>
      </c>
      <c r="I124">
        <f>'Career Bowling'!M129</f>
        <v>0</v>
      </c>
      <c r="J124">
        <f>'Career Bowling'!N129</f>
        <v>4</v>
      </c>
      <c r="K124">
        <f>'Career Bowling'!O129</f>
        <v>35</v>
      </c>
    </row>
    <row r="125" spans="1:11" x14ac:dyDescent="0.25">
      <c r="A125" t="str">
        <f>'Career Bowling'!B130</f>
        <v>D Kingston</v>
      </c>
      <c r="B125">
        <f>'Career Bowling'!C130</f>
        <v>15</v>
      </c>
      <c r="C125">
        <f>'Career Bowling'!D130</f>
        <v>136</v>
      </c>
      <c r="D125">
        <f>'Career Bowling'!E130</f>
        <v>10</v>
      </c>
      <c r="E125">
        <f>'Career Bowling'!F130</f>
        <v>383</v>
      </c>
      <c r="F125">
        <f>'Career Bowling'!G130</f>
        <v>13</v>
      </c>
      <c r="G125">
        <f>'Career Bowling'!K130</f>
        <v>0</v>
      </c>
      <c r="H125">
        <f>'Career Bowling'!L130</f>
        <v>0</v>
      </c>
      <c r="I125">
        <f>'Career Bowling'!M130</f>
        <v>0</v>
      </c>
      <c r="J125">
        <f>'Career Bowling'!N130</f>
        <v>4</v>
      </c>
      <c r="K125">
        <f>'Career Bowling'!O130</f>
        <v>18</v>
      </c>
    </row>
    <row r="126" spans="1:11" x14ac:dyDescent="0.25">
      <c r="A126" t="str">
        <f>'Career Bowling'!B131</f>
        <v>J Kirwan</v>
      </c>
      <c r="B126">
        <f>'Career Bowling'!C131</f>
        <v>1</v>
      </c>
      <c r="C126">
        <f>'Career Bowling'!D131</f>
        <v>0</v>
      </c>
      <c r="D126">
        <f>'Career Bowling'!E131</f>
        <v>0</v>
      </c>
      <c r="E126">
        <f>'Career Bowling'!F131</f>
        <v>0</v>
      </c>
      <c r="F126">
        <f>'Career Bowling'!G131</f>
        <v>0</v>
      </c>
      <c r="G126">
        <f>'Career Bowling'!K131</f>
        <v>0</v>
      </c>
      <c r="H126">
        <f>'Career Bowling'!L131</f>
        <v>0</v>
      </c>
      <c r="I126">
        <f>'Career Bowling'!M131</f>
        <v>0</v>
      </c>
      <c r="J126">
        <f>'Career Bowling'!N131</f>
        <v>0</v>
      </c>
      <c r="K126">
        <f>'Career Bowling'!O131</f>
        <v>0</v>
      </c>
    </row>
    <row r="127" spans="1:11" x14ac:dyDescent="0.25">
      <c r="A127" t="str">
        <f>'Career Bowling'!B132</f>
        <v>S Kripalani</v>
      </c>
      <c r="B127">
        <f>'Career Bowling'!C132</f>
        <v>6</v>
      </c>
      <c r="C127">
        <f>'Career Bowling'!D132</f>
        <v>7</v>
      </c>
      <c r="D127">
        <f>'Career Bowling'!E132</f>
        <v>0</v>
      </c>
      <c r="E127">
        <f>'Career Bowling'!F132</f>
        <v>36</v>
      </c>
      <c r="F127">
        <f>'Career Bowling'!G132</f>
        <v>0</v>
      </c>
      <c r="G127">
        <f>'Career Bowling'!K132</f>
        <v>0</v>
      </c>
      <c r="H127">
        <f>'Career Bowling'!L132</f>
        <v>0</v>
      </c>
      <c r="I127">
        <f>'Career Bowling'!M132</f>
        <v>0</v>
      </c>
      <c r="J127">
        <f>'Career Bowling'!N132</f>
        <v>0</v>
      </c>
      <c r="K127">
        <f>'Career Bowling'!O132</f>
        <v>16</v>
      </c>
    </row>
    <row r="128" spans="1:11" x14ac:dyDescent="0.25">
      <c r="A128" t="str">
        <f>'Career Bowling'!B133</f>
        <v>Bala Krishna</v>
      </c>
      <c r="B128">
        <f>'Career Bowling'!C133</f>
        <v>12</v>
      </c>
      <c r="C128">
        <f>'Career Bowling'!D133</f>
        <v>42.1</v>
      </c>
      <c r="D128">
        <f>'Career Bowling'!E133</f>
        <v>0</v>
      </c>
      <c r="E128">
        <f>'Career Bowling'!F133</f>
        <v>235</v>
      </c>
      <c r="F128">
        <f>'Career Bowling'!G133</f>
        <v>10</v>
      </c>
      <c r="G128">
        <f>'Career Bowling'!K133</f>
        <v>0</v>
      </c>
      <c r="H128">
        <f>'Career Bowling'!L133</f>
        <v>46</v>
      </c>
      <c r="I128">
        <f>'Career Bowling'!M133</f>
        <v>11</v>
      </c>
      <c r="J128">
        <f>'Career Bowling'!N133</f>
        <v>2</v>
      </c>
      <c r="K128">
        <f>'Career Bowling'!O133</f>
        <v>12</v>
      </c>
    </row>
    <row r="129" spans="1:11" x14ac:dyDescent="0.25">
      <c r="A129" t="str">
        <f>'Career Bowling'!B134</f>
        <v>Arvind Kumar</v>
      </c>
      <c r="B129">
        <f>'Career Bowling'!C134</f>
        <v>140</v>
      </c>
      <c r="C129">
        <f>'Career Bowling'!D134</f>
        <v>362</v>
      </c>
      <c r="D129">
        <f>'Career Bowling'!E134</f>
        <v>17</v>
      </c>
      <c r="E129">
        <f>'Career Bowling'!F134</f>
        <v>1648</v>
      </c>
      <c r="F129">
        <f>'Career Bowling'!G134</f>
        <v>71</v>
      </c>
      <c r="G129">
        <f>'Career Bowling'!K134</f>
        <v>0</v>
      </c>
      <c r="H129">
        <f>'Career Bowling'!L134</f>
        <v>0</v>
      </c>
      <c r="I129">
        <f>'Career Bowling'!M134</f>
        <v>0</v>
      </c>
      <c r="J129">
        <f>'Career Bowling'!N134</f>
        <v>4</v>
      </c>
      <c r="K129">
        <f>'Career Bowling'!O134</f>
        <v>22</v>
      </c>
    </row>
    <row r="130" spans="1:11" x14ac:dyDescent="0.25">
      <c r="A130" t="str">
        <f>'Career Bowling'!B135</f>
        <v>M Lachmann</v>
      </c>
      <c r="B130">
        <f>'Career Bowling'!C135</f>
        <v>14</v>
      </c>
      <c r="C130">
        <f>'Career Bowling'!D135</f>
        <v>1</v>
      </c>
      <c r="D130">
        <f>'Career Bowling'!E135</f>
        <v>0</v>
      </c>
      <c r="E130">
        <f>'Career Bowling'!F135</f>
        <v>1</v>
      </c>
      <c r="F130">
        <f>'Career Bowling'!G135</f>
        <v>0</v>
      </c>
      <c r="G130">
        <f>'Career Bowling'!K135</f>
        <v>0</v>
      </c>
      <c r="H130">
        <f>'Career Bowling'!L135</f>
        <v>0</v>
      </c>
      <c r="I130">
        <f>'Career Bowling'!M135</f>
        <v>0</v>
      </c>
      <c r="J130">
        <f>'Career Bowling'!N135</f>
        <v>0</v>
      </c>
      <c r="K130">
        <f>'Career Bowling'!O135</f>
        <v>1</v>
      </c>
    </row>
    <row r="131" spans="1:11" x14ac:dyDescent="0.25">
      <c r="A131" t="str">
        <f>'Career Bowling'!B136</f>
        <v>Paul Lane</v>
      </c>
      <c r="B131">
        <f>'Career Bowling'!C136</f>
        <v>76</v>
      </c>
      <c r="C131">
        <f>'Career Bowling'!D136</f>
        <v>1</v>
      </c>
      <c r="D131">
        <f>'Career Bowling'!E136</f>
        <v>0</v>
      </c>
      <c r="E131">
        <f>'Career Bowling'!F136</f>
        <v>7</v>
      </c>
      <c r="F131">
        <f>'Career Bowling'!G136</f>
        <v>0</v>
      </c>
      <c r="G131">
        <f>'Career Bowling'!K136</f>
        <v>0</v>
      </c>
      <c r="H131">
        <f>'Career Bowling'!L136</f>
        <v>0</v>
      </c>
      <c r="I131">
        <f>'Career Bowling'!M136</f>
        <v>0</v>
      </c>
      <c r="J131">
        <f>'Career Bowling'!N136</f>
        <v>0</v>
      </c>
      <c r="K131">
        <f>'Career Bowling'!O136</f>
        <v>0</v>
      </c>
    </row>
    <row r="132" spans="1:11" x14ac:dyDescent="0.25">
      <c r="A132" t="str">
        <f>'Career Bowling'!B137</f>
        <v>G Le Grange</v>
      </c>
      <c r="B132">
        <f>'Career Bowling'!C137</f>
        <v>40</v>
      </c>
      <c r="C132">
        <f>'Career Bowling'!D137</f>
        <v>144</v>
      </c>
      <c r="D132">
        <f>'Career Bowling'!E137</f>
        <v>18</v>
      </c>
      <c r="E132">
        <f>'Career Bowling'!F137</f>
        <v>539</v>
      </c>
      <c r="F132">
        <f>'Career Bowling'!G137</f>
        <v>33</v>
      </c>
      <c r="G132">
        <f>'Career Bowling'!K137</f>
        <v>1</v>
      </c>
      <c r="H132">
        <f>'Career Bowling'!L137</f>
        <v>0</v>
      </c>
      <c r="I132">
        <f>'Career Bowling'!M137</f>
        <v>0</v>
      </c>
      <c r="J132">
        <f>'Career Bowling'!N137</f>
        <v>6</v>
      </c>
      <c r="K132">
        <f>'Career Bowling'!O137</f>
        <v>18</v>
      </c>
    </row>
    <row r="133" spans="1:11" x14ac:dyDescent="0.25">
      <c r="A133" t="str">
        <f>'Career Bowling'!B138</f>
        <v>Piran Legg</v>
      </c>
      <c r="B133">
        <f>'Career Bowling'!C138</f>
        <v>1</v>
      </c>
      <c r="C133">
        <f>'Career Bowling'!D138</f>
        <v>8</v>
      </c>
      <c r="D133">
        <f>'Career Bowling'!E138</f>
        <v>1</v>
      </c>
      <c r="E133">
        <f>'Career Bowling'!F138</f>
        <v>38</v>
      </c>
      <c r="F133">
        <f>'Career Bowling'!G138</f>
        <v>1</v>
      </c>
      <c r="G133">
        <f>'Career Bowling'!K138</f>
        <v>0</v>
      </c>
      <c r="H133">
        <f>'Career Bowling'!L138</f>
        <v>0</v>
      </c>
      <c r="I133">
        <f>'Career Bowling'!M138</f>
        <v>0</v>
      </c>
      <c r="J133">
        <f>'Career Bowling'!N138</f>
        <v>1</v>
      </c>
      <c r="K133">
        <f>'Career Bowling'!O138</f>
        <v>38</v>
      </c>
    </row>
    <row r="134" spans="1:11" x14ac:dyDescent="0.25">
      <c r="A134" t="str">
        <f>'Career Bowling'!B139</f>
        <v>J Lewen</v>
      </c>
      <c r="B134">
        <f>'Career Bowling'!C139</f>
        <v>2</v>
      </c>
      <c r="C134">
        <f>'Career Bowling'!D139</f>
        <v>0</v>
      </c>
      <c r="D134">
        <f>'Career Bowling'!E139</f>
        <v>0</v>
      </c>
      <c r="E134">
        <f>'Career Bowling'!F139</f>
        <v>0</v>
      </c>
      <c r="F134">
        <f>'Career Bowling'!G139</f>
        <v>0</v>
      </c>
      <c r="G134">
        <f>'Career Bowling'!K139</f>
        <v>0</v>
      </c>
      <c r="H134">
        <f>'Career Bowling'!L139</f>
        <v>0</v>
      </c>
      <c r="I134">
        <f>'Career Bowling'!M139</f>
        <v>0</v>
      </c>
      <c r="J134">
        <f>'Career Bowling'!N139</f>
        <v>0</v>
      </c>
      <c r="K134">
        <f>'Career Bowling'!O139</f>
        <v>0</v>
      </c>
    </row>
    <row r="135" spans="1:11" x14ac:dyDescent="0.25">
      <c r="A135" t="str">
        <f>'Career Bowling'!B140</f>
        <v>H Lewis</v>
      </c>
      <c r="B135">
        <f>'Career Bowling'!C140</f>
        <v>16</v>
      </c>
      <c r="C135">
        <f>'Career Bowling'!D140</f>
        <v>14</v>
      </c>
      <c r="D135">
        <f>'Career Bowling'!E140</f>
        <v>0</v>
      </c>
      <c r="E135">
        <f>'Career Bowling'!F140</f>
        <v>91</v>
      </c>
      <c r="F135">
        <f>'Career Bowling'!G140</f>
        <v>2</v>
      </c>
      <c r="G135">
        <f>'Career Bowling'!K140</f>
        <v>0</v>
      </c>
      <c r="H135">
        <f>'Career Bowling'!L140</f>
        <v>0</v>
      </c>
      <c r="I135">
        <f>'Career Bowling'!M140</f>
        <v>0</v>
      </c>
      <c r="J135">
        <f>'Career Bowling'!N140</f>
        <v>2</v>
      </c>
      <c r="K135">
        <f>'Career Bowling'!O140</f>
        <v>21</v>
      </c>
    </row>
    <row r="136" spans="1:11" x14ac:dyDescent="0.25">
      <c r="A136" t="str">
        <f>'Career Bowling'!B141</f>
        <v>Chris Lilford</v>
      </c>
      <c r="B136">
        <f>'Career Bowling'!C141</f>
        <v>19</v>
      </c>
      <c r="C136">
        <f>'Career Bowling'!D141</f>
        <v>131.19999999999999</v>
      </c>
      <c r="D136">
        <f>'Career Bowling'!E141</f>
        <v>8</v>
      </c>
      <c r="E136">
        <f>'Career Bowling'!F141</f>
        <v>685</v>
      </c>
      <c r="F136">
        <f>'Career Bowling'!G141</f>
        <v>31</v>
      </c>
      <c r="G136">
        <f>'Career Bowling'!K141</f>
        <v>2</v>
      </c>
      <c r="H136">
        <f>'Career Bowling'!L141</f>
        <v>59</v>
      </c>
      <c r="I136">
        <f>'Career Bowling'!M141</f>
        <v>5</v>
      </c>
      <c r="J136">
        <f>'Career Bowling'!N141</f>
        <v>5</v>
      </c>
      <c r="K136">
        <f>'Career Bowling'!O141</f>
        <v>33</v>
      </c>
    </row>
    <row r="137" spans="1:11" x14ac:dyDescent="0.25">
      <c r="A137" t="str">
        <f>'Career Bowling'!B142</f>
        <v>J Lloyd</v>
      </c>
      <c r="B137">
        <f>'Career Bowling'!C142</f>
        <v>20</v>
      </c>
      <c r="C137">
        <f>'Career Bowling'!D142</f>
        <v>0</v>
      </c>
      <c r="D137">
        <f>'Career Bowling'!E142</f>
        <v>0</v>
      </c>
      <c r="E137">
        <f>'Career Bowling'!F142</f>
        <v>0</v>
      </c>
      <c r="F137">
        <f>'Career Bowling'!G142</f>
        <v>0</v>
      </c>
      <c r="G137">
        <f>'Career Bowling'!K142</f>
        <v>0</v>
      </c>
      <c r="H137">
        <f>'Career Bowling'!L142</f>
        <v>0</v>
      </c>
      <c r="I137">
        <f>'Career Bowling'!M142</f>
        <v>0</v>
      </c>
      <c r="J137">
        <f>'Career Bowling'!N142</f>
        <v>0</v>
      </c>
      <c r="K137">
        <f>'Career Bowling'!O142</f>
        <v>0</v>
      </c>
    </row>
    <row r="138" spans="1:11" x14ac:dyDescent="0.25">
      <c r="A138" t="str">
        <f>'Career Bowling'!B143</f>
        <v>Tom Lockhart</v>
      </c>
      <c r="B138">
        <f>'Career Bowling'!C143</f>
        <v>130</v>
      </c>
      <c r="C138">
        <f>'Career Bowling'!D143</f>
        <v>32.1</v>
      </c>
      <c r="D138">
        <f>'Career Bowling'!E143</f>
        <v>0</v>
      </c>
      <c r="E138">
        <f>'Career Bowling'!F143</f>
        <v>214</v>
      </c>
      <c r="F138">
        <f>'Career Bowling'!G143</f>
        <v>8</v>
      </c>
      <c r="G138">
        <f>'Career Bowling'!K143</f>
        <v>0</v>
      </c>
      <c r="H138">
        <f>'Career Bowling'!L143</f>
        <v>12</v>
      </c>
      <c r="I138">
        <f>'Career Bowling'!M143</f>
        <v>0</v>
      </c>
      <c r="J138">
        <f>'Career Bowling'!N143</f>
        <v>4</v>
      </c>
      <c r="K138">
        <f>'Career Bowling'!O143</f>
        <v>23</v>
      </c>
    </row>
    <row r="139" spans="1:11" x14ac:dyDescent="0.25">
      <c r="A139" t="str">
        <f>'Career Bowling'!B144</f>
        <v>Tom Lonnen</v>
      </c>
      <c r="B139">
        <f>'Career Bowling'!C144</f>
        <v>363</v>
      </c>
      <c r="C139">
        <f>'Career Bowling'!D144</f>
        <v>2778.1</v>
      </c>
      <c r="D139">
        <f>'Career Bowling'!E144</f>
        <v>342</v>
      </c>
      <c r="E139">
        <f>'Career Bowling'!F144</f>
        <v>9738</v>
      </c>
      <c r="F139">
        <f>'Career Bowling'!G144</f>
        <v>622</v>
      </c>
      <c r="G139">
        <f>'Career Bowling'!K144</f>
        <v>18</v>
      </c>
      <c r="H139">
        <f>'Career Bowling'!L144</f>
        <v>0</v>
      </c>
      <c r="I139">
        <f>'Career Bowling'!M144</f>
        <v>0</v>
      </c>
      <c r="J139">
        <f>'Career Bowling'!N144</f>
        <v>7</v>
      </c>
      <c r="K139">
        <f>'Career Bowling'!O144</f>
        <v>43</v>
      </c>
    </row>
    <row r="140" spans="1:11" x14ac:dyDescent="0.25">
      <c r="A140" t="str">
        <f>'Career Bowling'!B145</f>
        <v>Ross Lonsdale</v>
      </c>
      <c r="B140">
        <f>'Career Bowling'!C145</f>
        <v>9</v>
      </c>
      <c r="C140">
        <f>'Career Bowling'!D145</f>
        <v>60</v>
      </c>
      <c r="D140">
        <f>'Career Bowling'!E145</f>
        <v>4</v>
      </c>
      <c r="E140">
        <f>'Career Bowling'!F145</f>
        <v>225</v>
      </c>
      <c r="F140">
        <f>'Career Bowling'!G145</f>
        <v>11</v>
      </c>
      <c r="G140">
        <f>'Career Bowling'!K145</f>
        <v>0</v>
      </c>
      <c r="H140">
        <f>'Career Bowling'!L145</f>
        <v>41</v>
      </c>
      <c r="I140">
        <f>'Career Bowling'!M145</f>
        <v>14</v>
      </c>
      <c r="J140">
        <f>'Career Bowling'!N145</f>
        <v>3</v>
      </c>
      <c r="K140">
        <f>'Career Bowling'!O145</f>
        <v>36</v>
      </c>
    </row>
    <row r="141" spans="1:11" x14ac:dyDescent="0.25">
      <c r="A141" t="str">
        <f>'Career Bowling'!B146</f>
        <v>D Machine</v>
      </c>
      <c r="B141">
        <f>'Career Bowling'!C146</f>
        <v>1</v>
      </c>
      <c r="C141">
        <f>'Career Bowling'!D146</f>
        <v>0</v>
      </c>
      <c r="D141">
        <f>'Career Bowling'!E146</f>
        <v>0</v>
      </c>
      <c r="E141">
        <f>'Career Bowling'!F146</f>
        <v>0</v>
      </c>
      <c r="F141">
        <f>'Career Bowling'!G146</f>
        <v>0</v>
      </c>
      <c r="G141">
        <f>'Career Bowling'!K146</f>
        <v>0</v>
      </c>
      <c r="H141">
        <f>'Career Bowling'!L146</f>
        <v>0</v>
      </c>
      <c r="I141">
        <f>'Career Bowling'!M146</f>
        <v>0</v>
      </c>
      <c r="J141">
        <f>'Career Bowling'!N146</f>
        <v>0</v>
      </c>
      <c r="K141">
        <f>'Career Bowling'!O146</f>
        <v>0</v>
      </c>
    </row>
    <row r="142" spans="1:11" x14ac:dyDescent="0.25">
      <c r="A142" t="str">
        <f>'Career Bowling'!B147</f>
        <v>Christian Maclaren</v>
      </c>
      <c r="B142">
        <f>'Career Bowling'!C147</f>
        <v>3</v>
      </c>
      <c r="C142">
        <f>'Career Bowling'!D147</f>
        <v>2</v>
      </c>
      <c r="D142">
        <f>'Career Bowling'!E147</f>
        <v>0</v>
      </c>
      <c r="E142">
        <f>'Career Bowling'!F147</f>
        <v>11</v>
      </c>
      <c r="F142">
        <f>'Career Bowling'!G147</f>
        <v>0</v>
      </c>
      <c r="G142">
        <f>'Career Bowling'!K147</f>
        <v>0</v>
      </c>
      <c r="H142">
        <f>'Career Bowling'!L147</f>
        <v>0</v>
      </c>
      <c r="I142">
        <f>'Career Bowling'!M147</f>
        <v>0</v>
      </c>
      <c r="J142">
        <f>'Career Bowling'!N147</f>
        <v>0</v>
      </c>
      <c r="K142">
        <f>'Career Bowling'!O147</f>
        <v>11</v>
      </c>
    </row>
    <row r="143" spans="1:11" x14ac:dyDescent="0.25">
      <c r="A143" t="str">
        <f>'Career Bowling'!B148</f>
        <v>N Macrides</v>
      </c>
      <c r="B143">
        <f>'Career Bowling'!C148</f>
        <v>3</v>
      </c>
      <c r="C143">
        <f>'Career Bowling'!D148</f>
        <v>0</v>
      </c>
      <c r="D143">
        <f>'Career Bowling'!E148</f>
        <v>0</v>
      </c>
      <c r="E143">
        <f>'Career Bowling'!F148</f>
        <v>0</v>
      </c>
      <c r="F143">
        <f>'Career Bowling'!G148</f>
        <v>0</v>
      </c>
      <c r="G143">
        <f>'Career Bowling'!K148</f>
        <v>0</v>
      </c>
      <c r="H143">
        <f>'Career Bowling'!L148</f>
        <v>0</v>
      </c>
      <c r="I143">
        <f>'Career Bowling'!M148</f>
        <v>0</v>
      </c>
      <c r="J143">
        <f>'Career Bowling'!N148</f>
        <v>0</v>
      </c>
      <c r="K143">
        <f>'Career Bowling'!O148</f>
        <v>0</v>
      </c>
    </row>
    <row r="144" spans="1:11" x14ac:dyDescent="0.25">
      <c r="A144" t="str">
        <f>'Career Bowling'!B149</f>
        <v>R Madabushi</v>
      </c>
      <c r="B144">
        <f>'Career Bowling'!C149</f>
        <v>27</v>
      </c>
      <c r="C144">
        <f>'Career Bowling'!D149</f>
        <v>186</v>
      </c>
      <c r="D144">
        <f>'Career Bowling'!E149</f>
        <v>30</v>
      </c>
      <c r="E144">
        <f>'Career Bowling'!F149</f>
        <v>677</v>
      </c>
      <c r="F144">
        <f>'Career Bowling'!G149</f>
        <v>29</v>
      </c>
      <c r="G144">
        <f>'Career Bowling'!K149</f>
        <v>1</v>
      </c>
      <c r="H144">
        <f>'Career Bowling'!L149</f>
        <v>0</v>
      </c>
      <c r="I144">
        <f>'Career Bowling'!M149</f>
        <v>0</v>
      </c>
      <c r="J144">
        <f>'Career Bowling'!N149</f>
        <v>5</v>
      </c>
      <c r="K144">
        <f>'Career Bowling'!O149</f>
        <v>28</v>
      </c>
    </row>
    <row r="145" spans="1:11" x14ac:dyDescent="0.25">
      <c r="A145" t="str">
        <f>'Career Bowling'!B150</f>
        <v>Harry Madley</v>
      </c>
      <c r="B145">
        <f>'Career Bowling'!C150</f>
        <v>4</v>
      </c>
      <c r="C145">
        <f>'Career Bowling'!D150</f>
        <v>15</v>
      </c>
      <c r="D145">
        <f>'Career Bowling'!E150</f>
        <v>1</v>
      </c>
      <c r="E145">
        <f>'Career Bowling'!F150</f>
        <v>65</v>
      </c>
      <c r="F145">
        <f>'Career Bowling'!G150</f>
        <v>2</v>
      </c>
      <c r="G145">
        <f>'Career Bowling'!K150</f>
        <v>0</v>
      </c>
      <c r="H145">
        <f>'Career Bowling'!L150</f>
        <v>0</v>
      </c>
      <c r="I145">
        <f>'Career Bowling'!M150</f>
        <v>0</v>
      </c>
      <c r="J145">
        <f>'Career Bowling'!N150</f>
        <v>1</v>
      </c>
      <c r="K145">
        <f>'Career Bowling'!O150</f>
        <v>5</v>
      </c>
    </row>
    <row r="146" spans="1:11" x14ac:dyDescent="0.25">
      <c r="A146" t="str">
        <f>'Career Bowling'!B151</f>
        <v>M Magill</v>
      </c>
      <c r="B146">
        <f>'Career Bowling'!C151</f>
        <v>33</v>
      </c>
      <c r="C146">
        <f>'Career Bowling'!D151</f>
        <v>206</v>
      </c>
      <c r="D146">
        <f>'Career Bowling'!E151</f>
        <v>23</v>
      </c>
      <c r="E146">
        <f>'Career Bowling'!F151</f>
        <v>849</v>
      </c>
      <c r="F146">
        <f>'Career Bowling'!G151</f>
        <v>40</v>
      </c>
      <c r="G146">
        <f>'Career Bowling'!K151</f>
        <v>0</v>
      </c>
      <c r="H146">
        <f>'Career Bowling'!L151</f>
        <v>0</v>
      </c>
      <c r="I146">
        <f>'Career Bowling'!M151</f>
        <v>0</v>
      </c>
      <c r="J146">
        <f>'Career Bowling'!N151</f>
        <v>4</v>
      </c>
      <c r="K146">
        <f>'Career Bowling'!O151</f>
        <v>5</v>
      </c>
    </row>
    <row r="147" spans="1:11" x14ac:dyDescent="0.25">
      <c r="A147" t="str">
        <f>'Career Bowling'!B152</f>
        <v>C Maharaj</v>
      </c>
      <c r="B147">
        <f>'Career Bowling'!C152</f>
        <v>6</v>
      </c>
      <c r="C147">
        <f>'Career Bowling'!D152</f>
        <v>6</v>
      </c>
      <c r="D147">
        <f>'Career Bowling'!E152</f>
        <v>0</v>
      </c>
      <c r="E147">
        <f>'Career Bowling'!F152</f>
        <v>30</v>
      </c>
      <c r="F147">
        <f>'Career Bowling'!G152</f>
        <v>1</v>
      </c>
      <c r="G147">
        <f>'Career Bowling'!K152</f>
        <v>0</v>
      </c>
      <c r="H147">
        <f>'Career Bowling'!L152</f>
        <v>0</v>
      </c>
      <c r="I147">
        <f>'Career Bowling'!M152</f>
        <v>0</v>
      </c>
      <c r="J147">
        <f>'Career Bowling'!N152</f>
        <v>1</v>
      </c>
      <c r="K147">
        <f>'Career Bowling'!O152</f>
        <v>14</v>
      </c>
    </row>
    <row r="148" spans="1:11" x14ac:dyDescent="0.25">
      <c r="A148" t="str">
        <f>'Career Bowling'!B153</f>
        <v>B Marshall</v>
      </c>
      <c r="B148">
        <f>'Career Bowling'!C153</f>
        <v>10</v>
      </c>
      <c r="C148">
        <f>'Career Bowling'!D153</f>
        <v>27</v>
      </c>
      <c r="D148">
        <f>'Career Bowling'!E153</f>
        <v>0</v>
      </c>
      <c r="E148">
        <f>'Career Bowling'!F153</f>
        <v>239</v>
      </c>
      <c r="F148">
        <f>'Career Bowling'!G153</f>
        <v>6</v>
      </c>
      <c r="G148">
        <f>'Career Bowling'!K153</f>
        <v>0</v>
      </c>
      <c r="H148">
        <f>'Career Bowling'!L153</f>
        <v>0</v>
      </c>
      <c r="I148">
        <f>'Career Bowling'!M153</f>
        <v>0</v>
      </c>
      <c r="J148">
        <f>'Career Bowling'!N153</f>
        <v>2</v>
      </c>
      <c r="K148">
        <f>'Career Bowling'!O153</f>
        <v>16</v>
      </c>
    </row>
    <row r="149" spans="1:11" x14ac:dyDescent="0.25">
      <c r="A149" t="str">
        <f>'Career Bowling'!B154</f>
        <v>K McEvoy</v>
      </c>
      <c r="B149">
        <f>'Career Bowling'!C154</f>
        <v>33</v>
      </c>
      <c r="C149">
        <f>'Career Bowling'!D154</f>
        <v>71</v>
      </c>
      <c r="D149">
        <f>'Career Bowling'!E154</f>
        <v>0</v>
      </c>
      <c r="E149">
        <f>'Career Bowling'!F154</f>
        <v>393</v>
      </c>
      <c r="F149">
        <f>'Career Bowling'!G154</f>
        <v>11</v>
      </c>
      <c r="G149">
        <f>'Career Bowling'!K154</f>
        <v>0</v>
      </c>
      <c r="H149">
        <f>'Career Bowling'!L154</f>
        <v>0</v>
      </c>
      <c r="I149">
        <f>'Career Bowling'!M154</f>
        <v>0</v>
      </c>
      <c r="J149">
        <f>'Career Bowling'!N154</f>
        <v>3</v>
      </c>
      <c r="K149">
        <f>'Career Bowling'!O154</f>
        <v>25</v>
      </c>
    </row>
    <row r="150" spans="1:11" x14ac:dyDescent="0.25">
      <c r="A150" t="str">
        <f>'Career Bowling'!B155</f>
        <v>B McGhee</v>
      </c>
      <c r="B150">
        <f>'Career Bowling'!C155</f>
        <v>6</v>
      </c>
      <c r="C150">
        <f>'Career Bowling'!D155</f>
        <v>29</v>
      </c>
      <c r="D150">
        <f>'Career Bowling'!E155</f>
        <v>3</v>
      </c>
      <c r="E150">
        <f>'Career Bowling'!F155</f>
        <v>155</v>
      </c>
      <c r="F150">
        <f>'Career Bowling'!G155</f>
        <v>4</v>
      </c>
      <c r="G150">
        <f>'Career Bowling'!K155</f>
        <v>0</v>
      </c>
      <c r="H150">
        <f>'Career Bowling'!L155</f>
        <v>0</v>
      </c>
      <c r="I150">
        <f>'Career Bowling'!M155</f>
        <v>0</v>
      </c>
      <c r="J150">
        <f>'Career Bowling'!N155</f>
        <v>1</v>
      </c>
      <c r="K150" t="str">
        <f>'Career Bowling'!O155</f>
        <v>check</v>
      </c>
    </row>
    <row r="151" spans="1:11" x14ac:dyDescent="0.25">
      <c r="A151" t="str">
        <f>'Career Bowling'!B156</f>
        <v>R McHarg</v>
      </c>
      <c r="B151">
        <f>'Career Bowling'!C156</f>
        <v>28</v>
      </c>
      <c r="C151">
        <f>'Career Bowling'!D156</f>
        <v>57</v>
      </c>
      <c r="D151">
        <f>'Career Bowling'!E156</f>
        <v>2</v>
      </c>
      <c r="E151">
        <f>'Career Bowling'!F156</f>
        <v>321</v>
      </c>
      <c r="F151">
        <f>'Career Bowling'!G156</f>
        <v>10</v>
      </c>
      <c r="G151">
        <f>'Career Bowling'!K156</f>
        <v>0</v>
      </c>
      <c r="H151">
        <f>'Career Bowling'!L156</f>
        <v>0</v>
      </c>
      <c r="I151">
        <f>'Career Bowling'!M156</f>
        <v>0</v>
      </c>
      <c r="J151">
        <f>'Career Bowling'!N156</f>
        <v>3</v>
      </c>
      <c r="K151">
        <f>'Career Bowling'!O156</f>
        <v>16</v>
      </c>
    </row>
    <row r="152" spans="1:11" x14ac:dyDescent="0.25">
      <c r="A152" t="str">
        <f>'Career Bowling'!B157</f>
        <v>J McHugh</v>
      </c>
      <c r="B152">
        <f>'Career Bowling'!C157</f>
        <v>2</v>
      </c>
      <c r="C152">
        <f>'Career Bowling'!D157</f>
        <v>0</v>
      </c>
      <c r="D152">
        <f>'Career Bowling'!E157</f>
        <v>0</v>
      </c>
      <c r="E152">
        <f>'Career Bowling'!F157</f>
        <v>0</v>
      </c>
      <c r="F152">
        <f>'Career Bowling'!G157</f>
        <v>0</v>
      </c>
      <c r="G152">
        <f>'Career Bowling'!K157</f>
        <v>0</v>
      </c>
      <c r="H152">
        <f>'Career Bowling'!L157</f>
        <v>0</v>
      </c>
      <c r="I152">
        <f>'Career Bowling'!M157</f>
        <v>0</v>
      </c>
      <c r="J152">
        <f>'Career Bowling'!N157</f>
        <v>0</v>
      </c>
      <c r="K152">
        <f>'Career Bowling'!O157</f>
        <v>0</v>
      </c>
    </row>
    <row r="153" spans="1:11" x14ac:dyDescent="0.25">
      <c r="A153" t="str">
        <f>'Career Bowling'!B158</f>
        <v>C McNee</v>
      </c>
      <c r="B153">
        <f>'Career Bowling'!C158</f>
        <v>37</v>
      </c>
      <c r="C153">
        <f>'Career Bowling'!D158</f>
        <v>172</v>
      </c>
      <c r="D153">
        <f>'Career Bowling'!E158</f>
        <v>18</v>
      </c>
      <c r="E153">
        <f>'Career Bowling'!F158</f>
        <v>732</v>
      </c>
      <c r="F153">
        <f>'Career Bowling'!G158</f>
        <v>27</v>
      </c>
      <c r="G153">
        <f>'Career Bowling'!K158</f>
        <v>1</v>
      </c>
      <c r="H153">
        <f>'Career Bowling'!L158</f>
        <v>0</v>
      </c>
      <c r="I153">
        <f>'Career Bowling'!M158</f>
        <v>0</v>
      </c>
      <c r="J153">
        <f>'Career Bowling'!N158</f>
        <v>5</v>
      </c>
      <c r="K153">
        <f>'Career Bowling'!O158</f>
        <v>50</v>
      </c>
    </row>
    <row r="154" spans="1:11" x14ac:dyDescent="0.25">
      <c r="A154" t="str">
        <f>'Career Bowling'!B159</f>
        <v>J Meade</v>
      </c>
      <c r="B154">
        <f>'Career Bowling'!C159</f>
        <v>92</v>
      </c>
      <c r="C154">
        <f>'Career Bowling'!D159</f>
        <v>15</v>
      </c>
      <c r="D154">
        <f>'Career Bowling'!E159</f>
        <v>0</v>
      </c>
      <c r="E154">
        <f>'Career Bowling'!F159</f>
        <v>115</v>
      </c>
      <c r="F154">
        <f>'Career Bowling'!G159</f>
        <v>5</v>
      </c>
      <c r="G154">
        <f>'Career Bowling'!K159</f>
        <v>0</v>
      </c>
      <c r="H154">
        <f>'Career Bowling'!L159</f>
        <v>0</v>
      </c>
      <c r="I154">
        <f>'Career Bowling'!M159</f>
        <v>0</v>
      </c>
      <c r="J154">
        <f>'Career Bowling'!N159</f>
        <v>4</v>
      </c>
      <c r="K154">
        <f>'Career Bowling'!O159</f>
        <v>1</v>
      </c>
    </row>
    <row r="155" spans="1:11" x14ac:dyDescent="0.25">
      <c r="A155" t="str">
        <f>'Career Bowling'!B160</f>
        <v>? Meager</v>
      </c>
      <c r="B155">
        <f>'Career Bowling'!C160</f>
        <v>1</v>
      </c>
      <c r="C155">
        <f>'Career Bowling'!D160</f>
        <v>0</v>
      </c>
      <c r="D155">
        <f>'Career Bowling'!E160</f>
        <v>0</v>
      </c>
      <c r="E155">
        <f>'Career Bowling'!F160</f>
        <v>0</v>
      </c>
      <c r="F155">
        <f>'Career Bowling'!G160</f>
        <v>0</v>
      </c>
      <c r="G155">
        <f>'Career Bowling'!K160</f>
        <v>0</v>
      </c>
      <c r="H155">
        <f>'Career Bowling'!L160</f>
        <v>0</v>
      </c>
      <c r="I155">
        <f>'Career Bowling'!M160</f>
        <v>0</v>
      </c>
      <c r="J155">
        <f>'Career Bowling'!N160</f>
        <v>0</v>
      </c>
      <c r="K155">
        <f>'Career Bowling'!O160</f>
        <v>0</v>
      </c>
    </row>
    <row r="156" spans="1:11" x14ac:dyDescent="0.25">
      <c r="A156" t="str">
        <f>'Career Bowling'!B161</f>
        <v>Dan Meek</v>
      </c>
      <c r="B156">
        <f>'Career Bowling'!C161</f>
        <v>1</v>
      </c>
      <c r="C156">
        <f>'Career Bowling'!D161</f>
        <v>9</v>
      </c>
      <c r="D156">
        <f>'Career Bowling'!E161</f>
        <v>2</v>
      </c>
      <c r="E156">
        <f>'Career Bowling'!F161</f>
        <v>37</v>
      </c>
      <c r="F156">
        <f>'Career Bowling'!G161</f>
        <v>2</v>
      </c>
      <c r="G156">
        <f>'Career Bowling'!K161</f>
        <v>0</v>
      </c>
      <c r="H156">
        <f>'Career Bowling'!L161</f>
        <v>6</v>
      </c>
      <c r="I156">
        <f>'Career Bowling'!M161</f>
        <v>0</v>
      </c>
      <c r="J156">
        <f>'Career Bowling'!N161</f>
        <v>2</v>
      </c>
      <c r="K156">
        <f>'Career Bowling'!O161</f>
        <v>37</v>
      </c>
    </row>
    <row r="157" spans="1:11" x14ac:dyDescent="0.25">
      <c r="A157" t="str">
        <f>'Career Bowling'!B162</f>
        <v>Freddie Mills</v>
      </c>
      <c r="B157">
        <f>'Career Bowling'!C162</f>
        <v>82</v>
      </c>
      <c r="C157">
        <f>'Career Bowling'!D162</f>
        <v>239.2</v>
      </c>
      <c r="D157">
        <f>'Career Bowling'!E162</f>
        <v>17</v>
      </c>
      <c r="E157">
        <f>'Career Bowling'!F162</f>
        <v>1074</v>
      </c>
      <c r="F157">
        <f>'Career Bowling'!G162</f>
        <v>53</v>
      </c>
      <c r="G157">
        <f>'Career Bowling'!K162</f>
        <v>1</v>
      </c>
      <c r="H157">
        <f>'Career Bowling'!L162</f>
        <v>0</v>
      </c>
      <c r="I157">
        <f>'Career Bowling'!M162</f>
        <v>0</v>
      </c>
      <c r="J157">
        <f>'Career Bowling'!N162</f>
        <v>5</v>
      </c>
      <c r="K157">
        <f>'Career Bowling'!O162</f>
        <v>61</v>
      </c>
    </row>
    <row r="158" spans="1:11" x14ac:dyDescent="0.25">
      <c r="A158" t="str">
        <f>'Career Bowling'!B163</f>
        <v>M Mittal</v>
      </c>
      <c r="B158">
        <f>'Career Bowling'!C163</f>
        <v>10</v>
      </c>
      <c r="C158">
        <f>'Career Bowling'!D163</f>
        <v>0</v>
      </c>
      <c r="D158">
        <f>'Career Bowling'!E163</f>
        <v>0</v>
      </c>
      <c r="E158">
        <f>'Career Bowling'!F163</f>
        <v>0</v>
      </c>
      <c r="F158">
        <f>'Career Bowling'!G163</f>
        <v>0</v>
      </c>
      <c r="G158">
        <f>'Career Bowling'!K163</f>
        <v>0</v>
      </c>
      <c r="H158">
        <f>'Career Bowling'!L163</f>
        <v>0</v>
      </c>
      <c r="I158">
        <f>'Career Bowling'!M163</f>
        <v>0</v>
      </c>
      <c r="J158">
        <f>'Career Bowling'!N163</f>
        <v>0</v>
      </c>
      <c r="K158">
        <f>'Career Bowling'!O163</f>
        <v>0</v>
      </c>
    </row>
    <row r="159" spans="1:11" x14ac:dyDescent="0.25">
      <c r="A159" t="str">
        <f>'Career Bowling'!B164</f>
        <v>Aruran Morgan</v>
      </c>
      <c r="B159">
        <f>'Career Bowling'!C164</f>
        <v>33</v>
      </c>
      <c r="C159">
        <f>'Career Bowling'!D164</f>
        <v>182.4</v>
      </c>
      <c r="D159">
        <f>'Career Bowling'!E164</f>
        <v>11</v>
      </c>
      <c r="E159">
        <f>'Career Bowling'!F164</f>
        <v>801</v>
      </c>
      <c r="F159">
        <f>'Career Bowling'!G164</f>
        <v>29</v>
      </c>
      <c r="G159">
        <f>'Career Bowling'!K164</f>
        <v>0</v>
      </c>
      <c r="H159">
        <f>'Career Bowling'!L164</f>
        <v>0</v>
      </c>
      <c r="I159">
        <f>'Career Bowling'!M164</f>
        <v>0</v>
      </c>
      <c r="J159">
        <f>'Career Bowling'!N164</f>
        <v>3</v>
      </c>
      <c r="K159">
        <f>'Career Bowling'!O164</f>
        <v>24</v>
      </c>
    </row>
    <row r="160" spans="1:11" x14ac:dyDescent="0.25">
      <c r="A160" t="str">
        <f>'Career Bowling'!B165</f>
        <v>? Murphy</v>
      </c>
      <c r="B160">
        <f>'Career Bowling'!C165</f>
        <v>1</v>
      </c>
      <c r="C160">
        <f>'Career Bowling'!D165</f>
        <v>5</v>
      </c>
      <c r="D160">
        <f>'Career Bowling'!E165</f>
        <v>0</v>
      </c>
      <c r="E160">
        <f>'Career Bowling'!F165</f>
        <v>30</v>
      </c>
      <c r="F160">
        <f>'Career Bowling'!G165</f>
        <v>1</v>
      </c>
      <c r="G160">
        <f>'Career Bowling'!K165</f>
        <v>0</v>
      </c>
      <c r="H160">
        <f>'Career Bowling'!L165</f>
        <v>0</v>
      </c>
      <c r="I160">
        <f>'Career Bowling'!M165</f>
        <v>0</v>
      </c>
      <c r="J160">
        <f>'Career Bowling'!N165</f>
        <v>1</v>
      </c>
      <c r="K160">
        <f>'Career Bowling'!O165</f>
        <v>30</v>
      </c>
    </row>
    <row r="161" spans="1:11" x14ac:dyDescent="0.25">
      <c r="A161" t="str">
        <f>'Career Bowling'!B166</f>
        <v>J Murphy</v>
      </c>
      <c r="B161">
        <f>'Career Bowling'!C166</f>
        <v>3</v>
      </c>
      <c r="C161">
        <f>'Career Bowling'!D166</f>
        <v>11</v>
      </c>
      <c r="D161">
        <f>'Career Bowling'!E166</f>
        <v>2</v>
      </c>
      <c r="E161">
        <f>'Career Bowling'!F166</f>
        <v>27</v>
      </c>
      <c r="F161">
        <f>'Career Bowling'!G166</f>
        <v>2</v>
      </c>
      <c r="G161">
        <f>'Career Bowling'!K166</f>
        <v>0</v>
      </c>
      <c r="H161">
        <f>'Career Bowling'!L166</f>
        <v>0</v>
      </c>
      <c r="I161">
        <f>'Career Bowling'!M166</f>
        <v>0</v>
      </c>
      <c r="J161">
        <f>'Career Bowling'!N166</f>
        <v>2</v>
      </c>
      <c r="K161">
        <f>'Career Bowling'!O166</f>
        <v>12</v>
      </c>
    </row>
    <row r="162" spans="1:11" x14ac:dyDescent="0.25">
      <c r="A162" t="str">
        <f>'Career Bowling'!B167</f>
        <v>N Murphy</v>
      </c>
      <c r="B162">
        <f>'Career Bowling'!C167</f>
        <v>4</v>
      </c>
      <c r="C162">
        <f>'Career Bowling'!D167</f>
        <v>5</v>
      </c>
      <c r="D162">
        <f>'Career Bowling'!E167</f>
        <v>0</v>
      </c>
      <c r="E162">
        <f>'Career Bowling'!F167</f>
        <v>34</v>
      </c>
      <c r="F162">
        <f>'Career Bowling'!G167</f>
        <v>0</v>
      </c>
      <c r="G162">
        <f>'Career Bowling'!K167</f>
        <v>0</v>
      </c>
      <c r="H162">
        <f>'Career Bowling'!L167</f>
        <v>0</v>
      </c>
      <c r="I162">
        <f>'Career Bowling'!M167</f>
        <v>0</v>
      </c>
      <c r="J162">
        <f>'Career Bowling'!N167</f>
        <v>0</v>
      </c>
      <c r="K162">
        <f>'Career Bowling'!O167</f>
        <v>0</v>
      </c>
    </row>
    <row r="163" spans="1:11" x14ac:dyDescent="0.25">
      <c r="A163" t="str">
        <f>'Career Bowling'!B168</f>
        <v>D Murray</v>
      </c>
      <c r="B163">
        <f>'Career Bowling'!C168</f>
        <v>14</v>
      </c>
      <c r="C163">
        <f>'Career Bowling'!D168</f>
        <v>0</v>
      </c>
      <c r="D163">
        <f>'Career Bowling'!E168</f>
        <v>0</v>
      </c>
      <c r="E163">
        <f>'Career Bowling'!F168</f>
        <v>0</v>
      </c>
      <c r="F163">
        <f>'Career Bowling'!G168</f>
        <v>0</v>
      </c>
      <c r="G163">
        <f>'Career Bowling'!K168</f>
        <v>0</v>
      </c>
      <c r="H163">
        <f>'Career Bowling'!L168</f>
        <v>0</v>
      </c>
      <c r="I163">
        <f>'Career Bowling'!M168</f>
        <v>0</v>
      </c>
      <c r="J163">
        <f>'Career Bowling'!N168</f>
        <v>0</v>
      </c>
      <c r="K163">
        <f>'Career Bowling'!O168</f>
        <v>0</v>
      </c>
    </row>
    <row r="164" spans="1:11" x14ac:dyDescent="0.25">
      <c r="A164" t="str">
        <f>'Career Bowling'!B169</f>
        <v>R Nair</v>
      </c>
      <c r="B164">
        <f>'Career Bowling'!C169</f>
        <v>2</v>
      </c>
      <c r="C164">
        <f>'Career Bowling'!D169</f>
        <v>13</v>
      </c>
      <c r="D164">
        <f>'Career Bowling'!E169</f>
        <v>1</v>
      </c>
      <c r="E164">
        <f>'Career Bowling'!F169</f>
        <v>56</v>
      </c>
      <c r="F164">
        <f>'Career Bowling'!G169</f>
        <v>4</v>
      </c>
      <c r="G164">
        <f>'Career Bowling'!K169</f>
        <v>0</v>
      </c>
      <c r="H164">
        <f>'Career Bowling'!L169</f>
        <v>0</v>
      </c>
      <c r="I164">
        <f>'Career Bowling'!M169</f>
        <v>0</v>
      </c>
      <c r="J164">
        <f>'Career Bowling'!N169</f>
        <v>2</v>
      </c>
      <c r="K164">
        <f>'Career Bowling'!O169</f>
        <v>28</v>
      </c>
    </row>
    <row r="165" spans="1:11" x14ac:dyDescent="0.25">
      <c r="A165" t="str">
        <f>'Career Bowling'!B170</f>
        <v>K Nasir</v>
      </c>
      <c r="B165">
        <f>'Career Bowling'!C170</f>
        <v>1</v>
      </c>
      <c r="C165">
        <f>'Career Bowling'!D170</f>
        <v>1</v>
      </c>
      <c r="D165">
        <f>'Career Bowling'!E170</f>
        <v>0</v>
      </c>
      <c r="E165">
        <f>'Career Bowling'!F170</f>
        <v>13</v>
      </c>
      <c r="F165">
        <f>'Career Bowling'!G170</f>
        <v>0</v>
      </c>
      <c r="G165">
        <f>'Career Bowling'!K170</f>
        <v>0</v>
      </c>
      <c r="H165">
        <f>'Career Bowling'!L170</f>
        <v>3</v>
      </c>
      <c r="I165">
        <f>'Career Bowling'!M170</f>
        <v>4</v>
      </c>
      <c r="J165">
        <f>'Career Bowling'!N170</f>
        <v>0</v>
      </c>
      <c r="K165">
        <f>'Career Bowling'!O170</f>
        <v>13</v>
      </c>
    </row>
    <row r="166" spans="1:11" x14ac:dyDescent="0.25">
      <c r="A166" t="str">
        <f>'Career Bowling'!B171</f>
        <v>R Nataraju</v>
      </c>
      <c r="B166">
        <f>'Career Bowling'!C171</f>
        <v>21</v>
      </c>
      <c r="C166">
        <f>'Career Bowling'!D171</f>
        <v>93</v>
      </c>
      <c r="D166">
        <f>'Career Bowling'!E171</f>
        <v>7</v>
      </c>
      <c r="E166">
        <f>'Career Bowling'!F171</f>
        <v>421</v>
      </c>
      <c r="F166">
        <f>'Career Bowling'!G171</f>
        <v>17</v>
      </c>
      <c r="G166">
        <f>'Career Bowling'!K171</f>
        <v>0</v>
      </c>
      <c r="H166">
        <f>'Career Bowling'!L171</f>
        <v>0</v>
      </c>
      <c r="I166">
        <f>'Career Bowling'!M171</f>
        <v>0</v>
      </c>
      <c r="J166">
        <f>'Career Bowling'!N171</f>
        <v>3</v>
      </c>
      <c r="K166">
        <f>'Career Bowling'!O171</f>
        <v>20</v>
      </c>
    </row>
    <row r="167" spans="1:11" x14ac:dyDescent="0.25">
      <c r="A167" t="str">
        <f>'Career Bowling'!B172</f>
        <v>A Nicholls</v>
      </c>
      <c r="B167">
        <f>'Career Bowling'!C172</f>
        <v>1</v>
      </c>
      <c r="C167">
        <f>'Career Bowling'!D172</f>
        <v>0</v>
      </c>
      <c r="D167">
        <f>'Career Bowling'!E172</f>
        <v>0</v>
      </c>
      <c r="E167">
        <f>'Career Bowling'!F172</f>
        <v>0</v>
      </c>
      <c r="F167">
        <f>'Career Bowling'!G172</f>
        <v>0</v>
      </c>
      <c r="G167">
        <f>'Career Bowling'!K172</f>
        <v>0</v>
      </c>
      <c r="H167">
        <f>'Career Bowling'!L172</f>
        <v>0</v>
      </c>
      <c r="I167">
        <f>'Career Bowling'!M172</f>
        <v>0</v>
      </c>
      <c r="J167">
        <f>'Career Bowling'!N172</f>
        <v>0</v>
      </c>
      <c r="K167">
        <f>'Career Bowling'!O172</f>
        <v>0</v>
      </c>
    </row>
    <row r="168" spans="1:11" x14ac:dyDescent="0.25">
      <c r="A168" t="str">
        <f>'Career Bowling'!B173</f>
        <v>B Nicholls</v>
      </c>
      <c r="B168">
        <f>'Career Bowling'!C173</f>
        <v>16</v>
      </c>
      <c r="C168">
        <f>'Career Bowling'!D173</f>
        <v>3</v>
      </c>
      <c r="D168">
        <f>'Career Bowling'!E173</f>
        <v>0</v>
      </c>
      <c r="E168">
        <f>'Career Bowling'!F173</f>
        <v>9</v>
      </c>
      <c r="F168">
        <f>'Career Bowling'!G173</f>
        <v>0</v>
      </c>
      <c r="G168">
        <f>'Career Bowling'!K173</f>
        <v>0</v>
      </c>
      <c r="H168">
        <f>'Career Bowling'!L173</f>
        <v>0</v>
      </c>
      <c r="I168">
        <f>'Career Bowling'!M173</f>
        <v>0</v>
      </c>
      <c r="J168">
        <f>'Career Bowling'!N173</f>
        <v>0</v>
      </c>
      <c r="K168">
        <f>'Career Bowling'!O173</f>
        <v>9</v>
      </c>
    </row>
    <row r="169" spans="1:11" x14ac:dyDescent="0.25">
      <c r="A169" t="str">
        <f>'Career Bowling'!B174</f>
        <v>J O'Hara</v>
      </c>
      <c r="B169">
        <f>'Career Bowling'!C174</f>
        <v>17</v>
      </c>
      <c r="C169">
        <f>'Career Bowling'!D174</f>
        <v>0</v>
      </c>
      <c r="D169">
        <f>'Career Bowling'!E174</f>
        <v>0</v>
      </c>
      <c r="E169">
        <f>'Career Bowling'!F174</f>
        <v>0</v>
      </c>
      <c r="F169">
        <f>'Career Bowling'!G174</f>
        <v>0</v>
      </c>
      <c r="G169">
        <f>'Career Bowling'!K174</f>
        <v>0</v>
      </c>
      <c r="H169">
        <f>'Career Bowling'!L174</f>
        <v>0</v>
      </c>
      <c r="I169">
        <f>'Career Bowling'!M174</f>
        <v>0</v>
      </c>
      <c r="J169">
        <f>'Career Bowling'!N174</f>
        <v>0</v>
      </c>
      <c r="K169">
        <f>'Career Bowling'!O174</f>
        <v>0</v>
      </c>
    </row>
    <row r="170" spans="1:11" x14ac:dyDescent="0.25">
      <c r="A170" t="str">
        <f>'Career Bowling'!B175</f>
        <v>T Orr</v>
      </c>
      <c r="B170">
        <f>'Career Bowling'!C175</f>
        <v>33</v>
      </c>
      <c r="C170">
        <f>'Career Bowling'!D175</f>
        <v>147</v>
      </c>
      <c r="D170">
        <f>'Career Bowling'!E175</f>
        <v>11</v>
      </c>
      <c r="E170">
        <f>'Career Bowling'!F175</f>
        <v>684</v>
      </c>
      <c r="F170">
        <f>'Career Bowling'!G175</f>
        <v>30</v>
      </c>
      <c r="G170">
        <f>'Career Bowling'!K175</f>
        <v>1</v>
      </c>
      <c r="H170">
        <f>'Career Bowling'!L175</f>
        <v>0</v>
      </c>
      <c r="I170">
        <f>'Career Bowling'!M175</f>
        <v>0</v>
      </c>
      <c r="J170">
        <f>'Career Bowling'!N175</f>
        <v>5</v>
      </c>
      <c r="K170">
        <f>'Career Bowling'!O175</f>
        <v>11</v>
      </c>
    </row>
    <row r="171" spans="1:11" x14ac:dyDescent="0.25">
      <c r="A171" t="str">
        <f>'Career Bowling'!B176</f>
        <v>Zain O'Sullivan</v>
      </c>
      <c r="B171">
        <f>'Career Bowling'!C176</f>
        <v>1</v>
      </c>
      <c r="C171">
        <f>'Career Bowling'!D176</f>
        <v>8</v>
      </c>
      <c r="D171">
        <f>'Career Bowling'!E176</f>
        <v>1</v>
      </c>
      <c r="E171">
        <f>'Career Bowling'!F176</f>
        <v>33</v>
      </c>
      <c r="F171">
        <f>'Career Bowling'!G176</f>
        <v>0</v>
      </c>
      <c r="G171">
        <f>'Career Bowling'!K176</f>
        <v>0</v>
      </c>
      <c r="H171">
        <f>'Career Bowling'!L176</f>
        <v>0</v>
      </c>
      <c r="I171">
        <f>'Career Bowling'!M176</f>
        <v>0</v>
      </c>
      <c r="J171">
        <f>'Career Bowling'!N176</f>
        <v>0</v>
      </c>
      <c r="K171">
        <f>'Career Bowling'!O176</f>
        <v>0</v>
      </c>
    </row>
    <row r="172" spans="1:11" x14ac:dyDescent="0.25">
      <c r="A172" t="str">
        <f>'Career Bowling'!B177</f>
        <v>Chris Ovens</v>
      </c>
      <c r="B172">
        <f>'Career Bowling'!C177</f>
        <v>33</v>
      </c>
      <c r="C172">
        <f>'Career Bowling'!D177</f>
        <v>13.5</v>
      </c>
      <c r="D172">
        <f>'Career Bowling'!E177</f>
        <v>2</v>
      </c>
      <c r="E172">
        <f>'Career Bowling'!F177</f>
        <v>75</v>
      </c>
      <c r="F172">
        <f>'Career Bowling'!G177</f>
        <v>5</v>
      </c>
      <c r="G172">
        <f>'Career Bowling'!K177</f>
        <v>0</v>
      </c>
      <c r="H172">
        <f>'Career Bowling'!L177</f>
        <v>5</v>
      </c>
      <c r="I172">
        <f>'Career Bowling'!M177</f>
        <v>2</v>
      </c>
      <c r="J172">
        <f>'Career Bowling'!N177</f>
        <v>3</v>
      </c>
      <c r="K172">
        <f>'Career Bowling'!O177</f>
        <v>9</v>
      </c>
    </row>
    <row r="173" spans="1:11" x14ac:dyDescent="0.25">
      <c r="A173" t="str">
        <f>'Career Bowling'!B178</f>
        <v>M Owen</v>
      </c>
      <c r="B173">
        <f>'Career Bowling'!C178</f>
        <v>6</v>
      </c>
      <c r="C173">
        <f>'Career Bowling'!D178</f>
        <v>0</v>
      </c>
      <c r="D173">
        <f>'Career Bowling'!E178</f>
        <v>0</v>
      </c>
      <c r="E173">
        <f>'Career Bowling'!F178</f>
        <v>0</v>
      </c>
      <c r="F173">
        <f>'Career Bowling'!G178</f>
        <v>0</v>
      </c>
      <c r="G173">
        <f>'Career Bowling'!K178</f>
        <v>0</v>
      </c>
      <c r="H173">
        <f>'Career Bowling'!L178</f>
        <v>0</v>
      </c>
      <c r="I173">
        <f>'Career Bowling'!M178</f>
        <v>0</v>
      </c>
      <c r="J173">
        <f>'Career Bowling'!N178</f>
        <v>0</v>
      </c>
      <c r="K173">
        <f>'Career Bowling'!O178</f>
        <v>0</v>
      </c>
    </row>
    <row r="174" spans="1:11" x14ac:dyDescent="0.25">
      <c r="A174" t="str">
        <f>'Career Bowling'!B179</f>
        <v>T Oxenham</v>
      </c>
      <c r="B174">
        <f>'Career Bowling'!C179</f>
        <v>1</v>
      </c>
      <c r="C174">
        <f>'Career Bowling'!D179</f>
        <v>0</v>
      </c>
      <c r="D174">
        <f>'Career Bowling'!E179</f>
        <v>0</v>
      </c>
      <c r="E174">
        <f>'Career Bowling'!F179</f>
        <v>0</v>
      </c>
      <c r="F174">
        <f>'Career Bowling'!G179</f>
        <v>0</v>
      </c>
      <c r="G174">
        <f>'Career Bowling'!K179</f>
        <v>0</v>
      </c>
      <c r="H174">
        <f>'Career Bowling'!L179</f>
        <v>0</v>
      </c>
      <c r="I174">
        <f>'Career Bowling'!M179</f>
        <v>0</v>
      </c>
      <c r="J174">
        <f>'Career Bowling'!N179</f>
        <v>0</v>
      </c>
      <c r="K174">
        <f>'Career Bowling'!O179</f>
        <v>0</v>
      </c>
    </row>
    <row r="175" spans="1:11" x14ac:dyDescent="0.25">
      <c r="A175" t="str">
        <f>'Career Bowling'!B180</f>
        <v>N Palmer</v>
      </c>
      <c r="B175">
        <f>'Career Bowling'!C180</f>
        <v>10</v>
      </c>
      <c r="C175">
        <f>'Career Bowling'!D180</f>
        <v>51</v>
      </c>
      <c r="D175">
        <f>'Career Bowling'!E180</f>
        <v>2</v>
      </c>
      <c r="E175">
        <f>'Career Bowling'!F180</f>
        <v>267</v>
      </c>
      <c r="F175">
        <f>'Career Bowling'!G180</f>
        <v>8</v>
      </c>
      <c r="G175">
        <f>'Career Bowling'!K180</f>
        <v>0</v>
      </c>
      <c r="H175">
        <f>'Career Bowling'!L180</f>
        <v>0</v>
      </c>
      <c r="I175">
        <f>'Career Bowling'!M180</f>
        <v>0</v>
      </c>
      <c r="J175">
        <f>'Career Bowling'!N180</f>
        <v>2</v>
      </c>
      <c r="K175">
        <f>'Career Bowling'!O180</f>
        <v>22</v>
      </c>
    </row>
    <row r="176" spans="1:11" x14ac:dyDescent="0.25">
      <c r="A176" t="str">
        <f>'Career Bowling'!B181</f>
        <v>S Pande</v>
      </c>
      <c r="B176">
        <f>'Career Bowling'!C181</f>
        <v>1</v>
      </c>
      <c r="C176">
        <f>'Career Bowling'!D181</f>
        <v>0</v>
      </c>
      <c r="D176">
        <f>'Career Bowling'!E181</f>
        <v>0</v>
      </c>
      <c r="E176">
        <f>'Career Bowling'!F181</f>
        <v>0</v>
      </c>
      <c r="F176">
        <f>'Career Bowling'!G181</f>
        <v>0</v>
      </c>
      <c r="G176">
        <f>'Career Bowling'!K181</f>
        <v>0</v>
      </c>
      <c r="H176">
        <f>'Career Bowling'!L181</f>
        <v>0</v>
      </c>
      <c r="I176">
        <f>'Career Bowling'!M181</f>
        <v>0</v>
      </c>
      <c r="J176">
        <f>'Career Bowling'!N181</f>
        <v>0</v>
      </c>
      <c r="K176">
        <f>'Career Bowling'!O181</f>
        <v>0</v>
      </c>
    </row>
    <row r="177" spans="1:11" x14ac:dyDescent="0.25">
      <c r="A177" t="str">
        <f>'Career Bowling'!B182</f>
        <v>R Paramo</v>
      </c>
      <c r="B177">
        <f>'Career Bowling'!C182</f>
        <v>15</v>
      </c>
      <c r="C177">
        <f>'Career Bowling'!D182</f>
        <v>0</v>
      </c>
      <c r="D177">
        <f>'Career Bowling'!E182</f>
        <v>0</v>
      </c>
      <c r="E177">
        <f>'Career Bowling'!F182</f>
        <v>0</v>
      </c>
      <c r="F177">
        <f>'Career Bowling'!G182</f>
        <v>0</v>
      </c>
      <c r="G177">
        <f>'Career Bowling'!K182</f>
        <v>0</v>
      </c>
      <c r="H177">
        <f>'Career Bowling'!L182</f>
        <v>0</v>
      </c>
      <c r="I177">
        <f>'Career Bowling'!M182</f>
        <v>0</v>
      </c>
      <c r="J177">
        <f>'Career Bowling'!N182</f>
        <v>0</v>
      </c>
      <c r="K177">
        <f>'Career Bowling'!O182</f>
        <v>0</v>
      </c>
    </row>
    <row r="178" spans="1:11" x14ac:dyDescent="0.25">
      <c r="A178" t="str">
        <f>'Career Bowling'!B183</f>
        <v>Leon Parks</v>
      </c>
      <c r="B178">
        <f>'Career Bowling'!C183</f>
        <v>273</v>
      </c>
      <c r="C178">
        <f>'Career Bowling'!D183</f>
        <v>62</v>
      </c>
      <c r="D178">
        <f>'Career Bowling'!E183</f>
        <v>3</v>
      </c>
      <c r="E178">
        <f>'Career Bowling'!F183</f>
        <v>429</v>
      </c>
      <c r="F178">
        <f>'Career Bowling'!G183</f>
        <v>19</v>
      </c>
      <c r="G178">
        <f>'Career Bowling'!K183</f>
        <v>0</v>
      </c>
      <c r="H178">
        <f>'Career Bowling'!L183</f>
        <v>3</v>
      </c>
      <c r="I178">
        <f>'Career Bowling'!M183</f>
        <v>2</v>
      </c>
      <c r="J178">
        <f>'Career Bowling'!N183</f>
        <v>3</v>
      </c>
      <c r="K178">
        <f>'Career Bowling'!O183</f>
        <v>15</v>
      </c>
    </row>
    <row r="179" spans="1:11" x14ac:dyDescent="0.25">
      <c r="A179" t="str">
        <f>'Career Bowling'!B184</f>
        <v>H Parnell</v>
      </c>
      <c r="B179">
        <f>'Career Bowling'!C184</f>
        <v>16</v>
      </c>
      <c r="C179">
        <f>'Career Bowling'!D184</f>
        <v>96</v>
      </c>
      <c r="D179">
        <f>'Career Bowling'!E184</f>
        <v>11</v>
      </c>
      <c r="E179">
        <f>'Career Bowling'!F184</f>
        <v>393</v>
      </c>
      <c r="F179">
        <f>'Career Bowling'!G184</f>
        <v>26</v>
      </c>
      <c r="G179">
        <f>'Career Bowling'!K184</f>
        <v>0</v>
      </c>
      <c r="H179">
        <f>'Career Bowling'!L184</f>
        <v>8</v>
      </c>
      <c r="I179">
        <f>'Career Bowling'!M184</f>
        <v>1</v>
      </c>
      <c r="J179">
        <f>'Career Bowling'!N184</f>
        <v>4</v>
      </c>
      <c r="K179">
        <f>'Career Bowling'!O184</f>
        <v>23</v>
      </c>
    </row>
    <row r="180" spans="1:11" x14ac:dyDescent="0.25">
      <c r="A180" t="str">
        <f>'Career Bowling'!B185</f>
        <v>N Paropkari</v>
      </c>
      <c r="B180">
        <f>'Career Bowling'!C185</f>
        <v>2</v>
      </c>
      <c r="C180">
        <f>'Career Bowling'!D185</f>
        <v>0</v>
      </c>
      <c r="D180">
        <f>'Career Bowling'!E185</f>
        <v>0</v>
      </c>
      <c r="E180">
        <f>'Career Bowling'!F185</f>
        <v>0</v>
      </c>
      <c r="F180">
        <f>'Career Bowling'!G185</f>
        <v>0</v>
      </c>
      <c r="G180">
        <f>'Career Bowling'!K185</f>
        <v>0</v>
      </c>
      <c r="H180">
        <f>'Career Bowling'!L185</f>
        <v>0</v>
      </c>
      <c r="I180">
        <f>'Career Bowling'!M185</f>
        <v>0</v>
      </c>
      <c r="J180">
        <f>'Career Bowling'!N185</f>
        <v>0</v>
      </c>
      <c r="K180">
        <f>'Career Bowling'!O185</f>
        <v>0</v>
      </c>
    </row>
    <row r="181" spans="1:11" x14ac:dyDescent="0.25">
      <c r="A181" t="str">
        <f>'Career Bowling'!B186</f>
        <v>L Patel</v>
      </c>
      <c r="B181">
        <f>'Career Bowling'!C186</f>
        <v>90</v>
      </c>
      <c r="C181">
        <f>'Career Bowling'!D186</f>
        <v>91</v>
      </c>
      <c r="D181">
        <f>'Career Bowling'!E186</f>
        <v>1</v>
      </c>
      <c r="E181">
        <f>'Career Bowling'!F186</f>
        <v>483</v>
      </c>
      <c r="F181">
        <f>'Career Bowling'!G186</f>
        <v>17</v>
      </c>
      <c r="G181">
        <f>'Career Bowling'!K186</f>
        <v>0</v>
      </c>
      <c r="H181">
        <f>'Career Bowling'!L186</f>
        <v>0</v>
      </c>
      <c r="I181">
        <f>'Career Bowling'!M186</f>
        <v>0</v>
      </c>
      <c r="J181">
        <f>'Career Bowling'!N186</f>
        <v>4</v>
      </c>
      <c r="K181">
        <f>'Career Bowling'!O186</f>
        <v>37</v>
      </c>
    </row>
    <row r="182" spans="1:11" x14ac:dyDescent="0.25">
      <c r="A182" t="str">
        <f>'Career Bowling'!B187</f>
        <v>N Patel</v>
      </c>
      <c r="B182">
        <f>'Career Bowling'!C187</f>
        <v>1</v>
      </c>
      <c r="C182">
        <f>'Career Bowling'!D187</f>
        <v>1</v>
      </c>
      <c r="D182">
        <f>'Career Bowling'!E187</f>
        <v>0</v>
      </c>
      <c r="E182">
        <f>'Career Bowling'!F187</f>
        <v>9</v>
      </c>
      <c r="F182">
        <f>'Career Bowling'!G187</f>
        <v>0</v>
      </c>
      <c r="G182">
        <f>'Career Bowling'!K187</f>
        <v>0</v>
      </c>
      <c r="H182">
        <f>'Career Bowling'!L187</f>
        <v>0</v>
      </c>
      <c r="I182">
        <f>'Career Bowling'!M187</f>
        <v>0</v>
      </c>
      <c r="J182">
        <f>'Career Bowling'!N187</f>
        <v>0</v>
      </c>
      <c r="K182">
        <f>'Career Bowling'!O187</f>
        <v>9</v>
      </c>
    </row>
    <row r="183" spans="1:11" x14ac:dyDescent="0.25">
      <c r="A183" t="str">
        <f>'Career Bowling'!B188</f>
        <v>S Patel</v>
      </c>
      <c r="B183">
        <f>'Career Bowling'!C188</f>
        <v>2</v>
      </c>
      <c r="C183">
        <f>'Career Bowling'!D188</f>
        <v>5</v>
      </c>
      <c r="D183">
        <f>'Career Bowling'!E188</f>
        <v>0</v>
      </c>
      <c r="E183">
        <f>'Career Bowling'!F188</f>
        <v>15</v>
      </c>
      <c r="F183">
        <f>'Career Bowling'!G188</f>
        <v>3</v>
      </c>
      <c r="G183">
        <f>'Career Bowling'!K188</f>
        <v>0</v>
      </c>
      <c r="H183">
        <f>'Career Bowling'!L188</f>
        <v>0</v>
      </c>
      <c r="I183">
        <f>'Career Bowling'!M188</f>
        <v>0</v>
      </c>
      <c r="J183">
        <f>'Career Bowling'!N188</f>
        <v>2</v>
      </c>
      <c r="K183">
        <f>'Career Bowling'!O188</f>
        <v>10</v>
      </c>
    </row>
    <row r="184" spans="1:11" x14ac:dyDescent="0.25">
      <c r="A184" t="str">
        <f>'Career Bowling'!B189</f>
        <v>Ashish Paul</v>
      </c>
      <c r="B184">
        <f>'Career Bowling'!C189</f>
        <v>115</v>
      </c>
      <c r="C184">
        <f>'Career Bowling'!D189</f>
        <v>911</v>
      </c>
      <c r="D184">
        <f>'Career Bowling'!E189</f>
        <v>149</v>
      </c>
      <c r="E184">
        <f>'Career Bowling'!F189</f>
        <v>3114</v>
      </c>
      <c r="F184">
        <f>'Career Bowling'!G189</f>
        <v>183</v>
      </c>
      <c r="G184">
        <f>'Career Bowling'!K189</f>
        <v>4</v>
      </c>
      <c r="H184">
        <f>'Career Bowling'!L189</f>
        <v>0</v>
      </c>
      <c r="I184">
        <f>'Career Bowling'!M189</f>
        <v>0</v>
      </c>
      <c r="J184">
        <f>'Career Bowling'!N189</f>
        <v>6</v>
      </c>
      <c r="K184">
        <f>'Career Bowling'!O189</f>
        <v>24</v>
      </c>
    </row>
    <row r="185" spans="1:11" x14ac:dyDescent="0.25">
      <c r="A185" t="str">
        <f>'Career Bowling'!B190</f>
        <v>C Penton</v>
      </c>
      <c r="B185">
        <f>'Career Bowling'!C190</f>
        <v>1</v>
      </c>
      <c r="C185">
        <f>'Career Bowling'!D190</f>
        <v>2</v>
      </c>
      <c r="D185">
        <f>'Career Bowling'!E190</f>
        <v>0</v>
      </c>
      <c r="E185">
        <f>'Career Bowling'!F190</f>
        <v>15</v>
      </c>
      <c r="F185">
        <f>'Career Bowling'!G190</f>
        <v>0</v>
      </c>
      <c r="G185">
        <f>'Career Bowling'!K190</f>
        <v>0</v>
      </c>
      <c r="H185">
        <f>'Career Bowling'!L190</f>
        <v>3</v>
      </c>
      <c r="I185">
        <f>'Career Bowling'!M190</f>
        <v>0</v>
      </c>
      <c r="J185">
        <f>'Career Bowling'!N190</f>
        <v>0</v>
      </c>
      <c r="K185">
        <f>'Career Bowling'!O190</f>
        <v>15</v>
      </c>
    </row>
    <row r="186" spans="1:11" x14ac:dyDescent="0.25">
      <c r="A186" t="str">
        <f>'Career Bowling'!B191</f>
        <v>E Perry</v>
      </c>
      <c r="B186">
        <f>'Career Bowling'!C191</f>
        <v>11</v>
      </c>
      <c r="C186">
        <f>'Career Bowling'!D191</f>
        <v>15</v>
      </c>
      <c r="D186">
        <f>'Career Bowling'!E191</f>
        <v>0</v>
      </c>
      <c r="E186">
        <f>'Career Bowling'!F191</f>
        <v>52</v>
      </c>
      <c r="F186">
        <f>'Career Bowling'!G191</f>
        <v>5</v>
      </c>
      <c r="G186">
        <f>'Career Bowling'!K191</f>
        <v>1</v>
      </c>
      <c r="H186">
        <f>'Career Bowling'!L191</f>
        <v>0</v>
      </c>
      <c r="I186">
        <f>'Career Bowling'!M191</f>
        <v>0</v>
      </c>
      <c r="J186">
        <f>'Career Bowling'!N191</f>
        <v>5</v>
      </c>
      <c r="K186">
        <f>'Career Bowling'!O191</f>
        <v>52</v>
      </c>
    </row>
    <row r="187" spans="1:11" x14ac:dyDescent="0.25">
      <c r="A187" t="str">
        <f>'Career Bowling'!B192</f>
        <v>P Peters</v>
      </c>
      <c r="B187">
        <f>'Career Bowling'!C192</f>
        <v>170</v>
      </c>
      <c r="C187">
        <f>'Career Bowling'!D192</f>
        <v>556</v>
      </c>
      <c r="D187">
        <f>'Career Bowling'!E192</f>
        <v>13</v>
      </c>
      <c r="E187">
        <f>'Career Bowling'!F192</f>
        <v>2758</v>
      </c>
      <c r="F187">
        <f>'Career Bowling'!G192</f>
        <v>151</v>
      </c>
      <c r="G187">
        <f>'Career Bowling'!K192</f>
        <v>3</v>
      </c>
      <c r="H187">
        <f>'Career Bowling'!L192</f>
        <v>0</v>
      </c>
      <c r="I187">
        <f>'Career Bowling'!M192</f>
        <v>0</v>
      </c>
      <c r="J187">
        <f>'Career Bowling'!N192</f>
        <v>5</v>
      </c>
      <c r="K187">
        <f>'Career Bowling'!O192</f>
        <v>27</v>
      </c>
    </row>
    <row r="188" spans="1:11" x14ac:dyDescent="0.25">
      <c r="A188" t="str">
        <f>'Career Bowling'!B193</f>
        <v>R Phillips</v>
      </c>
      <c r="B188">
        <f>'Career Bowling'!C193</f>
        <v>41</v>
      </c>
      <c r="C188">
        <f>'Career Bowling'!D193</f>
        <v>231</v>
      </c>
      <c r="D188">
        <f>'Career Bowling'!E193</f>
        <v>32</v>
      </c>
      <c r="E188">
        <f>'Career Bowling'!F193</f>
        <v>911</v>
      </c>
      <c r="F188">
        <f>'Career Bowling'!G193</f>
        <v>45</v>
      </c>
      <c r="G188">
        <f>'Career Bowling'!K193</f>
        <v>1</v>
      </c>
      <c r="H188">
        <f>'Career Bowling'!L193</f>
        <v>0</v>
      </c>
      <c r="I188">
        <f>'Career Bowling'!M193</f>
        <v>0</v>
      </c>
      <c r="J188">
        <f>'Career Bowling'!N193</f>
        <v>5</v>
      </c>
      <c r="K188">
        <f>'Career Bowling'!O193</f>
        <v>21</v>
      </c>
    </row>
    <row r="189" spans="1:11" x14ac:dyDescent="0.25">
      <c r="A189" t="str">
        <f>'Career Bowling'!B194</f>
        <v>D Pinnock</v>
      </c>
      <c r="B189">
        <f>'Career Bowling'!C194</f>
        <v>1</v>
      </c>
      <c r="C189">
        <f>'Career Bowling'!D194</f>
        <v>0</v>
      </c>
      <c r="D189">
        <f>'Career Bowling'!E194</f>
        <v>0</v>
      </c>
      <c r="E189">
        <f>'Career Bowling'!F194</f>
        <v>0</v>
      </c>
      <c r="F189">
        <f>'Career Bowling'!G194</f>
        <v>0</v>
      </c>
      <c r="G189">
        <f>'Career Bowling'!K194</f>
        <v>0</v>
      </c>
      <c r="H189">
        <f>'Career Bowling'!L194</f>
        <v>0</v>
      </c>
      <c r="I189">
        <f>'Career Bowling'!M194</f>
        <v>0</v>
      </c>
      <c r="J189">
        <f>'Career Bowling'!N194</f>
        <v>0</v>
      </c>
      <c r="K189">
        <f>'Career Bowling'!O194</f>
        <v>0</v>
      </c>
    </row>
    <row r="190" spans="1:11" x14ac:dyDescent="0.25">
      <c r="A190" t="str">
        <f>'Career Bowling'!B195</f>
        <v>Ed Pizii</v>
      </c>
      <c r="B190">
        <f>'Career Bowling'!C195</f>
        <v>3</v>
      </c>
      <c r="C190">
        <f>'Career Bowling'!D195</f>
        <v>7</v>
      </c>
      <c r="D190">
        <f>'Career Bowling'!E195</f>
        <v>0</v>
      </c>
      <c r="E190">
        <f>'Career Bowling'!F195</f>
        <v>34</v>
      </c>
      <c r="F190">
        <f>'Career Bowling'!G195</f>
        <v>0</v>
      </c>
      <c r="G190">
        <f>'Career Bowling'!K195</f>
        <v>0</v>
      </c>
      <c r="H190">
        <f>'Career Bowling'!L195</f>
        <v>0</v>
      </c>
      <c r="I190">
        <f>'Career Bowling'!M195</f>
        <v>0</v>
      </c>
      <c r="J190">
        <f>'Career Bowling'!N195</f>
        <v>0</v>
      </c>
      <c r="K190">
        <f>'Career Bowling'!O195</f>
        <v>0</v>
      </c>
    </row>
    <row r="191" spans="1:11" x14ac:dyDescent="0.25">
      <c r="A191" t="str">
        <f>'Career Bowling'!B196</f>
        <v>C Ponnaganti</v>
      </c>
      <c r="B191">
        <f>'Career Bowling'!C196</f>
        <v>17</v>
      </c>
      <c r="C191">
        <f>'Career Bowling'!D196</f>
        <v>104</v>
      </c>
      <c r="D191">
        <f>'Career Bowling'!E196</f>
        <v>15</v>
      </c>
      <c r="E191">
        <f>'Career Bowling'!F196</f>
        <v>395</v>
      </c>
      <c r="F191">
        <f>'Career Bowling'!G196</f>
        <v>22</v>
      </c>
      <c r="G191">
        <f>'Career Bowling'!K196</f>
        <v>0</v>
      </c>
      <c r="H191">
        <f>'Career Bowling'!L196</f>
        <v>0</v>
      </c>
      <c r="I191">
        <f>'Career Bowling'!M196</f>
        <v>0</v>
      </c>
      <c r="J191">
        <f>'Career Bowling'!N196</f>
        <v>4</v>
      </c>
      <c r="K191">
        <f>'Career Bowling'!O196</f>
        <v>24</v>
      </c>
    </row>
    <row r="192" spans="1:11" x14ac:dyDescent="0.25">
      <c r="A192" t="str">
        <f>'Career Bowling'!B197</f>
        <v>S Poole</v>
      </c>
      <c r="B192">
        <f>'Career Bowling'!C197</f>
        <v>2</v>
      </c>
      <c r="C192">
        <f>'Career Bowling'!D197</f>
        <v>13</v>
      </c>
      <c r="D192">
        <f>'Career Bowling'!E197</f>
        <v>1</v>
      </c>
      <c r="E192">
        <f>'Career Bowling'!F197</f>
        <v>60</v>
      </c>
      <c r="F192">
        <f>'Career Bowling'!G197</f>
        <v>1</v>
      </c>
      <c r="G192">
        <f>'Career Bowling'!K197</f>
        <v>0</v>
      </c>
      <c r="H192">
        <f>'Career Bowling'!L197</f>
        <v>0</v>
      </c>
      <c r="I192">
        <f>'Career Bowling'!M197</f>
        <v>0</v>
      </c>
      <c r="J192">
        <f>'Career Bowling'!N197</f>
        <v>1</v>
      </c>
      <c r="K192">
        <f>'Career Bowling'!O197</f>
        <v>30</v>
      </c>
    </row>
    <row r="193" spans="1:11" x14ac:dyDescent="0.25">
      <c r="A193" t="str">
        <f>'Career Bowling'!B198</f>
        <v>A Pratten</v>
      </c>
      <c r="B193">
        <f>'Career Bowling'!C198</f>
        <v>1</v>
      </c>
      <c r="C193">
        <f>'Career Bowling'!D198</f>
        <v>5</v>
      </c>
      <c r="D193">
        <f>'Career Bowling'!E198</f>
        <v>0</v>
      </c>
      <c r="E193">
        <f>'Career Bowling'!F198</f>
        <v>17</v>
      </c>
      <c r="F193">
        <f>'Career Bowling'!G198</f>
        <v>1</v>
      </c>
      <c r="G193">
        <f>'Career Bowling'!K198</f>
        <v>0</v>
      </c>
      <c r="H193">
        <f>'Career Bowling'!L198</f>
        <v>0</v>
      </c>
      <c r="I193">
        <f>'Career Bowling'!M198</f>
        <v>0</v>
      </c>
      <c r="J193">
        <f>'Career Bowling'!N198</f>
        <v>1</v>
      </c>
      <c r="K193">
        <f>'Career Bowling'!O198</f>
        <v>17</v>
      </c>
    </row>
    <row r="194" spans="1:11" x14ac:dyDescent="0.25">
      <c r="A194" t="str">
        <f>'Career Bowling'!B199</f>
        <v>Ajit Prasad</v>
      </c>
      <c r="B194">
        <f>'Career Bowling'!C199</f>
        <v>18</v>
      </c>
      <c r="C194">
        <f>'Career Bowling'!D199</f>
        <v>110.3</v>
      </c>
      <c r="D194">
        <f>'Career Bowling'!E199</f>
        <v>2</v>
      </c>
      <c r="E194">
        <f>'Career Bowling'!F199</f>
        <v>546</v>
      </c>
      <c r="F194">
        <f>'Career Bowling'!G199</f>
        <v>26</v>
      </c>
      <c r="G194">
        <f>'Career Bowling'!K199</f>
        <v>1</v>
      </c>
      <c r="H194">
        <f>'Career Bowling'!L199</f>
        <v>28</v>
      </c>
      <c r="I194">
        <f>'Career Bowling'!M199</f>
        <v>4</v>
      </c>
      <c r="J194">
        <f>'Career Bowling'!N199</f>
        <v>6</v>
      </c>
      <c r="K194">
        <f>'Career Bowling'!O199</f>
        <v>22</v>
      </c>
    </row>
    <row r="195" spans="1:11" x14ac:dyDescent="0.25">
      <c r="A195" t="str">
        <f>'Career Bowling'!B200</f>
        <v>Duray Pretorius</v>
      </c>
      <c r="B195">
        <f>'Career Bowling'!C200</f>
        <v>63</v>
      </c>
      <c r="C195">
        <f>'Career Bowling'!D200</f>
        <v>329.2</v>
      </c>
      <c r="D195">
        <f>'Career Bowling'!E200</f>
        <v>48</v>
      </c>
      <c r="E195">
        <f>'Career Bowling'!F200</f>
        <v>1590</v>
      </c>
      <c r="F195">
        <f>'Career Bowling'!G200</f>
        <v>75</v>
      </c>
      <c r="G195">
        <f>'Career Bowling'!K200</f>
        <v>4</v>
      </c>
      <c r="H195">
        <f>'Career Bowling'!L200</f>
        <v>0</v>
      </c>
      <c r="I195">
        <f>'Career Bowling'!M200</f>
        <v>0</v>
      </c>
      <c r="J195">
        <f>'Career Bowling'!N200</f>
        <v>6</v>
      </c>
      <c r="K195">
        <f>'Career Bowling'!O200</f>
        <v>16</v>
      </c>
    </row>
    <row r="196" spans="1:11" x14ac:dyDescent="0.25">
      <c r="A196" t="str">
        <f>'Career Bowling'!B201</f>
        <v>T Pring</v>
      </c>
      <c r="B196">
        <f>'Career Bowling'!C201</f>
        <v>78</v>
      </c>
      <c r="C196">
        <f>'Career Bowling'!D201</f>
        <v>347</v>
      </c>
      <c r="D196">
        <f>'Career Bowling'!E201</f>
        <v>14</v>
      </c>
      <c r="E196">
        <f>'Career Bowling'!F201</f>
        <v>1593</v>
      </c>
      <c r="F196">
        <f>'Career Bowling'!G201</f>
        <v>85</v>
      </c>
      <c r="G196">
        <f>'Career Bowling'!K201</f>
        <v>3</v>
      </c>
      <c r="H196">
        <f>'Career Bowling'!L201</f>
        <v>0</v>
      </c>
      <c r="I196">
        <f>'Career Bowling'!M201</f>
        <v>0</v>
      </c>
      <c r="J196">
        <f>'Career Bowling'!N201</f>
        <v>6</v>
      </c>
      <c r="K196">
        <f>'Career Bowling'!O201</f>
        <v>20</v>
      </c>
    </row>
    <row r="197" spans="1:11" x14ac:dyDescent="0.25">
      <c r="A197" t="str">
        <f>'Career Bowling'!B202</f>
        <v>S Raghavan</v>
      </c>
      <c r="B197">
        <f>'Career Bowling'!C202</f>
        <v>13</v>
      </c>
      <c r="C197">
        <f>'Career Bowling'!D202</f>
        <v>66</v>
      </c>
      <c r="D197">
        <f>'Career Bowling'!E202</f>
        <v>8</v>
      </c>
      <c r="E197">
        <f>'Career Bowling'!F202</f>
        <v>325</v>
      </c>
      <c r="F197">
        <f>'Career Bowling'!G202</f>
        <v>14</v>
      </c>
      <c r="G197">
        <f>'Career Bowling'!K202</f>
        <v>0</v>
      </c>
      <c r="H197">
        <f>'Career Bowling'!L202</f>
        <v>0</v>
      </c>
      <c r="I197">
        <f>'Career Bowling'!M202</f>
        <v>0</v>
      </c>
      <c r="J197">
        <f>'Career Bowling'!N202</f>
        <v>3</v>
      </c>
      <c r="K197">
        <f>'Career Bowling'!O202</f>
        <v>22</v>
      </c>
    </row>
    <row r="198" spans="1:11" x14ac:dyDescent="0.25">
      <c r="A198" t="str">
        <f>'Career Bowling'!B203</f>
        <v>V Raman</v>
      </c>
      <c r="B198">
        <f>'Career Bowling'!C203</f>
        <v>15</v>
      </c>
      <c r="C198">
        <f>'Career Bowling'!D203</f>
        <v>104</v>
      </c>
      <c r="D198">
        <f>'Career Bowling'!E203</f>
        <v>11</v>
      </c>
      <c r="E198">
        <f>'Career Bowling'!F203</f>
        <v>426</v>
      </c>
      <c r="F198">
        <f>'Career Bowling'!G203</f>
        <v>18</v>
      </c>
      <c r="G198">
        <f>'Career Bowling'!K203</f>
        <v>0</v>
      </c>
      <c r="H198">
        <f>'Career Bowling'!L203</f>
        <v>0</v>
      </c>
      <c r="I198">
        <f>'Career Bowling'!M203</f>
        <v>0</v>
      </c>
      <c r="J198">
        <f>'Career Bowling'!N203</f>
        <v>3</v>
      </c>
      <c r="K198">
        <f>'Career Bowling'!O203</f>
        <v>22</v>
      </c>
    </row>
    <row r="199" spans="1:11" x14ac:dyDescent="0.25">
      <c r="A199" t="str">
        <f>'Career Bowling'!B204</f>
        <v>? Ranjan</v>
      </c>
      <c r="B199">
        <f>'Career Bowling'!C204</f>
        <v>1</v>
      </c>
      <c r="C199">
        <f>'Career Bowling'!D204</f>
        <v>7</v>
      </c>
      <c r="D199">
        <f>'Career Bowling'!E204</f>
        <v>2</v>
      </c>
      <c r="E199">
        <f>'Career Bowling'!F204</f>
        <v>17</v>
      </c>
      <c r="F199">
        <f>'Career Bowling'!G204</f>
        <v>1</v>
      </c>
      <c r="G199">
        <f>'Career Bowling'!K204</f>
        <v>0</v>
      </c>
      <c r="H199">
        <f>'Career Bowling'!L204</f>
        <v>0</v>
      </c>
      <c r="I199">
        <f>'Career Bowling'!M204</f>
        <v>0</v>
      </c>
      <c r="J199">
        <f>'Career Bowling'!N204</f>
        <v>1</v>
      </c>
      <c r="K199">
        <f>'Career Bowling'!O204</f>
        <v>17</v>
      </c>
    </row>
    <row r="200" spans="1:11" x14ac:dyDescent="0.25">
      <c r="A200" t="str">
        <f>'Career Bowling'!B205</f>
        <v>N Rashid</v>
      </c>
      <c r="B200">
        <f>'Career Bowling'!C205</f>
        <v>67</v>
      </c>
      <c r="C200">
        <f>'Career Bowling'!D205</f>
        <v>76</v>
      </c>
      <c r="D200">
        <f>'Career Bowling'!E205</f>
        <v>2</v>
      </c>
      <c r="E200">
        <f>'Career Bowling'!F205</f>
        <v>348</v>
      </c>
      <c r="F200">
        <f>'Career Bowling'!G205</f>
        <v>21</v>
      </c>
      <c r="G200">
        <f>'Career Bowling'!K205</f>
        <v>0</v>
      </c>
      <c r="H200">
        <f>'Career Bowling'!L205</f>
        <v>0</v>
      </c>
      <c r="I200">
        <f>'Career Bowling'!M205</f>
        <v>0</v>
      </c>
      <c r="J200">
        <f>'Career Bowling'!N205</f>
        <v>2</v>
      </c>
      <c r="K200">
        <f>'Career Bowling'!O205</f>
        <v>3</v>
      </c>
    </row>
    <row r="201" spans="1:11" x14ac:dyDescent="0.25">
      <c r="A201" t="str">
        <f>'Career Bowling'!B206</f>
        <v>A Ratyna</v>
      </c>
      <c r="B201">
        <f>'Career Bowling'!C206</f>
        <v>43</v>
      </c>
      <c r="C201">
        <f>'Career Bowling'!D206</f>
        <v>131</v>
      </c>
      <c r="D201">
        <f>'Career Bowling'!E206</f>
        <v>16</v>
      </c>
      <c r="E201">
        <f>'Career Bowling'!F206</f>
        <v>619</v>
      </c>
      <c r="F201">
        <f>'Career Bowling'!G206</f>
        <v>28</v>
      </c>
      <c r="G201">
        <f>'Career Bowling'!K206</f>
        <v>2</v>
      </c>
      <c r="H201">
        <f>'Career Bowling'!L206</f>
        <v>0</v>
      </c>
      <c r="I201">
        <f>'Career Bowling'!M206</f>
        <v>0</v>
      </c>
      <c r="J201">
        <f>'Career Bowling'!N206</f>
        <v>5</v>
      </c>
      <c r="K201">
        <f>'Career Bowling'!O206</f>
        <v>20</v>
      </c>
    </row>
    <row r="202" spans="1:11" x14ac:dyDescent="0.25">
      <c r="A202" t="str">
        <f>'Career Bowling'!B207</f>
        <v>A Reed</v>
      </c>
      <c r="B202">
        <f>'Career Bowling'!C207</f>
        <v>50</v>
      </c>
      <c r="C202">
        <f>'Career Bowling'!D207</f>
        <v>94</v>
      </c>
      <c r="D202">
        <f>'Career Bowling'!E207</f>
        <v>6</v>
      </c>
      <c r="E202">
        <f>'Career Bowling'!F207</f>
        <v>613</v>
      </c>
      <c r="F202">
        <f>'Career Bowling'!G207</f>
        <v>20</v>
      </c>
      <c r="G202">
        <f>'Career Bowling'!K207</f>
        <v>0</v>
      </c>
      <c r="H202">
        <f>'Career Bowling'!L207</f>
        <v>0</v>
      </c>
      <c r="I202">
        <f>'Career Bowling'!M207</f>
        <v>0</v>
      </c>
      <c r="J202">
        <f>'Career Bowling'!N207</f>
        <v>3</v>
      </c>
      <c r="K202">
        <f>'Career Bowling'!O207</f>
        <v>47</v>
      </c>
    </row>
    <row r="203" spans="1:11" x14ac:dyDescent="0.25">
      <c r="A203" t="str">
        <f>'Career Bowling'!B208</f>
        <v>E Reed</v>
      </c>
      <c r="B203">
        <f>'Career Bowling'!C208</f>
        <v>5</v>
      </c>
      <c r="C203">
        <f>'Career Bowling'!D208</f>
        <v>38</v>
      </c>
      <c r="D203">
        <f>'Career Bowling'!E208</f>
        <v>7</v>
      </c>
      <c r="E203">
        <f>'Career Bowling'!F208</f>
        <v>167</v>
      </c>
      <c r="F203">
        <f>'Career Bowling'!G208</f>
        <v>3</v>
      </c>
      <c r="G203">
        <f>'Career Bowling'!K208</f>
        <v>0</v>
      </c>
      <c r="H203">
        <f>'Career Bowling'!L208</f>
        <v>0</v>
      </c>
      <c r="I203">
        <f>'Career Bowling'!M208</f>
        <v>0</v>
      </c>
      <c r="J203">
        <f>'Career Bowling'!N208</f>
        <v>1</v>
      </c>
      <c r="K203">
        <f>'Career Bowling'!O208</f>
        <v>13</v>
      </c>
    </row>
    <row r="204" spans="1:11" x14ac:dyDescent="0.25">
      <c r="A204" t="str">
        <f>'Career Bowling'!B209</f>
        <v>M Rees</v>
      </c>
      <c r="B204">
        <f>'Career Bowling'!C209</f>
        <v>44</v>
      </c>
      <c r="C204">
        <f>'Career Bowling'!D209</f>
        <v>83</v>
      </c>
      <c r="D204">
        <f>'Career Bowling'!E209</f>
        <v>1</v>
      </c>
      <c r="E204">
        <f>'Career Bowling'!F209</f>
        <v>611</v>
      </c>
      <c r="F204">
        <f>'Career Bowling'!G209</f>
        <v>15</v>
      </c>
      <c r="G204">
        <f>'Career Bowling'!K209</f>
        <v>0</v>
      </c>
      <c r="H204">
        <f>'Career Bowling'!L209</f>
        <v>0</v>
      </c>
      <c r="I204">
        <f>'Career Bowling'!M209</f>
        <v>0</v>
      </c>
      <c r="J204">
        <f>'Career Bowling'!N209</f>
        <v>3</v>
      </c>
      <c r="K204">
        <f>'Career Bowling'!O209</f>
        <v>48</v>
      </c>
    </row>
    <row r="205" spans="1:11" x14ac:dyDescent="0.25">
      <c r="A205" t="str">
        <f>'Career Bowling'!B210</f>
        <v>I Reham</v>
      </c>
      <c r="B205">
        <f>'Career Bowling'!C210</f>
        <v>1</v>
      </c>
      <c r="C205">
        <f>'Career Bowling'!D210</f>
        <v>8</v>
      </c>
      <c r="D205">
        <f>'Career Bowling'!E210</f>
        <v>0</v>
      </c>
      <c r="E205">
        <f>'Career Bowling'!F210</f>
        <v>31</v>
      </c>
      <c r="F205">
        <f>'Career Bowling'!G210</f>
        <v>2</v>
      </c>
      <c r="G205">
        <f>'Career Bowling'!K210</f>
        <v>0</v>
      </c>
      <c r="H205">
        <f>'Career Bowling'!L210</f>
        <v>0</v>
      </c>
      <c r="I205">
        <f>'Career Bowling'!M210</f>
        <v>0</v>
      </c>
      <c r="J205">
        <f>'Career Bowling'!N210</f>
        <v>2</v>
      </c>
      <c r="K205">
        <f>'Career Bowling'!O210</f>
        <v>31</v>
      </c>
    </row>
    <row r="206" spans="1:11" x14ac:dyDescent="0.25">
      <c r="A206" t="str">
        <f>'Career Bowling'!B211</f>
        <v>R Richardson</v>
      </c>
      <c r="B206">
        <f>'Career Bowling'!C211</f>
        <v>30</v>
      </c>
      <c r="C206">
        <f>'Career Bowling'!D211</f>
        <v>0</v>
      </c>
      <c r="D206">
        <f>'Career Bowling'!E211</f>
        <v>0</v>
      </c>
      <c r="E206">
        <f>'Career Bowling'!F211</f>
        <v>0</v>
      </c>
      <c r="F206">
        <f>'Career Bowling'!G211</f>
        <v>0</v>
      </c>
      <c r="G206">
        <f>'Career Bowling'!K211</f>
        <v>0</v>
      </c>
      <c r="H206">
        <f>'Career Bowling'!L211</f>
        <v>0</v>
      </c>
      <c r="I206">
        <f>'Career Bowling'!M211</f>
        <v>0</v>
      </c>
      <c r="J206">
        <f>'Career Bowling'!N211</f>
        <v>0</v>
      </c>
      <c r="K206">
        <f>'Career Bowling'!O211</f>
        <v>0</v>
      </c>
    </row>
    <row r="207" spans="1:11" x14ac:dyDescent="0.25">
      <c r="A207" t="str">
        <f>'Career Bowling'!B212</f>
        <v>Matt Ridgway</v>
      </c>
      <c r="B207">
        <f>'Career Bowling'!C212</f>
        <v>265</v>
      </c>
      <c r="C207">
        <f>'Career Bowling'!D212</f>
        <v>1958</v>
      </c>
      <c r="D207">
        <f>'Career Bowling'!E212</f>
        <v>210</v>
      </c>
      <c r="E207">
        <f>'Career Bowling'!F212</f>
        <v>6948</v>
      </c>
      <c r="F207">
        <f>'Career Bowling'!G212</f>
        <v>456</v>
      </c>
      <c r="G207">
        <f>'Career Bowling'!K212</f>
        <v>18</v>
      </c>
      <c r="H207">
        <f>'Career Bowling'!L212</f>
        <v>0</v>
      </c>
      <c r="I207">
        <f>'Career Bowling'!M212</f>
        <v>0</v>
      </c>
      <c r="J207">
        <f>'Career Bowling'!N212</f>
        <v>7</v>
      </c>
      <c r="K207">
        <f>'Career Bowling'!O212</f>
        <v>34</v>
      </c>
    </row>
    <row r="208" spans="1:11" x14ac:dyDescent="0.25">
      <c r="A208" t="str">
        <f>'Career Bowling'!B213</f>
        <v>Nick Ridgway</v>
      </c>
      <c r="B208">
        <f>'Career Bowling'!C213</f>
        <v>271</v>
      </c>
      <c r="C208">
        <f>'Career Bowling'!D213</f>
        <v>315.39999999999998</v>
      </c>
      <c r="D208">
        <f>'Career Bowling'!E213</f>
        <v>11</v>
      </c>
      <c r="E208">
        <f>'Career Bowling'!F213</f>
        <v>1730</v>
      </c>
      <c r="F208">
        <f>'Career Bowling'!G213</f>
        <v>68</v>
      </c>
      <c r="G208">
        <f>'Career Bowling'!K213</f>
        <v>0</v>
      </c>
      <c r="H208">
        <f>'Career Bowling'!L213</f>
        <v>0</v>
      </c>
      <c r="I208">
        <f>'Career Bowling'!M213</f>
        <v>0</v>
      </c>
      <c r="J208">
        <f>'Career Bowling'!N213</f>
        <v>4</v>
      </c>
      <c r="K208">
        <f>'Career Bowling'!O213</f>
        <v>25</v>
      </c>
    </row>
    <row r="209" spans="1:11" x14ac:dyDescent="0.25">
      <c r="A209" t="str">
        <f>'Career Bowling'!B214</f>
        <v>D Riley</v>
      </c>
      <c r="B209">
        <f>'Career Bowling'!C214</f>
        <v>3</v>
      </c>
      <c r="C209">
        <f>'Career Bowling'!D214</f>
        <v>0</v>
      </c>
      <c r="D209">
        <f>'Career Bowling'!E214</f>
        <v>0</v>
      </c>
      <c r="E209">
        <f>'Career Bowling'!F214</f>
        <v>0</v>
      </c>
      <c r="F209">
        <f>'Career Bowling'!G214</f>
        <v>0</v>
      </c>
      <c r="G209">
        <f>'Career Bowling'!K214</f>
        <v>0</v>
      </c>
      <c r="H209">
        <f>'Career Bowling'!L214</f>
        <v>0</v>
      </c>
      <c r="I209">
        <f>'Career Bowling'!M214</f>
        <v>0</v>
      </c>
      <c r="J209">
        <f>'Career Bowling'!N214</f>
        <v>0</v>
      </c>
      <c r="K209">
        <f>'Career Bowling'!O214</f>
        <v>0</v>
      </c>
    </row>
    <row r="210" spans="1:11" x14ac:dyDescent="0.25">
      <c r="A210" t="str">
        <f>'Career Bowling'!B215</f>
        <v>Dave Risley</v>
      </c>
      <c r="B210">
        <f>'Career Bowling'!C215</f>
        <v>7</v>
      </c>
      <c r="C210">
        <f>'Career Bowling'!D215</f>
        <v>5.2</v>
      </c>
      <c r="D210">
        <f>'Career Bowling'!E215</f>
        <v>0</v>
      </c>
      <c r="E210">
        <f>'Career Bowling'!F215</f>
        <v>26</v>
      </c>
      <c r="F210">
        <f>'Career Bowling'!G215</f>
        <v>3</v>
      </c>
      <c r="G210">
        <f>'Career Bowling'!K215</f>
        <v>0</v>
      </c>
      <c r="H210">
        <f>'Career Bowling'!L215</f>
        <v>3</v>
      </c>
      <c r="I210">
        <f>'Career Bowling'!M215</f>
        <v>0</v>
      </c>
      <c r="J210">
        <f>'Career Bowling'!N215</f>
        <v>3</v>
      </c>
      <c r="K210">
        <f>'Career Bowling'!O215</f>
        <v>21</v>
      </c>
    </row>
    <row r="211" spans="1:11" x14ac:dyDescent="0.25">
      <c r="A211" t="str">
        <f>'Career Bowling'!B216</f>
        <v>Nick Risley</v>
      </c>
      <c r="B211">
        <f>'Career Bowling'!C216</f>
        <v>1</v>
      </c>
      <c r="C211">
        <f>'Career Bowling'!D216</f>
        <v>3</v>
      </c>
      <c r="D211">
        <f>'Career Bowling'!E216</f>
        <v>0</v>
      </c>
      <c r="E211">
        <f>'Career Bowling'!F216</f>
        <v>34</v>
      </c>
      <c r="F211">
        <f>'Career Bowling'!G216</f>
        <v>0</v>
      </c>
      <c r="G211">
        <f>'Career Bowling'!K216</f>
        <v>0</v>
      </c>
      <c r="H211">
        <f>'Career Bowling'!L216</f>
        <v>6</v>
      </c>
      <c r="I211">
        <f>'Career Bowling'!M216</f>
        <v>0</v>
      </c>
      <c r="J211">
        <f>'Career Bowling'!N216</f>
        <v>0</v>
      </c>
      <c r="K211">
        <f>'Career Bowling'!O216</f>
        <v>34</v>
      </c>
    </row>
    <row r="212" spans="1:11" x14ac:dyDescent="0.25">
      <c r="A212" t="str">
        <f>'Career Bowling'!B217</f>
        <v>R Ronald</v>
      </c>
      <c r="B212">
        <f>'Career Bowling'!C217</f>
        <v>1</v>
      </c>
      <c r="C212">
        <f>'Career Bowling'!D217</f>
        <v>0</v>
      </c>
      <c r="D212">
        <f>'Career Bowling'!E217</f>
        <v>0</v>
      </c>
      <c r="E212">
        <f>'Career Bowling'!F217</f>
        <v>0</v>
      </c>
      <c r="F212">
        <f>'Career Bowling'!G217</f>
        <v>0</v>
      </c>
      <c r="G212">
        <f>'Career Bowling'!K217</f>
        <v>0</v>
      </c>
      <c r="H212">
        <f>'Career Bowling'!L217</f>
        <v>0</v>
      </c>
      <c r="I212">
        <f>'Career Bowling'!M217</f>
        <v>0</v>
      </c>
      <c r="J212">
        <f>'Career Bowling'!N217</f>
        <v>0</v>
      </c>
      <c r="K212">
        <f>'Career Bowling'!O217</f>
        <v>0</v>
      </c>
    </row>
    <row r="213" spans="1:11" x14ac:dyDescent="0.25">
      <c r="A213" t="str">
        <f>'Career Bowling'!B218</f>
        <v>Humphrey Rose</v>
      </c>
      <c r="B213">
        <f>'Career Bowling'!C218</f>
        <v>2</v>
      </c>
      <c r="C213">
        <f>'Career Bowling'!D218</f>
        <v>0</v>
      </c>
      <c r="D213">
        <f>'Career Bowling'!E218</f>
        <v>0</v>
      </c>
      <c r="E213">
        <f>'Career Bowling'!F218</f>
        <v>0</v>
      </c>
      <c r="F213">
        <f>'Career Bowling'!G218</f>
        <v>0</v>
      </c>
      <c r="G213">
        <f>'Career Bowling'!K218</f>
        <v>0</v>
      </c>
      <c r="H213">
        <f>'Career Bowling'!L218</f>
        <v>0</v>
      </c>
      <c r="I213">
        <f>'Career Bowling'!M218</f>
        <v>0</v>
      </c>
      <c r="J213">
        <f>'Career Bowling'!N218</f>
        <v>0</v>
      </c>
      <c r="K213">
        <f>'Career Bowling'!O218</f>
        <v>0</v>
      </c>
    </row>
    <row r="214" spans="1:11" x14ac:dyDescent="0.25">
      <c r="A214" t="str">
        <f>'Career Bowling'!B219</f>
        <v>Jon Ryves</v>
      </c>
      <c r="B214">
        <f>'Career Bowling'!C219</f>
        <v>4</v>
      </c>
      <c r="C214">
        <f>'Career Bowling'!D219</f>
        <v>0</v>
      </c>
      <c r="D214">
        <f>'Career Bowling'!E219</f>
        <v>0</v>
      </c>
      <c r="E214">
        <f>'Career Bowling'!F219</f>
        <v>0</v>
      </c>
      <c r="F214">
        <f>'Career Bowling'!G219</f>
        <v>0</v>
      </c>
      <c r="G214">
        <f>'Career Bowling'!K219</f>
        <v>0</v>
      </c>
      <c r="H214">
        <f>'Career Bowling'!L219</f>
        <v>0</v>
      </c>
      <c r="I214">
        <f>'Career Bowling'!M219</f>
        <v>0</v>
      </c>
      <c r="J214">
        <f>'Career Bowling'!N219</f>
        <v>0</v>
      </c>
      <c r="K214">
        <f>'Career Bowling'!O219</f>
        <v>0</v>
      </c>
    </row>
    <row r="215" spans="1:11" x14ac:dyDescent="0.25">
      <c r="A215" t="str">
        <f>'Career Bowling'!B220</f>
        <v>H Sayer</v>
      </c>
      <c r="B215">
        <f>'Career Bowling'!C220</f>
        <v>1</v>
      </c>
      <c r="C215">
        <f>'Career Bowling'!D220</f>
        <v>0</v>
      </c>
      <c r="D215">
        <f>'Career Bowling'!E220</f>
        <v>0</v>
      </c>
      <c r="E215">
        <f>'Career Bowling'!F220</f>
        <v>0</v>
      </c>
      <c r="F215">
        <f>'Career Bowling'!G220</f>
        <v>0</v>
      </c>
      <c r="G215">
        <f>'Career Bowling'!K220</f>
        <v>0</v>
      </c>
      <c r="H215">
        <f>'Career Bowling'!L220</f>
        <v>0</v>
      </c>
      <c r="I215">
        <f>'Career Bowling'!M220</f>
        <v>0</v>
      </c>
      <c r="J215">
        <f>'Career Bowling'!N220</f>
        <v>0</v>
      </c>
      <c r="K215">
        <f>'Career Bowling'!O220</f>
        <v>0</v>
      </c>
    </row>
    <row r="216" spans="1:11" x14ac:dyDescent="0.25">
      <c r="A216" t="str">
        <f>'Career Bowling'!B221</f>
        <v>N Scott</v>
      </c>
      <c r="B216">
        <f>'Career Bowling'!C221</f>
        <v>7</v>
      </c>
      <c r="C216">
        <f>'Career Bowling'!D221</f>
        <v>23</v>
      </c>
      <c r="D216">
        <f>'Career Bowling'!E221</f>
        <v>1</v>
      </c>
      <c r="E216">
        <f>'Career Bowling'!F221</f>
        <v>108</v>
      </c>
      <c r="F216">
        <f>'Career Bowling'!G221</f>
        <v>4</v>
      </c>
      <c r="G216">
        <f>'Career Bowling'!K221</f>
        <v>0</v>
      </c>
      <c r="H216">
        <f>'Career Bowling'!L221</f>
        <v>0</v>
      </c>
      <c r="I216">
        <f>'Career Bowling'!M221</f>
        <v>0</v>
      </c>
      <c r="J216">
        <f>'Career Bowling'!N221</f>
        <v>2</v>
      </c>
      <c r="K216">
        <f>'Career Bowling'!O221</f>
        <v>44</v>
      </c>
    </row>
    <row r="217" spans="1:11" x14ac:dyDescent="0.25">
      <c r="A217" t="str">
        <f>'Career Bowling'!B222</f>
        <v>W Seymour</v>
      </c>
      <c r="B217">
        <f>'Career Bowling'!C222</f>
        <v>4</v>
      </c>
      <c r="C217">
        <f>'Career Bowling'!D222</f>
        <v>18</v>
      </c>
      <c r="D217">
        <f>'Career Bowling'!E222</f>
        <v>2</v>
      </c>
      <c r="E217">
        <f>'Career Bowling'!F222</f>
        <v>61</v>
      </c>
      <c r="F217">
        <f>'Career Bowling'!G222</f>
        <v>5</v>
      </c>
      <c r="G217">
        <f>'Career Bowling'!K222</f>
        <v>0</v>
      </c>
      <c r="H217">
        <f>'Career Bowling'!L222</f>
        <v>0</v>
      </c>
      <c r="I217">
        <f>'Career Bowling'!M222</f>
        <v>0</v>
      </c>
      <c r="J217">
        <f>'Career Bowling'!N222</f>
        <v>3</v>
      </c>
      <c r="K217">
        <f>'Career Bowling'!O222</f>
        <v>39</v>
      </c>
    </row>
    <row r="218" spans="1:11" x14ac:dyDescent="0.25">
      <c r="A218" t="str">
        <f>'Career Bowling'!B223</f>
        <v>T Sharif</v>
      </c>
      <c r="B218">
        <f>'Career Bowling'!C223</f>
        <v>1</v>
      </c>
      <c r="C218">
        <f>'Career Bowling'!D223</f>
        <v>0</v>
      </c>
      <c r="D218">
        <f>'Career Bowling'!E223</f>
        <v>0</v>
      </c>
      <c r="E218">
        <f>'Career Bowling'!F223</f>
        <v>0</v>
      </c>
      <c r="F218">
        <f>'Career Bowling'!G223</f>
        <v>0</v>
      </c>
      <c r="G218">
        <f>'Career Bowling'!K223</f>
        <v>0</v>
      </c>
      <c r="H218">
        <f>'Career Bowling'!L223</f>
        <v>0</v>
      </c>
      <c r="I218">
        <f>'Career Bowling'!M223</f>
        <v>0</v>
      </c>
      <c r="J218">
        <f>'Career Bowling'!N223</f>
        <v>0</v>
      </c>
      <c r="K218">
        <f>'Career Bowling'!O223</f>
        <v>0</v>
      </c>
    </row>
    <row r="219" spans="1:11" x14ac:dyDescent="0.25">
      <c r="A219" t="str">
        <f>'Career Bowling'!B224</f>
        <v>S Shaz</v>
      </c>
      <c r="B219">
        <f>'Career Bowling'!C224</f>
        <v>1</v>
      </c>
      <c r="C219">
        <f>'Career Bowling'!D224</f>
        <v>6</v>
      </c>
      <c r="D219">
        <f>'Career Bowling'!E224</f>
        <v>0</v>
      </c>
      <c r="E219">
        <f>'Career Bowling'!F224</f>
        <v>11</v>
      </c>
      <c r="F219">
        <f>'Career Bowling'!G224</f>
        <v>2</v>
      </c>
      <c r="G219">
        <f>'Career Bowling'!K224</f>
        <v>0</v>
      </c>
      <c r="H219">
        <f>'Career Bowling'!L224</f>
        <v>0</v>
      </c>
      <c r="I219">
        <f>'Career Bowling'!M224</f>
        <v>0</v>
      </c>
      <c r="J219">
        <f>'Career Bowling'!N224</f>
        <v>2</v>
      </c>
      <c r="K219">
        <f>'Career Bowling'!O224</f>
        <v>11</v>
      </c>
    </row>
    <row r="220" spans="1:11" x14ac:dyDescent="0.25">
      <c r="A220" t="str">
        <f>'Career Bowling'!B225</f>
        <v>E Shelley</v>
      </c>
      <c r="B220">
        <f>'Career Bowling'!C225</f>
        <v>1</v>
      </c>
      <c r="C220">
        <f>'Career Bowling'!D225</f>
        <v>0</v>
      </c>
      <c r="D220">
        <f>'Career Bowling'!E225</f>
        <v>0</v>
      </c>
      <c r="E220">
        <f>'Career Bowling'!F225</f>
        <v>0</v>
      </c>
      <c r="F220">
        <f>'Career Bowling'!G225</f>
        <v>0</v>
      </c>
      <c r="G220">
        <f>'Career Bowling'!K225</f>
        <v>0</v>
      </c>
      <c r="H220">
        <f>'Career Bowling'!L225</f>
        <v>0</v>
      </c>
      <c r="I220">
        <f>'Career Bowling'!M225</f>
        <v>0</v>
      </c>
      <c r="J220">
        <f>'Career Bowling'!N225</f>
        <v>0</v>
      </c>
      <c r="K220">
        <f>'Career Bowling'!O225</f>
        <v>0</v>
      </c>
    </row>
    <row r="221" spans="1:11" x14ac:dyDescent="0.25">
      <c r="A221" t="str">
        <f>'Career Bowling'!B226</f>
        <v>R Siddu</v>
      </c>
      <c r="B221">
        <f>'Career Bowling'!C226</f>
        <v>3</v>
      </c>
      <c r="C221">
        <f>'Career Bowling'!D226</f>
        <v>0</v>
      </c>
      <c r="D221">
        <f>'Career Bowling'!E226</f>
        <v>0</v>
      </c>
      <c r="E221">
        <f>'Career Bowling'!F226</f>
        <v>0</v>
      </c>
      <c r="F221">
        <f>'Career Bowling'!G226</f>
        <v>0</v>
      </c>
      <c r="G221">
        <f>'Career Bowling'!K226</f>
        <v>0</v>
      </c>
      <c r="H221">
        <f>'Career Bowling'!L226</f>
        <v>0</v>
      </c>
      <c r="I221">
        <f>'Career Bowling'!M226</f>
        <v>0</v>
      </c>
      <c r="J221">
        <f>'Career Bowling'!N226</f>
        <v>0</v>
      </c>
      <c r="K221">
        <f>'Career Bowling'!O226</f>
        <v>0</v>
      </c>
    </row>
    <row r="222" spans="1:11" x14ac:dyDescent="0.25">
      <c r="A222" t="str">
        <f>'Career Bowling'!B227</f>
        <v>R Simkins</v>
      </c>
      <c r="B222">
        <f>'Career Bowling'!C227</f>
        <v>9</v>
      </c>
      <c r="C222">
        <f>'Career Bowling'!D227</f>
        <v>4</v>
      </c>
      <c r="D222">
        <f>'Career Bowling'!E227</f>
        <v>0</v>
      </c>
      <c r="E222">
        <f>'Career Bowling'!F227</f>
        <v>52</v>
      </c>
      <c r="F222">
        <f>'Career Bowling'!G227</f>
        <v>0</v>
      </c>
      <c r="G222">
        <f>'Career Bowling'!K227</f>
        <v>0</v>
      </c>
      <c r="H222">
        <f>'Career Bowling'!L227</f>
        <v>0</v>
      </c>
      <c r="I222">
        <f>'Career Bowling'!M227</f>
        <v>0</v>
      </c>
      <c r="J222">
        <f>'Career Bowling'!N227</f>
        <v>0</v>
      </c>
      <c r="K222">
        <f>'Career Bowling'!O227</f>
        <v>52</v>
      </c>
    </row>
    <row r="223" spans="1:11" x14ac:dyDescent="0.25">
      <c r="A223" t="str">
        <f>'Career Bowling'!B228</f>
        <v>W Skidelsky</v>
      </c>
      <c r="B223">
        <f>'Career Bowling'!C228</f>
        <v>40</v>
      </c>
      <c r="C223">
        <f>'Career Bowling'!D228</f>
        <v>0</v>
      </c>
      <c r="D223">
        <f>'Career Bowling'!E228</f>
        <v>0</v>
      </c>
      <c r="E223">
        <f>'Career Bowling'!F228</f>
        <v>0</v>
      </c>
      <c r="F223">
        <f>'Career Bowling'!G228</f>
        <v>0</v>
      </c>
      <c r="G223">
        <f>'Career Bowling'!K228</f>
        <v>0</v>
      </c>
      <c r="H223">
        <f>'Career Bowling'!L228</f>
        <v>0</v>
      </c>
      <c r="I223">
        <f>'Career Bowling'!M228</f>
        <v>0</v>
      </c>
      <c r="J223">
        <f>'Career Bowling'!N228</f>
        <v>0</v>
      </c>
      <c r="K223">
        <f>'Career Bowling'!O228</f>
        <v>0</v>
      </c>
    </row>
    <row r="224" spans="1:11" x14ac:dyDescent="0.25">
      <c r="A224" t="str">
        <f>'Career Bowling'!B229</f>
        <v>Will Smibert</v>
      </c>
      <c r="B224">
        <f>'Career Bowling'!C229</f>
        <v>1</v>
      </c>
      <c r="C224">
        <f>'Career Bowling'!D229</f>
        <v>3</v>
      </c>
      <c r="D224">
        <f>'Career Bowling'!E229</f>
        <v>0</v>
      </c>
      <c r="E224">
        <f>'Career Bowling'!F229</f>
        <v>18</v>
      </c>
      <c r="F224">
        <f>'Career Bowling'!G229</f>
        <v>0</v>
      </c>
      <c r="G224">
        <f>'Career Bowling'!K229</f>
        <v>0</v>
      </c>
      <c r="H224">
        <f>'Career Bowling'!L229</f>
        <v>0</v>
      </c>
      <c r="I224">
        <f>'Career Bowling'!M229</f>
        <v>0</v>
      </c>
      <c r="J224">
        <f>'Career Bowling'!N229</f>
        <v>0</v>
      </c>
      <c r="K224">
        <f>'Career Bowling'!O229</f>
        <v>18</v>
      </c>
    </row>
    <row r="225" spans="1:11" x14ac:dyDescent="0.25">
      <c r="A225" t="str">
        <f>'Career Bowling'!B230</f>
        <v>E Smith</v>
      </c>
      <c r="B225">
        <f>'Career Bowling'!C230</f>
        <v>1</v>
      </c>
      <c r="C225">
        <f>'Career Bowling'!D230</f>
        <v>2</v>
      </c>
      <c r="D225">
        <f>'Career Bowling'!E230</f>
        <v>0</v>
      </c>
      <c r="E225">
        <f>'Career Bowling'!F230</f>
        <v>16</v>
      </c>
      <c r="F225">
        <f>'Career Bowling'!G230</f>
        <v>0</v>
      </c>
      <c r="G225">
        <f>'Career Bowling'!K230</f>
        <v>0</v>
      </c>
      <c r="H225">
        <f>'Career Bowling'!L230</f>
        <v>1</v>
      </c>
      <c r="I225">
        <f>'Career Bowling'!M230</f>
        <v>0</v>
      </c>
      <c r="J225">
        <f>'Career Bowling'!N230</f>
        <v>0</v>
      </c>
      <c r="K225">
        <f>'Career Bowling'!O230</f>
        <v>16</v>
      </c>
    </row>
    <row r="226" spans="1:11" x14ac:dyDescent="0.25">
      <c r="A226" t="str">
        <f>'Career Bowling'!B231</f>
        <v>P Smith</v>
      </c>
      <c r="B226">
        <f>'Career Bowling'!C231</f>
        <v>9</v>
      </c>
      <c r="C226">
        <f>'Career Bowling'!D231</f>
        <v>26</v>
      </c>
      <c r="D226">
        <f>'Career Bowling'!E231</f>
        <v>2</v>
      </c>
      <c r="E226">
        <f>'Career Bowling'!F231</f>
        <v>124</v>
      </c>
      <c r="F226">
        <f>'Career Bowling'!G231</f>
        <v>4</v>
      </c>
      <c r="G226">
        <f>'Career Bowling'!K231</f>
        <v>0</v>
      </c>
      <c r="H226">
        <f>'Career Bowling'!L231</f>
        <v>0</v>
      </c>
      <c r="I226">
        <f>'Career Bowling'!M231</f>
        <v>0</v>
      </c>
      <c r="J226">
        <f>'Career Bowling'!N231</f>
        <v>2</v>
      </c>
      <c r="K226">
        <f>'Career Bowling'!O231</f>
        <v>24</v>
      </c>
    </row>
    <row r="227" spans="1:11" x14ac:dyDescent="0.25">
      <c r="A227" t="str">
        <f>'Career Bowling'!B232</f>
        <v>James Spence</v>
      </c>
      <c r="B227">
        <f>'Career Bowling'!C232</f>
        <v>5</v>
      </c>
      <c r="C227">
        <f>'Career Bowling'!D232</f>
        <v>10</v>
      </c>
      <c r="D227">
        <f>'Career Bowling'!E232</f>
        <v>0</v>
      </c>
      <c r="E227">
        <f>'Career Bowling'!F232</f>
        <v>60</v>
      </c>
      <c r="F227">
        <f>'Career Bowling'!G232</f>
        <v>2</v>
      </c>
      <c r="G227">
        <f>'Career Bowling'!K232</f>
        <v>0</v>
      </c>
      <c r="H227">
        <f>'Career Bowling'!L232</f>
        <v>10</v>
      </c>
      <c r="I227">
        <f>'Career Bowling'!M232</f>
        <v>0</v>
      </c>
      <c r="J227">
        <f>'Career Bowling'!N232</f>
        <v>2</v>
      </c>
      <c r="K227">
        <f>'Career Bowling'!O232</f>
        <v>55</v>
      </c>
    </row>
    <row r="228" spans="1:11" x14ac:dyDescent="0.25">
      <c r="A228" t="str">
        <f>'Career Bowling'!B233</f>
        <v>Matt Spencer</v>
      </c>
      <c r="B228">
        <f>'Career Bowling'!C233</f>
        <v>8</v>
      </c>
      <c r="C228">
        <f>'Career Bowling'!D233</f>
        <v>49</v>
      </c>
      <c r="D228">
        <f>'Career Bowling'!E233</f>
        <v>6</v>
      </c>
      <c r="E228">
        <f>'Career Bowling'!F233</f>
        <v>265</v>
      </c>
      <c r="F228">
        <f>'Career Bowling'!G233</f>
        <v>6</v>
      </c>
      <c r="G228">
        <f>'Career Bowling'!K233</f>
        <v>0</v>
      </c>
      <c r="H228">
        <f>'Career Bowling'!L233</f>
        <v>26</v>
      </c>
      <c r="I228">
        <f>'Career Bowling'!M233</f>
        <v>7</v>
      </c>
      <c r="J228">
        <f>'Career Bowling'!N233</f>
        <v>2</v>
      </c>
      <c r="K228">
        <f>'Career Bowling'!O233</f>
        <v>27</v>
      </c>
    </row>
    <row r="229" spans="1:11" x14ac:dyDescent="0.25">
      <c r="A229" t="str">
        <f>'Career Bowling'!B234</f>
        <v>R Srivastava</v>
      </c>
      <c r="B229">
        <f>'Career Bowling'!C234</f>
        <v>84</v>
      </c>
      <c r="C229">
        <f>'Career Bowling'!D234</f>
        <v>382</v>
      </c>
      <c r="D229">
        <f>'Career Bowling'!E234</f>
        <v>44</v>
      </c>
      <c r="E229">
        <f>'Career Bowling'!F234</f>
        <v>1676</v>
      </c>
      <c r="F229">
        <f>'Career Bowling'!G234</f>
        <v>49</v>
      </c>
      <c r="G229">
        <f>'Career Bowling'!K234</f>
        <v>1</v>
      </c>
      <c r="H229">
        <f>'Career Bowling'!L234</f>
        <v>0</v>
      </c>
      <c r="I229">
        <f>'Career Bowling'!M234</f>
        <v>0</v>
      </c>
      <c r="J229">
        <f>'Career Bowling'!N234</f>
        <v>5</v>
      </c>
      <c r="K229">
        <f>'Career Bowling'!O234</f>
        <v>27</v>
      </c>
    </row>
    <row r="230" spans="1:11" x14ac:dyDescent="0.25">
      <c r="A230" t="str">
        <f>'Career Bowling'!B235</f>
        <v>Nigel Stephenson</v>
      </c>
      <c r="B230">
        <f>'Career Bowling'!C235</f>
        <v>77</v>
      </c>
      <c r="C230">
        <f>'Career Bowling'!D235</f>
        <v>301.3</v>
      </c>
      <c r="D230">
        <f>'Career Bowling'!E235</f>
        <v>7</v>
      </c>
      <c r="E230">
        <f>'Career Bowling'!F235</f>
        <v>1640</v>
      </c>
      <c r="F230">
        <f>'Career Bowling'!G235</f>
        <v>62</v>
      </c>
      <c r="G230">
        <f>'Career Bowling'!K235</f>
        <v>0</v>
      </c>
      <c r="H230">
        <f>'Career Bowling'!L235</f>
        <v>0</v>
      </c>
      <c r="I230">
        <f>'Career Bowling'!M235</f>
        <v>0</v>
      </c>
      <c r="J230">
        <f>'Career Bowling'!N235</f>
        <v>3</v>
      </c>
      <c r="K230">
        <f>'Career Bowling'!O235</f>
        <v>20</v>
      </c>
    </row>
    <row r="231" spans="1:11" x14ac:dyDescent="0.25">
      <c r="A231" t="str">
        <f>'Career Bowling'!B236</f>
        <v>A Stewart</v>
      </c>
      <c r="B231">
        <f>'Career Bowling'!C236</f>
        <v>3</v>
      </c>
      <c r="C231">
        <f>'Career Bowling'!D236</f>
        <v>0</v>
      </c>
      <c r="D231">
        <f>'Career Bowling'!E236</f>
        <v>0</v>
      </c>
      <c r="E231">
        <f>'Career Bowling'!F236</f>
        <v>0</v>
      </c>
      <c r="F231">
        <f>'Career Bowling'!G236</f>
        <v>0</v>
      </c>
      <c r="G231">
        <f>'Career Bowling'!K236</f>
        <v>0</v>
      </c>
      <c r="H231">
        <f>'Career Bowling'!L236</f>
        <v>0</v>
      </c>
      <c r="I231">
        <f>'Career Bowling'!M236</f>
        <v>0</v>
      </c>
      <c r="J231">
        <f>'Career Bowling'!N236</f>
        <v>0</v>
      </c>
      <c r="K231">
        <f>'Career Bowling'!O236</f>
        <v>0</v>
      </c>
    </row>
    <row r="232" spans="1:11" x14ac:dyDescent="0.25">
      <c r="A232" t="str">
        <f>'Career Bowling'!B237</f>
        <v>Ben Stinson</v>
      </c>
      <c r="B232">
        <f>'Career Bowling'!C237</f>
        <v>4</v>
      </c>
      <c r="C232">
        <f>'Career Bowling'!D237</f>
        <v>0</v>
      </c>
      <c r="D232">
        <f>'Career Bowling'!E237</f>
        <v>0</v>
      </c>
      <c r="E232">
        <f>'Career Bowling'!F237</f>
        <v>0</v>
      </c>
      <c r="F232">
        <f>'Career Bowling'!G237</f>
        <v>0</v>
      </c>
      <c r="G232">
        <f>'Career Bowling'!K237</f>
        <v>0</v>
      </c>
      <c r="H232">
        <f>'Career Bowling'!L237</f>
        <v>0</v>
      </c>
      <c r="I232">
        <f>'Career Bowling'!M237</f>
        <v>0</v>
      </c>
      <c r="J232">
        <f>'Career Bowling'!N237</f>
        <v>0</v>
      </c>
      <c r="K232">
        <f>'Career Bowling'!O237</f>
        <v>0</v>
      </c>
    </row>
    <row r="233" spans="1:11" x14ac:dyDescent="0.25">
      <c r="A233" t="str">
        <f>'Career Bowling'!B238</f>
        <v>M Strachan</v>
      </c>
      <c r="B233">
        <f>'Career Bowling'!C238</f>
        <v>32</v>
      </c>
      <c r="C233">
        <f>'Career Bowling'!D238</f>
        <v>27</v>
      </c>
      <c r="D233">
        <f>'Career Bowling'!E238</f>
        <v>2</v>
      </c>
      <c r="E233">
        <f>'Career Bowling'!F238</f>
        <v>116</v>
      </c>
      <c r="F233">
        <f>'Career Bowling'!G238</f>
        <v>4</v>
      </c>
      <c r="G233">
        <f>'Career Bowling'!K238</f>
        <v>0</v>
      </c>
      <c r="H233">
        <f>'Career Bowling'!L238</f>
        <v>0</v>
      </c>
      <c r="I233">
        <f>'Career Bowling'!M238</f>
        <v>0</v>
      </c>
      <c r="J233">
        <f>'Career Bowling'!N238</f>
        <v>2</v>
      </c>
      <c r="K233">
        <f>'Career Bowling'!O238</f>
        <v>26</v>
      </c>
    </row>
    <row r="234" spans="1:11" x14ac:dyDescent="0.25">
      <c r="A234" t="str">
        <f>'Career Bowling'!B239</f>
        <v>H Suri</v>
      </c>
      <c r="B234">
        <f>'Career Bowling'!C239</f>
        <v>1</v>
      </c>
      <c r="C234">
        <f>'Career Bowling'!D239</f>
        <v>2.1</v>
      </c>
      <c r="D234">
        <f>'Career Bowling'!E239</f>
        <v>0</v>
      </c>
      <c r="E234">
        <f>'Career Bowling'!F239</f>
        <v>7</v>
      </c>
      <c r="F234">
        <f>'Career Bowling'!G239</f>
        <v>1</v>
      </c>
      <c r="G234">
        <f>'Career Bowling'!K239</f>
        <v>0</v>
      </c>
      <c r="H234">
        <f>'Career Bowling'!L239</f>
        <v>0</v>
      </c>
      <c r="I234">
        <f>'Career Bowling'!M239</f>
        <v>0</v>
      </c>
      <c r="J234">
        <f>'Career Bowling'!N239</f>
        <v>1</v>
      </c>
      <c r="K234">
        <f>'Career Bowling'!O239</f>
        <v>7</v>
      </c>
    </row>
    <row r="235" spans="1:11" x14ac:dyDescent="0.25">
      <c r="A235" t="str">
        <f>'Career Bowling'!B240</f>
        <v>Sid Swaminathan</v>
      </c>
      <c r="B235">
        <f>'Career Bowling'!C240</f>
        <v>47</v>
      </c>
      <c r="C235">
        <f>'Career Bowling'!D240</f>
        <v>144</v>
      </c>
      <c r="D235">
        <f>'Career Bowling'!E240</f>
        <v>12</v>
      </c>
      <c r="E235">
        <f>'Career Bowling'!F240</f>
        <v>865</v>
      </c>
      <c r="F235">
        <f>'Career Bowling'!G240</f>
        <v>30</v>
      </c>
      <c r="G235">
        <f>'Career Bowling'!K240</f>
        <v>0</v>
      </c>
      <c r="H235">
        <f>'Career Bowling'!L240</f>
        <v>0</v>
      </c>
      <c r="I235">
        <f>'Career Bowling'!M240</f>
        <v>0</v>
      </c>
      <c r="J235">
        <f>'Career Bowling'!N240</f>
        <v>4</v>
      </c>
      <c r="K235">
        <f>'Career Bowling'!O240</f>
        <v>5</v>
      </c>
    </row>
    <row r="236" spans="1:11" x14ac:dyDescent="0.25">
      <c r="A236" t="str">
        <f>'Career Bowling'!B241</f>
        <v>R Taberer</v>
      </c>
      <c r="B236">
        <f>'Career Bowling'!C241</f>
        <v>10</v>
      </c>
      <c r="C236">
        <f>'Career Bowling'!D241</f>
        <v>9</v>
      </c>
      <c r="D236">
        <f>'Career Bowling'!E241</f>
        <v>0</v>
      </c>
      <c r="E236">
        <f>'Career Bowling'!F241</f>
        <v>71</v>
      </c>
      <c r="F236">
        <f>'Career Bowling'!G241</f>
        <v>2</v>
      </c>
      <c r="G236">
        <f>'Career Bowling'!K241</f>
        <v>0</v>
      </c>
      <c r="H236">
        <f>'Career Bowling'!L241</f>
        <v>0</v>
      </c>
      <c r="I236">
        <f>'Career Bowling'!M241</f>
        <v>0</v>
      </c>
      <c r="J236">
        <f>'Career Bowling'!N241</f>
        <v>2</v>
      </c>
      <c r="K236">
        <f>'Career Bowling'!O241</f>
        <v>30</v>
      </c>
    </row>
    <row r="237" spans="1:11" x14ac:dyDescent="0.25">
      <c r="A237" t="str">
        <f>'Career Bowling'!B242</f>
        <v>T Tearle</v>
      </c>
      <c r="B237">
        <f>'Career Bowling'!C242</f>
        <v>27</v>
      </c>
      <c r="C237">
        <f>'Career Bowling'!D242</f>
        <v>4</v>
      </c>
      <c r="D237">
        <f>'Career Bowling'!E242</f>
        <v>0</v>
      </c>
      <c r="E237">
        <f>'Career Bowling'!F242</f>
        <v>55</v>
      </c>
      <c r="F237">
        <f>'Career Bowling'!G242</f>
        <v>1</v>
      </c>
      <c r="G237">
        <f>'Career Bowling'!K242</f>
        <v>0</v>
      </c>
      <c r="H237">
        <f>'Career Bowling'!L242</f>
        <v>0</v>
      </c>
      <c r="I237">
        <f>'Career Bowling'!M242</f>
        <v>0</v>
      </c>
      <c r="J237">
        <f>'Career Bowling'!N242</f>
        <v>1</v>
      </c>
      <c r="K237">
        <f>'Career Bowling'!O242</f>
        <v>15</v>
      </c>
    </row>
    <row r="238" spans="1:11" x14ac:dyDescent="0.25">
      <c r="A238" t="str">
        <f>'Career Bowling'!B243</f>
        <v>P Timmis</v>
      </c>
      <c r="B238">
        <f>'Career Bowling'!C243</f>
        <v>3</v>
      </c>
      <c r="C238">
        <f>'Career Bowling'!D243</f>
        <v>12</v>
      </c>
      <c r="D238">
        <f>'Career Bowling'!E243</f>
        <v>1</v>
      </c>
      <c r="E238">
        <f>'Career Bowling'!F243</f>
        <v>77</v>
      </c>
      <c r="F238">
        <f>'Career Bowling'!G243</f>
        <v>1</v>
      </c>
      <c r="G238">
        <f>'Career Bowling'!K243</f>
        <v>0</v>
      </c>
      <c r="H238">
        <f>'Career Bowling'!L243</f>
        <v>0</v>
      </c>
      <c r="I238">
        <f>'Career Bowling'!M243</f>
        <v>0</v>
      </c>
      <c r="J238">
        <f>'Career Bowling'!N243</f>
        <v>1</v>
      </c>
      <c r="K238">
        <f>'Career Bowling'!O243</f>
        <v>19</v>
      </c>
    </row>
    <row r="239" spans="1:11" x14ac:dyDescent="0.25">
      <c r="A239" t="str">
        <f>'Career Bowling'!B244</f>
        <v>C Tindale</v>
      </c>
      <c r="B239">
        <f>'Career Bowling'!C244</f>
        <v>1</v>
      </c>
      <c r="C239">
        <f>'Career Bowling'!D244</f>
        <v>2</v>
      </c>
      <c r="D239">
        <f>'Career Bowling'!E244</f>
        <v>0</v>
      </c>
      <c r="E239">
        <f>'Career Bowling'!F244</f>
        <v>17</v>
      </c>
      <c r="F239">
        <f>'Career Bowling'!G244</f>
        <v>0</v>
      </c>
      <c r="G239">
        <f>'Career Bowling'!K244</f>
        <v>0</v>
      </c>
      <c r="H239">
        <f>'Career Bowling'!L244</f>
        <v>0</v>
      </c>
      <c r="I239">
        <f>'Career Bowling'!M244</f>
        <v>0</v>
      </c>
      <c r="J239">
        <f>'Career Bowling'!N244</f>
        <v>0</v>
      </c>
      <c r="K239">
        <f>'Career Bowling'!O244</f>
        <v>17</v>
      </c>
    </row>
    <row r="240" spans="1:11" x14ac:dyDescent="0.25">
      <c r="A240" t="str">
        <f>'Career Bowling'!B245</f>
        <v>James Tisato</v>
      </c>
      <c r="B240">
        <f>'Career Bowling'!C245</f>
        <v>20</v>
      </c>
      <c r="C240">
        <f>'Career Bowling'!D245</f>
        <v>21.2</v>
      </c>
      <c r="D240">
        <f>'Career Bowling'!E245</f>
        <v>0</v>
      </c>
      <c r="E240">
        <f>'Career Bowling'!F245</f>
        <v>103</v>
      </c>
      <c r="F240">
        <f>'Career Bowling'!G245</f>
        <v>3</v>
      </c>
      <c r="G240">
        <f>'Career Bowling'!K245</f>
        <v>0</v>
      </c>
      <c r="H240">
        <f>'Career Bowling'!L245</f>
        <v>20</v>
      </c>
      <c r="I240">
        <f>'Career Bowling'!M245</f>
        <v>2</v>
      </c>
      <c r="J240">
        <f>'Career Bowling'!N245</f>
        <v>2</v>
      </c>
      <c r="K240">
        <f>'Career Bowling'!O245</f>
        <v>35</v>
      </c>
    </row>
    <row r="241" spans="1:11" x14ac:dyDescent="0.25">
      <c r="A241" t="str">
        <f>'Career Bowling'!B246</f>
        <v>A Titley</v>
      </c>
      <c r="B241">
        <f>'Career Bowling'!C246</f>
        <v>1</v>
      </c>
      <c r="C241">
        <f>'Career Bowling'!D246</f>
        <v>0</v>
      </c>
      <c r="D241">
        <f>'Career Bowling'!E246</f>
        <v>0</v>
      </c>
      <c r="E241">
        <f>'Career Bowling'!F246</f>
        <v>0</v>
      </c>
      <c r="F241">
        <f>'Career Bowling'!G246</f>
        <v>0</v>
      </c>
      <c r="G241">
        <f>'Career Bowling'!K246</f>
        <v>0</v>
      </c>
      <c r="H241">
        <f>'Career Bowling'!L246</f>
        <v>0</v>
      </c>
      <c r="I241">
        <f>'Career Bowling'!M246</f>
        <v>0</v>
      </c>
      <c r="J241">
        <f>'Career Bowling'!N246</f>
        <v>0</v>
      </c>
      <c r="K241">
        <f>'Career Bowling'!O246</f>
        <v>0</v>
      </c>
    </row>
    <row r="242" spans="1:11" x14ac:dyDescent="0.25">
      <c r="A242" t="str">
        <f>'Career Bowling'!B247</f>
        <v>A Tolhurst</v>
      </c>
      <c r="B242">
        <f>'Career Bowling'!C247</f>
        <v>84</v>
      </c>
      <c r="C242">
        <f>'Career Bowling'!D247</f>
        <v>8</v>
      </c>
      <c r="D242">
        <f>'Career Bowling'!E247</f>
        <v>0</v>
      </c>
      <c r="E242">
        <f>'Career Bowling'!F247</f>
        <v>53</v>
      </c>
      <c r="F242">
        <f>'Career Bowling'!G247</f>
        <v>7</v>
      </c>
      <c r="G242">
        <f>'Career Bowling'!K247</f>
        <v>0</v>
      </c>
      <c r="H242">
        <f>'Career Bowling'!L247</f>
        <v>0</v>
      </c>
      <c r="I242">
        <f>'Career Bowling'!M247</f>
        <v>0</v>
      </c>
      <c r="J242">
        <f>'Career Bowling'!N247</f>
        <v>2</v>
      </c>
      <c r="K242">
        <f>'Career Bowling'!O247</f>
        <v>5</v>
      </c>
    </row>
    <row r="243" spans="1:11" x14ac:dyDescent="0.25">
      <c r="A243" t="str">
        <f>'Career Bowling'!B248</f>
        <v>Rory Turner</v>
      </c>
      <c r="B243">
        <f>'Career Bowling'!C248</f>
        <v>13</v>
      </c>
      <c r="C243">
        <f>'Career Bowling'!D248</f>
        <v>4</v>
      </c>
      <c r="D243">
        <f>'Career Bowling'!E248</f>
        <v>0</v>
      </c>
      <c r="E243">
        <f>'Career Bowling'!F248</f>
        <v>23</v>
      </c>
      <c r="F243">
        <f>'Career Bowling'!G248</f>
        <v>0</v>
      </c>
      <c r="G243">
        <f>'Career Bowling'!K248</f>
        <v>0</v>
      </c>
      <c r="H243">
        <f>'Career Bowling'!L248</f>
        <v>0</v>
      </c>
      <c r="I243">
        <f>'Career Bowling'!M248</f>
        <v>0</v>
      </c>
      <c r="J243">
        <f>'Career Bowling'!N248</f>
        <v>0</v>
      </c>
      <c r="K243">
        <f>'Career Bowling'!O248</f>
        <v>23</v>
      </c>
    </row>
    <row r="244" spans="1:11" x14ac:dyDescent="0.25">
      <c r="A244" t="str">
        <f>'Career Bowling'!B249</f>
        <v>A Verma</v>
      </c>
      <c r="B244">
        <f>'Career Bowling'!C249</f>
        <v>1</v>
      </c>
      <c r="C244">
        <f>'Career Bowling'!D249</f>
        <v>0</v>
      </c>
      <c r="D244">
        <f>'Career Bowling'!E249</f>
        <v>0</v>
      </c>
      <c r="E244">
        <f>'Career Bowling'!F249</f>
        <v>0</v>
      </c>
      <c r="F244">
        <f>'Career Bowling'!G249</f>
        <v>0</v>
      </c>
      <c r="G244">
        <f>'Career Bowling'!K249</f>
        <v>0</v>
      </c>
      <c r="H244">
        <f>'Career Bowling'!L249</f>
        <v>0</v>
      </c>
      <c r="I244">
        <f>'Career Bowling'!M249</f>
        <v>0</v>
      </c>
      <c r="J244">
        <f>'Career Bowling'!N249</f>
        <v>0</v>
      </c>
      <c r="K244">
        <f>'Career Bowling'!O249</f>
        <v>0</v>
      </c>
    </row>
    <row r="245" spans="1:11" x14ac:dyDescent="0.25">
      <c r="A245" t="str">
        <f>'Career Bowling'!B250</f>
        <v>? Vijay</v>
      </c>
      <c r="B245">
        <f>'Career Bowling'!C250</f>
        <v>1</v>
      </c>
      <c r="C245">
        <f>'Career Bowling'!D250</f>
        <v>4</v>
      </c>
      <c r="D245">
        <f>'Career Bowling'!E250</f>
        <v>0</v>
      </c>
      <c r="E245">
        <f>'Career Bowling'!F250</f>
        <v>26</v>
      </c>
      <c r="F245">
        <f>'Career Bowling'!G250</f>
        <v>1</v>
      </c>
      <c r="G245">
        <f>'Career Bowling'!K250</f>
        <v>0</v>
      </c>
      <c r="H245">
        <f>'Career Bowling'!L250</f>
        <v>0</v>
      </c>
      <c r="I245">
        <f>'Career Bowling'!M250</f>
        <v>0</v>
      </c>
      <c r="J245">
        <f>'Career Bowling'!N250</f>
        <v>1</v>
      </c>
      <c r="K245">
        <f>'Career Bowling'!O250</f>
        <v>26</v>
      </c>
    </row>
    <row r="246" spans="1:11" x14ac:dyDescent="0.25">
      <c r="A246" t="str">
        <f>'Career Bowling'!B251</f>
        <v>Ronny Waas</v>
      </c>
      <c r="B246">
        <f>'Career Bowling'!C251</f>
        <v>1</v>
      </c>
      <c r="C246">
        <f>'Career Bowling'!D251</f>
        <v>8</v>
      </c>
      <c r="D246">
        <f>'Career Bowling'!E251</f>
        <v>0</v>
      </c>
      <c r="E246">
        <f>'Career Bowling'!F251</f>
        <v>24</v>
      </c>
      <c r="F246">
        <f>'Career Bowling'!G251</f>
        <v>2</v>
      </c>
      <c r="G246">
        <f>'Career Bowling'!K251</f>
        <v>0</v>
      </c>
      <c r="H246">
        <f>'Career Bowling'!L251</f>
        <v>5</v>
      </c>
      <c r="I246">
        <f>'Career Bowling'!M251</f>
        <v>0</v>
      </c>
      <c r="J246">
        <f>'Career Bowling'!N251</f>
        <v>2</v>
      </c>
      <c r="K246">
        <f>'Career Bowling'!O251</f>
        <v>34</v>
      </c>
    </row>
    <row r="247" spans="1:11" x14ac:dyDescent="0.25">
      <c r="A247" t="str">
        <f>'Career Bowling'!B252</f>
        <v>J Walding</v>
      </c>
      <c r="B247">
        <f>'Career Bowling'!C252</f>
        <v>10</v>
      </c>
      <c r="C247">
        <f>'Career Bowling'!D252</f>
        <v>14</v>
      </c>
      <c r="D247">
        <f>'Career Bowling'!E252</f>
        <v>2</v>
      </c>
      <c r="E247">
        <f>'Career Bowling'!F252</f>
        <v>127</v>
      </c>
      <c r="F247">
        <f>'Career Bowling'!G252</f>
        <v>2</v>
      </c>
      <c r="G247">
        <f>'Career Bowling'!K252</f>
        <v>0</v>
      </c>
      <c r="H247">
        <f>'Career Bowling'!L252</f>
        <v>0</v>
      </c>
      <c r="I247">
        <f>'Career Bowling'!M252</f>
        <v>0</v>
      </c>
      <c r="J247">
        <f>'Career Bowling'!N252</f>
        <v>2</v>
      </c>
      <c r="K247">
        <f>'Career Bowling'!O252</f>
        <v>34</v>
      </c>
    </row>
    <row r="248" spans="1:11" x14ac:dyDescent="0.25">
      <c r="A248" t="str">
        <f>'Career Bowling'!B253</f>
        <v>Henry Webster</v>
      </c>
      <c r="B248">
        <f>'Career Bowling'!C253</f>
        <v>18</v>
      </c>
      <c r="C248">
        <f>'Career Bowling'!D253</f>
        <v>6</v>
      </c>
      <c r="D248">
        <f>'Career Bowling'!E253</f>
        <v>0</v>
      </c>
      <c r="E248">
        <f>'Career Bowling'!F253</f>
        <v>51</v>
      </c>
      <c r="F248">
        <f>'Career Bowling'!G253</f>
        <v>0</v>
      </c>
      <c r="G248">
        <f>'Career Bowling'!K253</f>
        <v>0</v>
      </c>
      <c r="H248">
        <f>'Career Bowling'!L253</f>
        <v>0</v>
      </c>
      <c r="I248">
        <f>'Career Bowling'!M253</f>
        <v>0</v>
      </c>
      <c r="J248">
        <f>'Career Bowling'!N253</f>
        <v>0</v>
      </c>
      <c r="K248">
        <f>'Career Bowling'!O253</f>
        <v>33</v>
      </c>
    </row>
    <row r="249" spans="1:11" x14ac:dyDescent="0.25">
      <c r="A249" t="str">
        <f>'Career Bowling'!B254</f>
        <v>A Whale</v>
      </c>
      <c r="B249">
        <f>'Career Bowling'!C254</f>
        <v>18</v>
      </c>
      <c r="C249">
        <f>'Career Bowling'!D254</f>
        <v>0</v>
      </c>
      <c r="D249">
        <f>'Career Bowling'!E254</f>
        <v>0</v>
      </c>
      <c r="E249">
        <f>'Career Bowling'!F254</f>
        <v>0</v>
      </c>
      <c r="F249">
        <f>'Career Bowling'!G254</f>
        <v>0</v>
      </c>
      <c r="G249">
        <f>'Career Bowling'!K254</f>
        <v>0</v>
      </c>
      <c r="H249">
        <f>'Career Bowling'!L254</f>
        <v>0</v>
      </c>
      <c r="I249">
        <f>'Career Bowling'!M254</f>
        <v>0</v>
      </c>
      <c r="J249">
        <f>'Career Bowling'!N254</f>
        <v>0</v>
      </c>
      <c r="K249">
        <f>'Career Bowling'!O254</f>
        <v>0</v>
      </c>
    </row>
    <row r="250" spans="1:11" x14ac:dyDescent="0.25">
      <c r="A250" t="str">
        <f>'Career Bowling'!B255</f>
        <v>Max Whiting</v>
      </c>
      <c r="B250">
        <f>'Career Bowling'!C255</f>
        <v>15</v>
      </c>
      <c r="C250">
        <f>'Career Bowling'!D255</f>
        <v>0</v>
      </c>
      <c r="D250">
        <f>'Career Bowling'!E255</f>
        <v>0</v>
      </c>
      <c r="E250">
        <f>'Career Bowling'!F255</f>
        <v>0</v>
      </c>
      <c r="F250">
        <f>'Career Bowling'!G255</f>
        <v>0</v>
      </c>
      <c r="G250">
        <f>'Career Bowling'!K255</f>
        <v>0</v>
      </c>
      <c r="H250">
        <f>'Career Bowling'!L255</f>
        <v>0</v>
      </c>
      <c r="I250">
        <f>'Career Bowling'!M255</f>
        <v>0</v>
      </c>
      <c r="J250">
        <f>'Career Bowling'!N255</f>
        <v>0</v>
      </c>
      <c r="K250">
        <f>'Career Bowling'!O255</f>
        <v>0</v>
      </c>
    </row>
    <row r="251" spans="1:11" x14ac:dyDescent="0.25">
      <c r="A251" t="str">
        <f>'Career Bowling'!B256</f>
        <v>M Wilkinson</v>
      </c>
      <c r="B251">
        <f>'Career Bowling'!C256</f>
        <v>4</v>
      </c>
      <c r="C251">
        <f>'Career Bowling'!D256</f>
        <v>5</v>
      </c>
      <c r="D251">
        <f>'Career Bowling'!E256</f>
        <v>0</v>
      </c>
      <c r="E251">
        <f>'Career Bowling'!F256</f>
        <v>47</v>
      </c>
      <c r="F251">
        <f>'Career Bowling'!G256</f>
        <v>4</v>
      </c>
      <c r="G251">
        <f>'Career Bowling'!K256</f>
        <v>0</v>
      </c>
      <c r="H251">
        <f>'Career Bowling'!L256</f>
        <v>0</v>
      </c>
      <c r="I251">
        <f>'Career Bowling'!M256</f>
        <v>0</v>
      </c>
      <c r="J251">
        <f>'Career Bowling'!N256</f>
        <v>2</v>
      </c>
      <c r="K251">
        <f>'Career Bowling'!O256</f>
        <v>10</v>
      </c>
    </row>
    <row r="252" spans="1:11" x14ac:dyDescent="0.25">
      <c r="A252" t="str">
        <f>'Career Bowling'!B257</f>
        <v>Simon Wilkinson</v>
      </c>
      <c r="B252">
        <f>'Career Bowling'!C257</f>
        <v>324</v>
      </c>
      <c r="C252">
        <f>'Career Bowling'!D257</f>
        <v>1796</v>
      </c>
      <c r="D252">
        <f>'Career Bowling'!E257</f>
        <v>86</v>
      </c>
      <c r="E252">
        <f>'Career Bowling'!F257</f>
        <v>7583</v>
      </c>
      <c r="F252">
        <f>'Career Bowling'!G257</f>
        <v>382</v>
      </c>
      <c r="G252">
        <f>'Career Bowling'!K257</f>
        <v>10</v>
      </c>
      <c r="H252">
        <f>'Career Bowling'!L257</f>
        <v>0</v>
      </c>
      <c r="I252">
        <f>'Career Bowling'!M257</f>
        <v>0</v>
      </c>
      <c r="J252">
        <f>'Career Bowling'!N257</f>
        <v>8</v>
      </c>
      <c r="K252">
        <f>'Career Bowling'!O257</f>
        <v>38</v>
      </c>
    </row>
    <row r="253" spans="1:11" x14ac:dyDescent="0.25">
      <c r="A253" t="str">
        <f>'Career Bowling'!B258</f>
        <v>A Willden</v>
      </c>
      <c r="B253">
        <f>'Career Bowling'!C258</f>
        <v>1</v>
      </c>
      <c r="C253">
        <f>'Career Bowling'!D258</f>
        <v>0</v>
      </c>
      <c r="D253">
        <f>'Career Bowling'!E258</f>
        <v>0</v>
      </c>
      <c r="E253">
        <f>'Career Bowling'!F258</f>
        <v>0</v>
      </c>
      <c r="F253">
        <f>'Career Bowling'!G258</f>
        <v>0</v>
      </c>
      <c r="G253">
        <f>'Career Bowling'!K258</f>
        <v>0</v>
      </c>
      <c r="H253">
        <f>'Career Bowling'!L258</f>
        <v>0</v>
      </c>
      <c r="I253">
        <f>'Career Bowling'!M258</f>
        <v>0</v>
      </c>
      <c r="J253">
        <f>'Career Bowling'!N258</f>
        <v>0</v>
      </c>
      <c r="K253">
        <f>'Career Bowling'!O258</f>
        <v>0</v>
      </c>
    </row>
    <row r="254" spans="1:11" x14ac:dyDescent="0.25">
      <c r="A254" t="str">
        <f>'Career Bowling'!B259</f>
        <v>Harry Willden</v>
      </c>
      <c r="B254">
        <f>'Career Bowling'!C259</f>
        <v>222</v>
      </c>
      <c r="C254">
        <f>'Career Bowling'!D259</f>
        <v>1518</v>
      </c>
      <c r="D254">
        <f>'Career Bowling'!E259</f>
        <v>50</v>
      </c>
      <c r="E254">
        <f>'Career Bowling'!F259</f>
        <v>5283</v>
      </c>
      <c r="F254">
        <f>'Career Bowling'!G259</f>
        <v>316</v>
      </c>
      <c r="G254">
        <f>'Career Bowling'!K259</f>
        <v>6</v>
      </c>
      <c r="H254">
        <f>'Career Bowling'!L259</f>
        <v>0</v>
      </c>
      <c r="I254">
        <f>'Career Bowling'!M259</f>
        <v>0</v>
      </c>
      <c r="J254">
        <f>'Career Bowling'!N259</f>
        <v>7</v>
      </c>
      <c r="K254">
        <f>'Career Bowling'!O259</f>
        <v>46</v>
      </c>
    </row>
    <row r="255" spans="1:11" x14ac:dyDescent="0.25">
      <c r="A255" t="str">
        <f>'Career Bowling'!B260</f>
        <v>A Williams</v>
      </c>
      <c r="B255">
        <f>'Career Bowling'!C260</f>
        <v>5</v>
      </c>
      <c r="C255">
        <f>'Career Bowling'!D260</f>
        <v>10</v>
      </c>
      <c r="D255">
        <f>'Career Bowling'!E260</f>
        <v>0</v>
      </c>
      <c r="E255">
        <f>'Career Bowling'!F260</f>
        <v>83</v>
      </c>
      <c r="F255">
        <f>'Career Bowling'!G260</f>
        <v>2</v>
      </c>
      <c r="G255">
        <f>'Career Bowling'!K260</f>
        <v>0</v>
      </c>
      <c r="H255">
        <f>'Career Bowling'!L260</f>
        <v>0</v>
      </c>
      <c r="I255">
        <f>'Career Bowling'!M260</f>
        <v>0</v>
      </c>
      <c r="J255">
        <f>'Career Bowling'!N260</f>
        <v>2</v>
      </c>
      <c r="K255">
        <f>'Career Bowling'!O260</f>
        <v>50</v>
      </c>
    </row>
    <row r="256" spans="1:11" x14ac:dyDescent="0.25">
      <c r="A256" t="str">
        <f>'Career Bowling'!B261</f>
        <v>Hilton Williams</v>
      </c>
      <c r="B256">
        <f>'Career Bowling'!C261</f>
        <v>1</v>
      </c>
      <c r="C256">
        <f>'Career Bowling'!D261</f>
        <v>2</v>
      </c>
      <c r="D256">
        <f>'Career Bowling'!E261</f>
        <v>0</v>
      </c>
      <c r="E256">
        <f>'Career Bowling'!F261</f>
        <v>36</v>
      </c>
      <c r="F256">
        <f>'Career Bowling'!G261</f>
        <v>0</v>
      </c>
      <c r="G256">
        <f>'Career Bowling'!K261</f>
        <v>0</v>
      </c>
      <c r="H256">
        <f>'Career Bowling'!L261</f>
        <v>7</v>
      </c>
      <c r="I256">
        <f>'Career Bowling'!M261</f>
        <v>2</v>
      </c>
      <c r="J256">
        <f>'Career Bowling'!N261</f>
        <v>0</v>
      </c>
      <c r="K256">
        <f>'Career Bowling'!O261</f>
        <v>36</v>
      </c>
    </row>
    <row r="257" spans="1:11" x14ac:dyDescent="0.25">
      <c r="A257" t="str">
        <f>'Career Bowling'!B262</f>
        <v>Huw Williams</v>
      </c>
      <c r="B257">
        <f>'Career Bowling'!C262</f>
        <v>2</v>
      </c>
      <c r="C257">
        <f>'Career Bowling'!D262</f>
        <v>0</v>
      </c>
      <c r="D257">
        <f>'Career Bowling'!E262</f>
        <v>0</v>
      </c>
      <c r="E257">
        <f>'Career Bowling'!F262</f>
        <v>0</v>
      </c>
      <c r="F257">
        <f>'Career Bowling'!G262</f>
        <v>0</v>
      </c>
      <c r="G257">
        <f>'Career Bowling'!K262</f>
        <v>0</v>
      </c>
      <c r="H257">
        <f>'Career Bowling'!L262</f>
        <v>0</v>
      </c>
      <c r="I257">
        <f>'Career Bowling'!M262</f>
        <v>0</v>
      </c>
      <c r="J257">
        <f>'Career Bowling'!N262</f>
        <v>0</v>
      </c>
      <c r="K257">
        <f>'Career Bowling'!O262</f>
        <v>0</v>
      </c>
    </row>
    <row r="258" spans="1:11" x14ac:dyDescent="0.25">
      <c r="A258" t="str">
        <f>'Career Bowling'!B263</f>
        <v>Joe Williams</v>
      </c>
      <c r="B258">
        <f>'Career Bowling'!C263</f>
        <v>1</v>
      </c>
      <c r="C258">
        <f>'Career Bowling'!D263</f>
        <v>7</v>
      </c>
      <c r="D258">
        <f>'Career Bowling'!E263</f>
        <v>1</v>
      </c>
      <c r="E258">
        <f>'Career Bowling'!F263</f>
        <v>19</v>
      </c>
      <c r="F258">
        <f>'Career Bowling'!G263</f>
        <v>2</v>
      </c>
      <c r="G258">
        <f>'Career Bowling'!K263</f>
        <v>0</v>
      </c>
      <c r="H258">
        <f>'Career Bowling'!L263</f>
        <v>1</v>
      </c>
      <c r="I258">
        <f>'Career Bowling'!M263</f>
        <v>0</v>
      </c>
      <c r="J258">
        <f>'Career Bowling'!N263</f>
        <v>2</v>
      </c>
      <c r="K258">
        <f>'Career Bowling'!O263</f>
        <v>19</v>
      </c>
    </row>
    <row r="259" spans="1:11" x14ac:dyDescent="0.25">
      <c r="A259" t="str">
        <f>'Career Bowling'!B264</f>
        <v>P Winslow</v>
      </c>
      <c r="B259">
        <f>'Career Bowling'!C264</f>
        <v>1</v>
      </c>
      <c r="C259">
        <f>'Career Bowling'!D264</f>
        <v>0</v>
      </c>
      <c r="D259">
        <f>'Career Bowling'!E264</f>
        <v>0</v>
      </c>
      <c r="E259">
        <f>'Career Bowling'!F264</f>
        <v>0</v>
      </c>
      <c r="F259">
        <f>'Career Bowling'!G264</f>
        <v>0</v>
      </c>
      <c r="G259">
        <f>'Career Bowling'!K264</f>
        <v>0</v>
      </c>
      <c r="H259">
        <f>'Career Bowling'!L264</f>
        <v>0</v>
      </c>
      <c r="I259">
        <f>'Career Bowling'!M264</f>
        <v>0</v>
      </c>
      <c r="J259">
        <f>'Career Bowling'!N264</f>
        <v>0</v>
      </c>
      <c r="K259">
        <f>'Career Bowling'!O264</f>
        <v>0</v>
      </c>
    </row>
    <row r="260" spans="1:11" x14ac:dyDescent="0.25">
      <c r="A260" t="str">
        <f>'Career Bowling'!B265</f>
        <v>Ed Woolcock</v>
      </c>
      <c r="B260">
        <f>'Career Bowling'!C265</f>
        <v>5</v>
      </c>
      <c r="C260">
        <f>'Career Bowling'!D265</f>
        <v>7</v>
      </c>
      <c r="D260">
        <f>'Career Bowling'!E265</f>
        <v>1</v>
      </c>
      <c r="E260">
        <f>'Career Bowling'!F265</f>
        <v>23</v>
      </c>
      <c r="F260">
        <f>'Career Bowling'!G265</f>
        <v>5</v>
      </c>
      <c r="G260">
        <f>'Career Bowling'!K265</f>
        <v>0</v>
      </c>
      <c r="H260">
        <f>'Career Bowling'!L265</f>
        <v>3</v>
      </c>
      <c r="I260">
        <f>'Career Bowling'!M265</f>
        <v>0</v>
      </c>
      <c r="J260">
        <f>'Career Bowling'!N265</f>
        <v>4</v>
      </c>
      <c r="K260">
        <f>'Career Bowling'!O265</f>
        <v>18</v>
      </c>
    </row>
    <row r="261" spans="1:11" x14ac:dyDescent="0.25">
      <c r="A261" t="str">
        <f>'Career Bowling'!B266</f>
        <v>Grant Wolledge</v>
      </c>
      <c r="B261">
        <f>'Career Bowling'!C266</f>
        <v>120</v>
      </c>
      <c r="C261">
        <f>'Career Bowling'!D266</f>
        <v>260</v>
      </c>
      <c r="D261">
        <f>'Career Bowling'!E266</f>
        <v>14</v>
      </c>
      <c r="E261">
        <f>'Career Bowling'!F266</f>
        <v>1355</v>
      </c>
      <c r="F261">
        <f>'Career Bowling'!G266</f>
        <v>60</v>
      </c>
      <c r="G261">
        <f>'Career Bowling'!K266</f>
        <v>1</v>
      </c>
      <c r="H261">
        <f>'Career Bowling'!L266</f>
        <v>0</v>
      </c>
      <c r="I261">
        <f>'Career Bowling'!M266</f>
        <v>0</v>
      </c>
      <c r="J261">
        <f>'Career Bowling'!N266</f>
        <v>6</v>
      </c>
      <c r="K261">
        <f>'Career Bowling'!O266</f>
        <v>32</v>
      </c>
    </row>
    <row r="262" spans="1:11" x14ac:dyDescent="0.25">
      <c r="A262" t="str">
        <f>'Career Bowling'!B267</f>
        <v>M Worden</v>
      </c>
      <c r="B262">
        <f>'Career Bowling'!C267</f>
        <v>19</v>
      </c>
      <c r="C262">
        <f>'Career Bowling'!D267</f>
        <v>0</v>
      </c>
      <c r="D262">
        <f>'Career Bowling'!E267</f>
        <v>0</v>
      </c>
      <c r="E262">
        <f>'Career Bowling'!F267</f>
        <v>0</v>
      </c>
      <c r="F262">
        <f>'Career Bowling'!G267</f>
        <v>0</v>
      </c>
      <c r="G262">
        <f>'Career Bowling'!K267</f>
        <v>0</v>
      </c>
      <c r="H262">
        <f>'Career Bowling'!L267</f>
        <v>0</v>
      </c>
      <c r="I262">
        <f>'Career Bowling'!M267</f>
        <v>0</v>
      </c>
      <c r="J262">
        <f>'Career Bowling'!N267</f>
        <v>0</v>
      </c>
      <c r="K262">
        <f>'Career Bowling'!O267</f>
        <v>0</v>
      </c>
    </row>
    <row r="263" spans="1:11" x14ac:dyDescent="0.25">
      <c r="A263" t="str">
        <f>'Career Bowling'!B268</f>
        <v>R Wyllie</v>
      </c>
      <c r="B263">
        <f>'Career Bowling'!C268</f>
        <v>25</v>
      </c>
      <c r="C263">
        <f>'Career Bowling'!D268</f>
        <v>88</v>
      </c>
      <c r="D263">
        <f>'Career Bowling'!E268</f>
        <v>8</v>
      </c>
      <c r="E263">
        <f>'Career Bowling'!F268</f>
        <v>418</v>
      </c>
      <c r="F263">
        <f>'Career Bowling'!G268</f>
        <v>18</v>
      </c>
      <c r="G263">
        <f>'Career Bowling'!K268</f>
        <v>1</v>
      </c>
      <c r="H263">
        <f>'Career Bowling'!L268</f>
        <v>0</v>
      </c>
      <c r="I263">
        <f>'Career Bowling'!M268</f>
        <v>0</v>
      </c>
      <c r="J263">
        <f>'Career Bowling'!N268</f>
        <v>5</v>
      </c>
      <c r="K263">
        <f>'Career Bowling'!O268</f>
        <v>27</v>
      </c>
    </row>
    <row r="264" spans="1:11" x14ac:dyDescent="0.25">
      <c r="A264" t="str">
        <f>'Career Bowling'!B269</f>
        <v>V Yadab</v>
      </c>
      <c r="B264">
        <f>'Career Bowling'!C269</f>
        <v>1</v>
      </c>
      <c r="C264">
        <f>'Career Bowling'!D269</f>
        <v>0</v>
      </c>
      <c r="D264">
        <f>'Career Bowling'!E269</f>
        <v>0</v>
      </c>
      <c r="E264">
        <f>'Career Bowling'!F269</f>
        <v>0</v>
      </c>
      <c r="F264">
        <f>'Career Bowling'!G269</f>
        <v>0</v>
      </c>
      <c r="G264">
        <f>'Career Bowling'!K269</f>
        <v>0</v>
      </c>
      <c r="H264">
        <f>'Career Bowling'!L269</f>
        <v>0</v>
      </c>
      <c r="I264">
        <f>'Career Bowling'!M269</f>
        <v>0</v>
      </c>
      <c r="J264">
        <f>'Career Bowling'!N269</f>
        <v>0</v>
      </c>
      <c r="K264">
        <f>'Career Bowling'!O269</f>
        <v>0</v>
      </c>
    </row>
    <row r="265" spans="1:11" x14ac:dyDescent="0.25">
      <c r="A265" t="str">
        <f>'Career Bowling'!B270</f>
        <v>? Yadav</v>
      </c>
      <c r="B265">
        <f>'Career Bowling'!C270</f>
        <v>1</v>
      </c>
      <c r="C265">
        <f>'Career Bowling'!D270</f>
        <v>2</v>
      </c>
      <c r="D265">
        <f>'Career Bowling'!E270</f>
        <v>0</v>
      </c>
      <c r="E265">
        <f>'Career Bowling'!F270</f>
        <v>18</v>
      </c>
      <c r="F265">
        <f>'Career Bowling'!G270</f>
        <v>0</v>
      </c>
      <c r="G265">
        <f>'Career Bowling'!K270</f>
        <v>0</v>
      </c>
      <c r="H265">
        <f>'Career Bowling'!L270</f>
        <v>0</v>
      </c>
      <c r="I265">
        <f>'Career Bowling'!M270</f>
        <v>0</v>
      </c>
      <c r="J265">
        <f>'Career Bowling'!N270</f>
        <v>0</v>
      </c>
      <c r="K265">
        <f>'Career Bowling'!O270</f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28CF-037E-46D0-88CD-A40DE3584224}">
  <sheetPr codeName="Sheet11"/>
  <dimension ref="A1:F263"/>
  <sheetViews>
    <sheetView tabSelected="1" workbookViewId="0">
      <selection activeCell="A2" sqref="A2"/>
    </sheetView>
  </sheetViews>
  <sheetFormatPr defaultRowHeight="15" x14ac:dyDescent="0.25"/>
  <cols>
    <col min="1" max="1" width="17.85546875" customWidth="1"/>
    <col min="3" max="3" width="8.7109375" customWidth="1"/>
  </cols>
  <sheetData>
    <row r="1" spans="1:6" x14ac:dyDescent="0.25">
      <c r="A1" t="s">
        <v>646</v>
      </c>
      <c r="B1" t="s">
        <v>647</v>
      </c>
      <c r="C1" t="s">
        <v>272</v>
      </c>
      <c r="D1" t="s">
        <v>659</v>
      </c>
      <c r="E1" t="s">
        <v>273</v>
      </c>
      <c r="F1" t="s">
        <v>658</v>
      </c>
    </row>
    <row r="2" spans="1:6" x14ac:dyDescent="0.25">
      <c r="A2" t="str">
        <f>'Career Fielding'!C8</f>
        <v>Forhad Ahmed</v>
      </c>
      <c r="B2">
        <f>'Career Fielding'!D8</f>
        <v>2</v>
      </c>
      <c r="C2">
        <f>'Career Fielding'!E8</f>
        <v>0</v>
      </c>
      <c r="D2">
        <f>'Career Fielding'!I8</f>
        <v>0</v>
      </c>
      <c r="E2">
        <f>'Career Fielding'!F8</f>
        <v>0</v>
      </c>
      <c r="F2">
        <f>'Career Fielding'!H8</f>
        <v>0</v>
      </c>
    </row>
    <row r="3" spans="1:6" x14ac:dyDescent="0.25">
      <c r="A3" t="str">
        <f>'Career Fielding'!C9</f>
        <v>A Akash</v>
      </c>
      <c r="B3">
        <f>'Career Fielding'!D9</f>
        <v>1</v>
      </c>
      <c r="C3">
        <f>'Career Fielding'!E9</f>
        <v>0</v>
      </c>
      <c r="D3">
        <f>'Career Fielding'!I9</f>
        <v>0</v>
      </c>
      <c r="E3">
        <f>'Career Fielding'!F9</f>
        <v>0</v>
      </c>
      <c r="F3">
        <f>'Career Fielding'!H9</f>
        <v>0</v>
      </c>
    </row>
    <row r="4" spans="1:6" x14ac:dyDescent="0.25">
      <c r="A4" t="str">
        <f>'Career Fielding'!C10</f>
        <v>B Ali</v>
      </c>
      <c r="B4">
        <f>'Career Fielding'!D10</f>
        <v>1</v>
      </c>
      <c r="C4">
        <f>'Career Fielding'!E10</f>
        <v>0</v>
      </c>
      <c r="D4">
        <f>'Career Fielding'!I10</f>
        <v>0</v>
      </c>
      <c r="E4">
        <f>'Career Fielding'!F10</f>
        <v>0</v>
      </c>
      <c r="F4">
        <f>'Career Fielding'!H10</f>
        <v>0</v>
      </c>
    </row>
    <row r="5" spans="1:6" x14ac:dyDescent="0.25">
      <c r="A5" t="str">
        <f>'Career Fielding'!C11</f>
        <v>S Ali</v>
      </c>
      <c r="B5">
        <f>'Career Fielding'!D11</f>
        <v>1</v>
      </c>
      <c r="C5">
        <f>'Career Fielding'!E11</f>
        <v>1</v>
      </c>
      <c r="D5">
        <f>'Career Fielding'!I11</f>
        <v>0</v>
      </c>
      <c r="E5">
        <f>'Career Fielding'!F11</f>
        <v>0</v>
      </c>
      <c r="F5">
        <f>'Career Fielding'!H11</f>
        <v>0</v>
      </c>
    </row>
    <row r="6" spans="1:6" x14ac:dyDescent="0.25">
      <c r="A6" t="str">
        <f>'Career Fielding'!C12</f>
        <v>S Anaokar</v>
      </c>
      <c r="B6">
        <f>'Career Fielding'!D12</f>
        <v>129</v>
      </c>
      <c r="C6">
        <f>'Career Fielding'!E12</f>
        <v>25</v>
      </c>
      <c r="D6">
        <f>'Career Fielding'!I12</f>
        <v>0</v>
      </c>
      <c r="E6">
        <f>'Career Fielding'!F12</f>
        <v>40</v>
      </c>
      <c r="F6">
        <f>'Career Fielding'!H12</f>
        <v>0</v>
      </c>
    </row>
    <row r="7" spans="1:6" x14ac:dyDescent="0.25">
      <c r="A7" t="str">
        <f>'Career Fielding'!C13</f>
        <v>Matthew Ashton</v>
      </c>
      <c r="B7">
        <f>'Career Fielding'!D13</f>
        <v>121</v>
      </c>
      <c r="C7">
        <f>'Career Fielding'!E13</f>
        <v>34</v>
      </c>
      <c r="D7">
        <f>'Career Fielding'!I13</f>
        <v>0</v>
      </c>
      <c r="E7">
        <f>'Career Fielding'!F13</f>
        <v>0</v>
      </c>
      <c r="F7">
        <f>'Career Fielding'!H13</f>
        <v>0</v>
      </c>
    </row>
    <row r="8" spans="1:6" x14ac:dyDescent="0.25">
      <c r="A8" t="str">
        <f>'Career Fielding'!C14</f>
        <v>J Baird-Murray</v>
      </c>
      <c r="B8">
        <f>'Career Fielding'!D14</f>
        <v>4</v>
      </c>
      <c r="C8">
        <f>'Career Fielding'!E14</f>
        <v>2</v>
      </c>
      <c r="D8">
        <f>'Career Fielding'!I14</f>
        <v>0</v>
      </c>
      <c r="E8">
        <f>'Career Fielding'!F14</f>
        <v>0</v>
      </c>
      <c r="F8">
        <f>'Career Fielding'!H14</f>
        <v>0</v>
      </c>
    </row>
    <row r="9" spans="1:6" x14ac:dyDescent="0.25">
      <c r="A9" t="str">
        <f>'Career Fielding'!C15</f>
        <v>P Baker</v>
      </c>
      <c r="B9">
        <f>'Career Fielding'!D15</f>
        <v>1</v>
      </c>
      <c r="C9">
        <f>'Career Fielding'!E15</f>
        <v>1</v>
      </c>
      <c r="D9">
        <f>'Career Fielding'!I15</f>
        <v>0</v>
      </c>
      <c r="E9">
        <f>'Career Fielding'!F15</f>
        <v>0</v>
      </c>
      <c r="F9">
        <f>'Career Fielding'!H15</f>
        <v>0</v>
      </c>
    </row>
    <row r="10" spans="1:6" x14ac:dyDescent="0.25">
      <c r="A10" t="str">
        <f>'Career Fielding'!C16</f>
        <v>D Banger</v>
      </c>
      <c r="B10">
        <f>'Career Fielding'!D16</f>
        <v>14</v>
      </c>
      <c r="C10">
        <f>'Career Fielding'!E16</f>
        <v>6</v>
      </c>
      <c r="D10">
        <f>'Career Fielding'!I16</f>
        <v>0</v>
      </c>
      <c r="E10">
        <f>'Career Fielding'!F16</f>
        <v>1</v>
      </c>
      <c r="F10">
        <f>'Career Fielding'!H16</f>
        <v>0</v>
      </c>
    </row>
    <row r="11" spans="1:6" x14ac:dyDescent="0.25">
      <c r="A11" t="str">
        <f>'Career Fielding'!C17</f>
        <v>A Bangotra</v>
      </c>
      <c r="B11">
        <f>'Career Fielding'!D17</f>
        <v>22</v>
      </c>
      <c r="C11">
        <f>'Career Fielding'!E17</f>
        <v>6</v>
      </c>
      <c r="D11">
        <f>'Career Fielding'!I17</f>
        <v>0</v>
      </c>
      <c r="E11">
        <f>'Career Fielding'!F17</f>
        <v>0</v>
      </c>
      <c r="F11">
        <f>'Career Fielding'!H17</f>
        <v>0</v>
      </c>
    </row>
    <row r="12" spans="1:6" x14ac:dyDescent="0.25">
      <c r="A12" t="str">
        <f>'Career Fielding'!C18</f>
        <v>B Barker</v>
      </c>
      <c r="B12">
        <f>'Career Fielding'!D18</f>
        <v>1</v>
      </c>
      <c r="C12">
        <f>'Career Fielding'!E18</f>
        <v>0</v>
      </c>
      <c r="D12">
        <f>'Career Fielding'!I18</f>
        <v>0</v>
      </c>
      <c r="E12">
        <f>'Career Fielding'!F18</f>
        <v>0</v>
      </c>
      <c r="F12">
        <f>'Career Fielding'!H18</f>
        <v>0</v>
      </c>
    </row>
    <row r="13" spans="1:6" x14ac:dyDescent="0.25">
      <c r="A13" t="str">
        <f>'Career Fielding'!C19</f>
        <v>S Barnes</v>
      </c>
      <c r="B13">
        <f>'Career Fielding'!D19</f>
        <v>1</v>
      </c>
      <c r="C13">
        <f>'Career Fielding'!E19</f>
        <v>0</v>
      </c>
      <c r="D13">
        <f>'Career Fielding'!I19</f>
        <v>0</v>
      </c>
      <c r="E13">
        <f>'Career Fielding'!F19</f>
        <v>0</v>
      </c>
      <c r="F13">
        <f>'Career Fielding'!H19</f>
        <v>0</v>
      </c>
    </row>
    <row r="14" spans="1:6" x14ac:dyDescent="0.25">
      <c r="A14" t="str">
        <f>'Career Fielding'!C20</f>
        <v>Adam Barraclough</v>
      </c>
      <c r="B14">
        <f>'Career Fielding'!D20</f>
        <v>51</v>
      </c>
      <c r="C14">
        <f>'Career Fielding'!E20</f>
        <v>29</v>
      </c>
      <c r="D14">
        <f>'Career Fielding'!I20</f>
        <v>1</v>
      </c>
      <c r="E14">
        <f>'Career Fielding'!F20</f>
        <v>0</v>
      </c>
      <c r="F14">
        <f>'Career Fielding'!H20</f>
        <v>0</v>
      </c>
    </row>
    <row r="15" spans="1:6" x14ac:dyDescent="0.25">
      <c r="A15" t="str">
        <f>'Career Fielding'!C21</f>
        <v>Rory Barraclough</v>
      </c>
      <c r="B15">
        <f>'Career Fielding'!D21</f>
        <v>3</v>
      </c>
      <c r="C15">
        <f>'Career Fielding'!E21</f>
        <v>1</v>
      </c>
      <c r="D15">
        <f>'Career Fielding'!I21</f>
        <v>0</v>
      </c>
      <c r="E15">
        <f>'Career Fielding'!F21</f>
        <v>0</v>
      </c>
      <c r="F15">
        <f>'Career Fielding'!H21</f>
        <v>0</v>
      </c>
    </row>
    <row r="16" spans="1:6" x14ac:dyDescent="0.25">
      <c r="A16" t="str">
        <f>'Career Fielding'!C22</f>
        <v>William Barras</v>
      </c>
      <c r="B16">
        <f>'Career Fielding'!D22</f>
        <v>52</v>
      </c>
      <c r="C16">
        <f>'Career Fielding'!E22</f>
        <v>18</v>
      </c>
      <c r="D16">
        <f>'Career Fielding'!I22</f>
        <v>0</v>
      </c>
      <c r="E16">
        <f>'Career Fielding'!F22</f>
        <v>0</v>
      </c>
      <c r="F16">
        <f>'Career Fielding'!H22</f>
        <v>0</v>
      </c>
    </row>
    <row r="17" spans="1:6" x14ac:dyDescent="0.25">
      <c r="A17" t="str">
        <f>'Career Fielding'!C23</f>
        <v>A Barrass</v>
      </c>
      <c r="B17">
        <f>'Career Fielding'!D23</f>
        <v>1</v>
      </c>
      <c r="C17">
        <f>'Career Fielding'!E23</f>
        <v>1</v>
      </c>
      <c r="D17">
        <f>'Career Fielding'!I23</f>
        <v>0</v>
      </c>
      <c r="E17">
        <f>'Career Fielding'!F23</f>
        <v>0</v>
      </c>
      <c r="F17">
        <f>'Career Fielding'!H23</f>
        <v>0</v>
      </c>
    </row>
    <row r="18" spans="1:6" x14ac:dyDescent="0.25">
      <c r="A18" t="str">
        <f>'Career Fielding'!C24</f>
        <v>J Barron</v>
      </c>
      <c r="B18">
        <f>'Career Fielding'!D24</f>
        <v>16</v>
      </c>
      <c r="C18">
        <f>'Career Fielding'!E24</f>
        <v>1</v>
      </c>
      <c r="D18">
        <f>'Career Fielding'!I24</f>
        <v>0</v>
      </c>
      <c r="E18">
        <f>'Career Fielding'!F24</f>
        <v>0</v>
      </c>
      <c r="F18">
        <f>'Career Fielding'!H24</f>
        <v>0</v>
      </c>
    </row>
    <row r="19" spans="1:6" x14ac:dyDescent="0.25">
      <c r="A19" t="str">
        <f>'Career Fielding'!C25</f>
        <v>H Barry</v>
      </c>
      <c r="B19">
        <f>'Career Fielding'!D25</f>
        <v>1</v>
      </c>
      <c r="C19">
        <f>'Career Fielding'!E25</f>
        <v>1</v>
      </c>
      <c r="D19">
        <f>'Career Fielding'!I25</f>
        <v>0</v>
      </c>
      <c r="E19">
        <f>'Career Fielding'!F25</f>
        <v>0</v>
      </c>
      <c r="F19">
        <f>'Career Fielding'!H25</f>
        <v>0</v>
      </c>
    </row>
    <row r="20" spans="1:6" x14ac:dyDescent="0.25">
      <c r="A20" t="str">
        <f>'Career Fielding'!C26</f>
        <v>T Barry</v>
      </c>
      <c r="B20">
        <f>'Career Fielding'!D26</f>
        <v>2</v>
      </c>
      <c r="C20">
        <f>'Career Fielding'!E26</f>
        <v>1</v>
      </c>
      <c r="D20">
        <f>'Career Fielding'!I26</f>
        <v>0</v>
      </c>
      <c r="E20">
        <f>'Career Fielding'!F26</f>
        <v>0</v>
      </c>
      <c r="F20">
        <f>'Career Fielding'!H26</f>
        <v>0</v>
      </c>
    </row>
    <row r="21" spans="1:6" x14ac:dyDescent="0.25">
      <c r="A21" t="str">
        <f>'Career Fielding'!C27</f>
        <v>P Basic</v>
      </c>
      <c r="B21">
        <f>'Career Fielding'!D27</f>
        <v>12</v>
      </c>
      <c r="C21">
        <f>'Career Fielding'!E27</f>
        <v>8</v>
      </c>
      <c r="D21">
        <f>'Career Fielding'!I27</f>
        <v>0</v>
      </c>
      <c r="E21">
        <f>'Career Fielding'!F27</f>
        <v>0</v>
      </c>
      <c r="F21">
        <f>'Career Fielding'!H27</f>
        <v>0</v>
      </c>
    </row>
    <row r="22" spans="1:6" x14ac:dyDescent="0.25">
      <c r="A22" t="str">
        <f>'Career Fielding'!C28</f>
        <v>Ed Beesley</v>
      </c>
      <c r="B22">
        <f>'Career Fielding'!D28</f>
        <v>31</v>
      </c>
      <c r="C22">
        <f>'Career Fielding'!E28</f>
        <v>11</v>
      </c>
      <c r="D22">
        <f>'Career Fielding'!I28</f>
        <v>0</v>
      </c>
      <c r="E22">
        <f>'Career Fielding'!F28</f>
        <v>0</v>
      </c>
      <c r="F22">
        <f>'Career Fielding'!H28</f>
        <v>0</v>
      </c>
    </row>
    <row r="23" spans="1:6" x14ac:dyDescent="0.25">
      <c r="A23" t="str">
        <f>'Career Fielding'!C29</f>
        <v>Julian Bell</v>
      </c>
      <c r="B23">
        <f>'Career Fielding'!D29</f>
        <v>72</v>
      </c>
      <c r="C23">
        <f>'Career Fielding'!E29</f>
        <v>18</v>
      </c>
      <c r="D23">
        <f>'Career Fielding'!I29</f>
        <v>0</v>
      </c>
      <c r="E23">
        <f>'Career Fielding'!F29</f>
        <v>0</v>
      </c>
      <c r="F23">
        <f>'Career Fielding'!H29</f>
        <v>0</v>
      </c>
    </row>
    <row r="24" spans="1:6" x14ac:dyDescent="0.25">
      <c r="A24" t="str">
        <f>'Career Fielding'!C30</f>
        <v>? Bennet</v>
      </c>
      <c r="B24">
        <f>'Career Fielding'!D30</f>
        <v>1</v>
      </c>
      <c r="C24">
        <f>'Career Fielding'!E30</f>
        <v>0</v>
      </c>
      <c r="D24">
        <f>'Career Fielding'!I30</f>
        <v>0</v>
      </c>
      <c r="E24">
        <f>'Career Fielding'!F30</f>
        <v>0</v>
      </c>
      <c r="F24">
        <f>'Career Fielding'!H30</f>
        <v>0</v>
      </c>
    </row>
    <row r="25" spans="1:6" x14ac:dyDescent="0.25">
      <c r="A25" t="str">
        <f>'Career Fielding'!C31</f>
        <v>Ian Berry</v>
      </c>
      <c r="B25">
        <f>'Career Fielding'!D31</f>
        <v>158</v>
      </c>
      <c r="C25">
        <f>'Career Fielding'!E31</f>
        <v>30</v>
      </c>
      <c r="D25">
        <f>'Career Fielding'!I31</f>
        <v>0</v>
      </c>
      <c r="E25">
        <f>'Career Fielding'!F31</f>
        <v>0</v>
      </c>
      <c r="F25">
        <f>'Career Fielding'!H31</f>
        <v>0</v>
      </c>
    </row>
    <row r="26" spans="1:6" x14ac:dyDescent="0.25">
      <c r="A26" t="str">
        <f>'Career Fielding'!C32</f>
        <v>A Bhattacharryya</v>
      </c>
      <c r="B26">
        <f>'Career Fielding'!D32</f>
        <v>2</v>
      </c>
      <c r="C26">
        <f>'Career Fielding'!E32</f>
        <v>0</v>
      </c>
      <c r="D26">
        <f>'Career Fielding'!I32</f>
        <v>0</v>
      </c>
      <c r="E26">
        <f>'Career Fielding'!F32</f>
        <v>0</v>
      </c>
      <c r="F26">
        <f>'Career Fielding'!H32</f>
        <v>0</v>
      </c>
    </row>
    <row r="27" spans="1:6" x14ac:dyDescent="0.25">
      <c r="A27" t="str">
        <f>'Career Fielding'!C33</f>
        <v>Raiffe Bidder</v>
      </c>
      <c r="B27">
        <f>'Career Fielding'!D33</f>
        <v>4</v>
      </c>
      <c r="C27">
        <f>'Career Fielding'!E33</f>
        <v>0</v>
      </c>
      <c r="D27">
        <f>'Career Fielding'!I33</f>
        <v>0</v>
      </c>
      <c r="E27">
        <f>'Career Fielding'!F33</f>
        <v>0</v>
      </c>
      <c r="F27">
        <f>'Career Fielding'!H33</f>
        <v>0</v>
      </c>
    </row>
    <row r="28" spans="1:6" x14ac:dyDescent="0.25">
      <c r="A28" t="str">
        <f>'Career Fielding'!C34</f>
        <v>E Bird</v>
      </c>
      <c r="B28">
        <f>'Career Fielding'!D34</f>
        <v>50</v>
      </c>
      <c r="C28">
        <f>'Career Fielding'!E34</f>
        <v>17</v>
      </c>
      <c r="D28">
        <f>'Career Fielding'!I34</f>
        <v>0</v>
      </c>
      <c r="E28">
        <f>'Career Fielding'!F34</f>
        <v>0</v>
      </c>
      <c r="F28">
        <f>'Career Fielding'!H34</f>
        <v>0</v>
      </c>
    </row>
    <row r="29" spans="1:6" x14ac:dyDescent="0.25">
      <c r="A29" t="str">
        <f>'Career Fielding'!C35</f>
        <v>Matt Bolshaw</v>
      </c>
      <c r="B29">
        <f>'Career Fielding'!D35</f>
        <v>23</v>
      </c>
      <c r="C29">
        <f>'Career Fielding'!E35</f>
        <v>11</v>
      </c>
      <c r="D29">
        <f>'Career Fielding'!I35</f>
        <v>0</v>
      </c>
      <c r="E29">
        <f>'Career Fielding'!F35</f>
        <v>0</v>
      </c>
      <c r="F29">
        <f>'Career Fielding'!H35</f>
        <v>0</v>
      </c>
    </row>
    <row r="30" spans="1:6" x14ac:dyDescent="0.25">
      <c r="A30" t="str">
        <f>'Career Fielding'!C36</f>
        <v>Andrew Boyd</v>
      </c>
      <c r="B30">
        <f>'Career Fielding'!D36</f>
        <v>100</v>
      </c>
      <c r="C30">
        <f>'Career Fielding'!E36</f>
        <v>32</v>
      </c>
      <c r="D30">
        <f>'Career Fielding'!I36</f>
        <v>0</v>
      </c>
      <c r="E30">
        <f>'Career Fielding'!F36</f>
        <v>0</v>
      </c>
      <c r="F30">
        <f>'Career Fielding'!H36</f>
        <v>0</v>
      </c>
    </row>
    <row r="31" spans="1:6" x14ac:dyDescent="0.25">
      <c r="A31" t="str">
        <f>'Career Fielding'!C37</f>
        <v>C Bradley</v>
      </c>
      <c r="B31">
        <f>'Career Fielding'!D37</f>
        <v>4</v>
      </c>
      <c r="C31">
        <f>'Career Fielding'!E37</f>
        <v>2</v>
      </c>
      <c r="D31">
        <f>'Career Fielding'!I37</f>
        <v>0</v>
      </c>
      <c r="E31">
        <f>'Career Fielding'!F37</f>
        <v>0</v>
      </c>
      <c r="F31">
        <f>'Career Fielding'!H37</f>
        <v>0</v>
      </c>
    </row>
    <row r="32" spans="1:6" x14ac:dyDescent="0.25">
      <c r="A32" t="str">
        <f>'Career Fielding'!C38</f>
        <v>B Breen</v>
      </c>
      <c r="B32">
        <f>'Career Fielding'!D38</f>
        <v>1</v>
      </c>
      <c r="C32">
        <f>'Career Fielding'!E38</f>
        <v>0</v>
      </c>
      <c r="D32">
        <f>'Career Fielding'!I38</f>
        <v>0</v>
      </c>
      <c r="E32">
        <f>'Career Fielding'!F38</f>
        <v>0</v>
      </c>
      <c r="F32">
        <f>'Career Fielding'!H38</f>
        <v>0</v>
      </c>
    </row>
    <row r="33" spans="1:6" x14ac:dyDescent="0.25">
      <c r="A33" t="str">
        <f>'Career Fielding'!C39</f>
        <v>Doug Brennan</v>
      </c>
      <c r="B33">
        <f>'Career Fielding'!D39</f>
        <v>11</v>
      </c>
      <c r="C33">
        <f>'Career Fielding'!E39</f>
        <v>2</v>
      </c>
      <c r="D33">
        <f>'Career Fielding'!I39</f>
        <v>0</v>
      </c>
      <c r="E33">
        <f>'Career Fielding'!F39</f>
        <v>0</v>
      </c>
      <c r="F33">
        <f>'Career Fielding'!H39</f>
        <v>0</v>
      </c>
    </row>
    <row r="34" spans="1:6" x14ac:dyDescent="0.25">
      <c r="A34" t="str">
        <f>'Career Fielding'!C40</f>
        <v>W Brett</v>
      </c>
      <c r="B34">
        <f>'Career Fielding'!D40</f>
        <v>4</v>
      </c>
      <c r="C34">
        <f>'Career Fielding'!E40</f>
        <v>1</v>
      </c>
      <c r="D34">
        <f>'Career Fielding'!I40</f>
        <v>0</v>
      </c>
      <c r="E34">
        <f>'Career Fielding'!F40</f>
        <v>0</v>
      </c>
      <c r="F34">
        <f>'Career Fielding'!H40</f>
        <v>0</v>
      </c>
    </row>
    <row r="35" spans="1:6" x14ac:dyDescent="0.25">
      <c r="A35" t="str">
        <f>'Career Fielding'!C41</f>
        <v>Steve Britto</v>
      </c>
      <c r="B35">
        <f>'Career Fielding'!D41</f>
        <v>356</v>
      </c>
      <c r="C35">
        <f>'Career Fielding'!E41</f>
        <v>53</v>
      </c>
      <c r="D35">
        <f>'Career Fielding'!I41</f>
        <v>0</v>
      </c>
      <c r="E35">
        <f>'Career Fielding'!F41</f>
        <v>0</v>
      </c>
      <c r="F35">
        <f>'Career Fielding'!H41</f>
        <v>0</v>
      </c>
    </row>
    <row r="36" spans="1:6" x14ac:dyDescent="0.25">
      <c r="A36" t="str">
        <f>'Career Fielding'!C42</f>
        <v>B Brown</v>
      </c>
      <c r="B36">
        <f>'Career Fielding'!D42</f>
        <v>17</v>
      </c>
      <c r="C36">
        <f>'Career Fielding'!E42</f>
        <v>8</v>
      </c>
      <c r="D36">
        <f>'Career Fielding'!I42</f>
        <v>0</v>
      </c>
      <c r="E36">
        <f>'Career Fielding'!F42</f>
        <v>0</v>
      </c>
      <c r="F36">
        <f>'Career Fielding'!H42</f>
        <v>0</v>
      </c>
    </row>
    <row r="37" spans="1:6" x14ac:dyDescent="0.25">
      <c r="A37" t="str">
        <f>'Career Fielding'!C43</f>
        <v>M Brown</v>
      </c>
      <c r="B37">
        <f>'Career Fielding'!D43</f>
        <v>1</v>
      </c>
      <c r="C37">
        <f>'Career Fielding'!E43</f>
        <v>0</v>
      </c>
      <c r="D37">
        <f>'Career Fielding'!I43</f>
        <v>0</v>
      </c>
      <c r="E37">
        <f>'Career Fielding'!F43</f>
        <v>0</v>
      </c>
      <c r="F37">
        <f>'Career Fielding'!H43</f>
        <v>0</v>
      </c>
    </row>
    <row r="38" spans="1:6" x14ac:dyDescent="0.25">
      <c r="A38" t="str">
        <f>'Career Fielding'!C44</f>
        <v>P Brown</v>
      </c>
      <c r="B38">
        <f>'Career Fielding'!D44</f>
        <v>22</v>
      </c>
      <c r="C38">
        <f>'Career Fielding'!E44</f>
        <v>2</v>
      </c>
      <c r="D38">
        <f>'Career Fielding'!I44</f>
        <v>0</v>
      </c>
      <c r="E38">
        <f>'Career Fielding'!F44</f>
        <v>0</v>
      </c>
      <c r="F38">
        <f>'Career Fielding'!H44</f>
        <v>0</v>
      </c>
    </row>
    <row r="39" spans="1:6" x14ac:dyDescent="0.25">
      <c r="A39" t="str">
        <f>'Career Fielding'!C45</f>
        <v>D Bruce</v>
      </c>
      <c r="B39">
        <f>'Career Fielding'!D45</f>
        <v>1</v>
      </c>
      <c r="C39">
        <f>'Career Fielding'!E45</f>
        <v>0</v>
      </c>
      <c r="D39">
        <f>'Career Fielding'!I45</f>
        <v>0</v>
      </c>
      <c r="E39">
        <f>'Career Fielding'!F45</f>
        <v>0</v>
      </c>
      <c r="F39">
        <f>'Career Fielding'!H45</f>
        <v>0</v>
      </c>
    </row>
    <row r="40" spans="1:6" x14ac:dyDescent="0.25">
      <c r="A40" t="str">
        <f>'Career Fielding'!C46</f>
        <v>G Buckley</v>
      </c>
      <c r="B40">
        <f>'Career Fielding'!D46</f>
        <v>1</v>
      </c>
      <c r="C40">
        <f>'Career Fielding'!E46</f>
        <v>0</v>
      </c>
      <c r="D40">
        <f>'Career Fielding'!I46</f>
        <v>0</v>
      </c>
      <c r="E40">
        <f>'Career Fielding'!F46</f>
        <v>0</v>
      </c>
      <c r="F40">
        <f>'Career Fielding'!H46</f>
        <v>0</v>
      </c>
    </row>
    <row r="41" spans="1:6" x14ac:dyDescent="0.25">
      <c r="A41" t="str">
        <f>'Career Fielding'!C47</f>
        <v>Richard Buckley</v>
      </c>
      <c r="B41">
        <f>'Career Fielding'!D47</f>
        <v>200</v>
      </c>
      <c r="C41">
        <f>'Career Fielding'!E47</f>
        <v>67</v>
      </c>
      <c r="D41">
        <f>'Career Fielding'!I47</f>
        <v>0</v>
      </c>
      <c r="E41">
        <f>'Career Fielding'!F47</f>
        <v>21</v>
      </c>
      <c r="F41">
        <f>'Career Fielding'!H47</f>
        <v>2</v>
      </c>
    </row>
    <row r="42" spans="1:6" x14ac:dyDescent="0.25">
      <c r="A42" t="str">
        <f>'Career Fielding'!C48</f>
        <v>G Buckner</v>
      </c>
      <c r="B42">
        <f>'Career Fielding'!D48</f>
        <v>117</v>
      </c>
      <c r="C42">
        <f>'Career Fielding'!E48</f>
        <v>5</v>
      </c>
      <c r="D42">
        <f>'Career Fielding'!I48</f>
        <v>0</v>
      </c>
      <c r="E42">
        <f>'Career Fielding'!F48</f>
        <v>1</v>
      </c>
      <c r="F42">
        <f>'Career Fielding'!H48</f>
        <v>0</v>
      </c>
    </row>
    <row r="43" spans="1:6" x14ac:dyDescent="0.25">
      <c r="A43" t="str">
        <f>'Career Fielding'!C49</f>
        <v>Alex Burriel</v>
      </c>
      <c r="B43">
        <f>'Career Fielding'!D49</f>
        <v>11</v>
      </c>
      <c r="C43">
        <f>'Career Fielding'!E49</f>
        <v>5</v>
      </c>
      <c r="D43">
        <f>'Career Fielding'!I49</f>
        <v>0</v>
      </c>
      <c r="E43">
        <f>'Career Fielding'!F49</f>
        <v>0</v>
      </c>
      <c r="F43">
        <f>'Career Fielding'!H49</f>
        <v>0</v>
      </c>
    </row>
    <row r="44" spans="1:6" x14ac:dyDescent="0.25">
      <c r="A44" t="str">
        <f>'Career Fielding'!C50</f>
        <v>Rhys Byrne</v>
      </c>
      <c r="B44">
        <f>'Career Fielding'!D50</f>
        <v>11</v>
      </c>
      <c r="C44">
        <f>'Career Fielding'!E50</f>
        <v>4</v>
      </c>
      <c r="D44">
        <f>'Career Fielding'!I50</f>
        <v>0</v>
      </c>
      <c r="E44">
        <f>'Career Fielding'!F50</f>
        <v>0</v>
      </c>
      <c r="F44">
        <f>'Career Fielding'!H50</f>
        <v>0</v>
      </c>
    </row>
    <row r="45" spans="1:6" x14ac:dyDescent="0.25">
      <c r="A45" t="str">
        <f>'Career Fielding'!C51</f>
        <v>M Callanan</v>
      </c>
      <c r="B45">
        <f>'Career Fielding'!D51</f>
        <v>24</v>
      </c>
      <c r="C45">
        <f>'Career Fielding'!E51</f>
        <v>9</v>
      </c>
      <c r="D45">
        <f>'Career Fielding'!I51</f>
        <v>0</v>
      </c>
      <c r="E45">
        <f>'Career Fielding'!F51</f>
        <v>0</v>
      </c>
      <c r="F45">
        <f>'Career Fielding'!H51</f>
        <v>0</v>
      </c>
    </row>
    <row r="46" spans="1:6" x14ac:dyDescent="0.25">
      <c r="A46" t="str">
        <f>'Career Fielding'!C52</f>
        <v>Anthony Campbell</v>
      </c>
      <c r="B46">
        <f>'Career Fielding'!D52</f>
        <v>89</v>
      </c>
      <c r="C46">
        <f>'Career Fielding'!E52</f>
        <v>35</v>
      </c>
      <c r="D46">
        <f>'Career Fielding'!I52</f>
        <v>0</v>
      </c>
      <c r="E46">
        <f>'Career Fielding'!F52</f>
        <v>0</v>
      </c>
      <c r="F46">
        <f>'Career Fielding'!H52</f>
        <v>0</v>
      </c>
    </row>
    <row r="47" spans="1:6" x14ac:dyDescent="0.25">
      <c r="A47" t="str">
        <f>'Career Fielding'!C53</f>
        <v>J Capel</v>
      </c>
      <c r="B47">
        <f>'Career Fielding'!D53</f>
        <v>1</v>
      </c>
      <c r="C47">
        <f>'Career Fielding'!E53</f>
        <v>1</v>
      </c>
      <c r="D47">
        <f>'Career Fielding'!I53</f>
        <v>0</v>
      </c>
      <c r="E47">
        <f>'Career Fielding'!F53</f>
        <v>0</v>
      </c>
      <c r="F47">
        <f>'Career Fielding'!H53</f>
        <v>0</v>
      </c>
    </row>
    <row r="48" spans="1:6" x14ac:dyDescent="0.25">
      <c r="A48" t="str">
        <f>'Career Fielding'!C54</f>
        <v>C Carline</v>
      </c>
      <c r="B48">
        <f>'Career Fielding'!D54</f>
        <v>1</v>
      </c>
      <c r="C48">
        <f>'Career Fielding'!E54</f>
        <v>0</v>
      </c>
      <c r="D48">
        <f>'Career Fielding'!I54</f>
        <v>0</v>
      </c>
      <c r="E48">
        <f>'Career Fielding'!F54</f>
        <v>0</v>
      </c>
      <c r="F48">
        <f>'Career Fielding'!H54</f>
        <v>0</v>
      </c>
    </row>
    <row r="49" spans="1:6" x14ac:dyDescent="0.25">
      <c r="A49" t="str">
        <f>'Career Fielding'!C55</f>
        <v>Conor Carson</v>
      </c>
      <c r="B49">
        <f>'Career Fielding'!D55</f>
        <v>3</v>
      </c>
      <c r="C49">
        <f>'Career Fielding'!E55</f>
        <v>2</v>
      </c>
      <c r="D49">
        <f>'Career Fielding'!I55</f>
        <v>0</v>
      </c>
      <c r="E49">
        <f>'Career Fielding'!F55</f>
        <v>0</v>
      </c>
      <c r="F49">
        <f>'Career Fielding'!H55</f>
        <v>0</v>
      </c>
    </row>
    <row r="50" spans="1:6" x14ac:dyDescent="0.25">
      <c r="A50" t="str">
        <f>'Career Fielding'!C56</f>
        <v>Simon Carson</v>
      </c>
      <c r="B50">
        <f>'Career Fielding'!D56</f>
        <v>158</v>
      </c>
      <c r="C50">
        <f>'Career Fielding'!E56</f>
        <v>35</v>
      </c>
      <c r="D50">
        <f>'Career Fielding'!I56</f>
        <v>0</v>
      </c>
      <c r="E50">
        <f>'Career Fielding'!F56</f>
        <v>0</v>
      </c>
      <c r="F50">
        <f>'Career Fielding'!H56</f>
        <v>0</v>
      </c>
    </row>
    <row r="51" spans="1:6" x14ac:dyDescent="0.25">
      <c r="A51" t="str">
        <f>'Career Fielding'!C57</f>
        <v>T Cawkwell</v>
      </c>
      <c r="B51">
        <f>'Career Fielding'!D57</f>
        <v>6</v>
      </c>
      <c r="C51">
        <f>'Career Fielding'!E57</f>
        <v>0</v>
      </c>
      <c r="D51">
        <f>'Career Fielding'!I57</f>
        <v>0</v>
      </c>
      <c r="E51">
        <f>'Career Fielding'!F57</f>
        <v>0</v>
      </c>
      <c r="F51">
        <f>'Career Fielding'!H57</f>
        <v>0</v>
      </c>
    </row>
    <row r="52" spans="1:6" x14ac:dyDescent="0.25">
      <c r="A52" t="str">
        <f>'Career Fielding'!C58</f>
        <v>Kevin Chau</v>
      </c>
      <c r="B52">
        <f>'Career Fielding'!D58</f>
        <v>34</v>
      </c>
      <c r="C52">
        <f>'Career Fielding'!E58</f>
        <v>11</v>
      </c>
      <c r="D52">
        <f>'Career Fielding'!I58</f>
        <v>1</v>
      </c>
      <c r="E52">
        <f>'Career Fielding'!F58</f>
        <v>0</v>
      </c>
      <c r="F52">
        <f>'Career Fielding'!H58</f>
        <v>0</v>
      </c>
    </row>
    <row r="53" spans="1:6" x14ac:dyDescent="0.25">
      <c r="A53" t="str">
        <f>'Career Fielding'!C59</f>
        <v>A Chowdhary</v>
      </c>
      <c r="B53">
        <f>'Career Fielding'!D59</f>
        <v>1</v>
      </c>
      <c r="C53">
        <f>'Career Fielding'!E59</f>
        <v>1</v>
      </c>
      <c r="D53">
        <f>'Career Fielding'!I59</f>
        <v>0</v>
      </c>
      <c r="E53">
        <f>'Career Fielding'!F59</f>
        <v>0</v>
      </c>
      <c r="F53">
        <f>'Career Fielding'!H59</f>
        <v>0</v>
      </c>
    </row>
    <row r="54" spans="1:6" x14ac:dyDescent="0.25">
      <c r="A54" t="str">
        <f>'Career Fielding'!C60</f>
        <v>C Chowdry</v>
      </c>
      <c r="B54">
        <f>'Career Fielding'!D60</f>
        <v>1</v>
      </c>
      <c r="C54">
        <f>'Career Fielding'!E60</f>
        <v>0</v>
      </c>
      <c r="D54">
        <f>'Career Fielding'!I60</f>
        <v>0</v>
      </c>
      <c r="E54">
        <f>'Career Fielding'!F60</f>
        <v>0</v>
      </c>
      <c r="F54">
        <f>'Career Fielding'!H60</f>
        <v>0</v>
      </c>
    </row>
    <row r="55" spans="1:6" x14ac:dyDescent="0.25">
      <c r="A55" t="str">
        <f>'Career Fielding'!C61</f>
        <v>B Clark</v>
      </c>
      <c r="B55">
        <f>'Career Fielding'!D61</f>
        <v>25</v>
      </c>
      <c r="C55">
        <f>'Career Fielding'!E61</f>
        <v>13</v>
      </c>
      <c r="D55">
        <f>'Career Fielding'!I61</f>
        <v>0</v>
      </c>
      <c r="E55">
        <f>'Career Fielding'!F61</f>
        <v>0</v>
      </c>
      <c r="F55">
        <f>'Career Fielding'!H61</f>
        <v>0</v>
      </c>
    </row>
    <row r="56" spans="1:6" x14ac:dyDescent="0.25">
      <c r="A56" t="str">
        <f>'Career Fielding'!C62</f>
        <v>Dave Conway</v>
      </c>
      <c r="B56">
        <f>'Career Fielding'!D62</f>
        <v>30</v>
      </c>
      <c r="C56">
        <f>'Career Fielding'!E62</f>
        <v>9</v>
      </c>
      <c r="D56">
        <f>'Career Fielding'!I62</f>
        <v>0</v>
      </c>
      <c r="E56">
        <f>'Career Fielding'!F62</f>
        <v>0</v>
      </c>
      <c r="F56">
        <f>'Career Fielding'!H62</f>
        <v>0</v>
      </c>
    </row>
    <row r="57" spans="1:6" x14ac:dyDescent="0.25">
      <c r="A57" t="str">
        <f>'Career Fielding'!C63</f>
        <v>J Cooper</v>
      </c>
      <c r="B57">
        <f>'Career Fielding'!D63</f>
        <v>12</v>
      </c>
      <c r="C57">
        <f>'Career Fielding'!E63</f>
        <v>2</v>
      </c>
      <c r="D57">
        <f>'Career Fielding'!I63</f>
        <v>0</v>
      </c>
      <c r="E57">
        <f>'Career Fielding'!F63</f>
        <v>0</v>
      </c>
      <c r="F57">
        <f>'Career Fielding'!H63</f>
        <v>0</v>
      </c>
    </row>
    <row r="58" spans="1:6" x14ac:dyDescent="0.25">
      <c r="A58" t="str">
        <f>'Career Fielding'!C64</f>
        <v>Robert Cox</v>
      </c>
      <c r="B58">
        <f>'Career Fielding'!D64</f>
        <v>319</v>
      </c>
      <c r="C58">
        <f>'Career Fielding'!E64</f>
        <v>81</v>
      </c>
      <c r="D58">
        <f>'Career Fielding'!I64</f>
        <v>0</v>
      </c>
      <c r="E58">
        <f>'Career Fielding'!F64</f>
        <v>0</v>
      </c>
      <c r="F58">
        <f>'Career Fielding'!H64</f>
        <v>0</v>
      </c>
    </row>
    <row r="59" spans="1:6" x14ac:dyDescent="0.25">
      <c r="A59" t="str">
        <f>'Career Fielding'!C65</f>
        <v>N Creek</v>
      </c>
      <c r="B59">
        <f>'Career Fielding'!D65</f>
        <v>16</v>
      </c>
      <c r="C59">
        <f>'Career Fielding'!E65</f>
        <v>1</v>
      </c>
      <c r="D59">
        <f>'Career Fielding'!I65</f>
        <v>0</v>
      </c>
      <c r="E59">
        <f>'Career Fielding'!F65</f>
        <v>0</v>
      </c>
      <c r="F59">
        <f>'Career Fielding'!H65</f>
        <v>0</v>
      </c>
    </row>
    <row r="60" spans="1:6" x14ac:dyDescent="0.25">
      <c r="A60" t="str">
        <f>'Career Fielding'!C66</f>
        <v>M Crew</v>
      </c>
      <c r="B60">
        <f>'Career Fielding'!D66</f>
        <v>1</v>
      </c>
      <c r="C60">
        <f>'Career Fielding'!E66</f>
        <v>0</v>
      </c>
      <c r="D60">
        <f>'Career Fielding'!I66</f>
        <v>0</v>
      </c>
      <c r="E60">
        <f>'Career Fielding'!F66</f>
        <v>1</v>
      </c>
      <c r="F60">
        <f>'Career Fielding'!H66</f>
        <v>0</v>
      </c>
    </row>
    <row r="61" spans="1:6" x14ac:dyDescent="0.25">
      <c r="A61" t="str">
        <f>'Career Fielding'!C67</f>
        <v>V Cruickshank</v>
      </c>
      <c r="B61">
        <f>'Career Fielding'!D67</f>
        <v>2</v>
      </c>
      <c r="C61">
        <f>'Career Fielding'!E67</f>
        <v>0</v>
      </c>
      <c r="D61">
        <f>'Career Fielding'!I67</f>
        <v>0</v>
      </c>
      <c r="E61">
        <f>'Career Fielding'!F67</f>
        <v>0</v>
      </c>
      <c r="F61">
        <f>'Career Fielding'!H67</f>
        <v>0</v>
      </c>
    </row>
    <row r="62" spans="1:6" x14ac:dyDescent="0.25">
      <c r="A62" t="str">
        <f>'Career Fielding'!C68</f>
        <v>S Dalton</v>
      </c>
      <c r="B62">
        <f>'Career Fielding'!D68</f>
        <v>4</v>
      </c>
      <c r="C62">
        <f>'Career Fielding'!E68</f>
        <v>0</v>
      </c>
      <c r="D62">
        <f>'Career Fielding'!I68</f>
        <v>0</v>
      </c>
      <c r="E62">
        <f>'Career Fielding'!F68</f>
        <v>0</v>
      </c>
      <c r="F62">
        <f>'Career Fielding'!H68</f>
        <v>0</v>
      </c>
    </row>
    <row r="63" spans="1:6" x14ac:dyDescent="0.25">
      <c r="A63" t="str">
        <f>'Career Fielding'!C69</f>
        <v>Dyll Davies</v>
      </c>
      <c r="B63">
        <f>'Career Fielding'!D69</f>
        <v>261</v>
      </c>
      <c r="C63">
        <f>'Career Fielding'!E69</f>
        <v>26</v>
      </c>
      <c r="D63">
        <f>'Career Fielding'!I69</f>
        <v>0</v>
      </c>
      <c r="E63">
        <f>'Career Fielding'!F69</f>
        <v>2</v>
      </c>
      <c r="F63">
        <f>'Career Fielding'!H69</f>
        <v>0</v>
      </c>
    </row>
    <row r="64" spans="1:6" x14ac:dyDescent="0.25">
      <c r="A64" t="str">
        <f>'Career Fielding'!C70</f>
        <v>Harry Davies</v>
      </c>
      <c r="B64">
        <f>'Career Fielding'!D70</f>
        <v>55</v>
      </c>
      <c r="C64">
        <f>'Career Fielding'!E70</f>
        <v>8</v>
      </c>
      <c r="D64">
        <f>'Career Fielding'!I70</f>
        <v>0</v>
      </c>
      <c r="E64">
        <f>'Career Fielding'!F70</f>
        <v>0</v>
      </c>
      <c r="F64">
        <f>'Career Fielding'!H70</f>
        <v>0</v>
      </c>
    </row>
    <row r="65" spans="1:6" x14ac:dyDescent="0.25">
      <c r="A65" t="str">
        <f>'Career Fielding'!C71</f>
        <v>J Davies</v>
      </c>
      <c r="B65">
        <f>'Career Fielding'!D71</f>
        <v>1</v>
      </c>
      <c r="C65">
        <f>'Career Fielding'!E71</f>
        <v>0</v>
      </c>
      <c r="D65">
        <f>'Career Fielding'!I71</f>
        <v>0</v>
      </c>
      <c r="E65">
        <f>'Career Fielding'!F71</f>
        <v>0</v>
      </c>
      <c r="F65">
        <f>'Career Fielding'!H71</f>
        <v>0</v>
      </c>
    </row>
    <row r="66" spans="1:6" x14ac:dyDescent="0.25">
      <c r="A66" t="str">
        <f>'Career Fielding'!C72</f>
        <v>L Derbyshire</v>
      </c>
      <c r="B66">
        <f>'Career Fielding'!D72</f>
        <v>5</v>
      </c>
      <c r="C66">
        <f>'Career Fielding'!E72</f>
        <v>1</v>
      </c>
      <c r="D66">
        <f>'Career Fielding'!I72</f>
        <v>0</v>
      </c>
      <c r="E66">
        <f>'Career Fielding'!F72</f>
        <v>0</v>
      </c>
      <c r="F66">
        <f>'Career Fielding'!H72</f>
        <v>0</v>
      </c>
    </row>
    <row r="67" spans="1:6" x14ac:dyDescent="0.25">
      <c r="A67" t="str">
        <f>'Career Fielding'!C73</f>
        <v>P Derbyshire</v>
      </c>
      <c r="B67">
        <f>'Career Fielding'!D73</f>
        <v>2</v>
      </c>
      <c r="C67">
        <f>'Career Fielding'!E73</f>
        <v>1</v>
      </c>
      <c r="D67">
        <f>'Career Fielding'!I73</f>
        <v>0</v>
      </c>
      <c r="E67">
        <f>'Career Fielding'!F73</f>
        <v>0</v>
      </c>
      <c r="F67">
        <f>'Career Fielding'!H73</f>
        <v>0</v>
      </c>
    </row>
    <row r="68" spans="1:6" x14ac:dyDescent="0.25">
      <c r="A68" t="str">
        <f>'Career Fielding'!C74</f>
        <v>D Diamond</v>
      </c>
      <c r="B68">
        <f>'Career Fielding'!D74</f>
        <v>2</v>
      </c>
      <c r="C68">
        <f>'Career Fielding'!E74</f>
        <v>0</v>
      </c>
      <c r="D68">
        <f>'Career Fielding'!I74</f>
        <v>0</v>
      </c>
      <c r="E68">
        <f>'Career Fielding'!F74</f>
        <v>0</v>
      </c>
      <c r="F68">
        <f>'Career Fielding'!H74</f>
        <v>0</v>
      </c>
    </row>
    <row r="69" spans="1:6" x14ac:dyDescent="0.25">
      <c r="A69" t="str">
        <f>'Career Fielding'!C75</f>
        <v>Hamish Dowell</v>
      </c>
      <c r="B69">
        <f>'Career Fielding'!D75</f>
        <v>21</v>
      </c>
      <c r="C69">
        <f>'Career Fielding'!E75</f>
        <v>7</v>
      </c>
      <c r="D69">
        <f>'Career Fielding'!I75</f>
        <v>0</v>
      </c>
      <c r="E69">
        <f>'Career Fielding'!F75</f>
        <v>0</v>
      </c>
      <c r="F69">
        <f>'Career Fielding'!H75</f>
        <v>0</v>
      </c>
    </row>
    <row r="70" spans="1:6" x14ac:dyDescent="0.25">
      <c r="A70" t="str">
        <f>'Career Fielding'!C76</f>
        <v>Nicko Dowell</v>
      </c>
      <c r="B70">
        <f>'Career Fielding'!D76</f>
        <v>76</v>
      </c>
      <c r="C70">
        <f>'Career Fielding'!E76</f>
        <v>13</v>
      </c>
      <c r="D70">
        <f>'Career Fielding'!I76</f>
        <v>0</v>
      </c>
      <c r="E70">
        <f>'Career Fielding'!F76</f>
        <v>47</v>
      </c>
      <c r="F70">
        <f>'Career Fielding'!H76</f>
        <v>0</v>
      </c>
    </row>
    <row r="71" spans="1:6" x14ac:dyDescent="0.25">
      <c r="A71" t="str">
        <f>'Career Fielding'!C77</f>
        <v>M Dudley</v>
      </c>
      <c r="B71">
        <f>'Career Fielding'!D77</f>
        <v>3</v>
      </c>
      <c r="C71">
        <f>'Career Fielding'!E77</f>
        <v>0</v>
      </c>
      <c r="D71">
        <f>'Career Fielding'!I77</f>
        <v>0</v>
      </c>
      <c r="E71">
        <f>'Career Fielding'!F77</f>
        <v>0</v>
      </c>
      <c r="F71">
        <f>'Career Fielding'!H77</f>
        <v>0</v>
      </c>
    </row>
    <row r="72" spans="1:6" x14ac:dyDescent="0.25">
      <c r="A72" t="str">
        <f>'Career Fielding'!C78</f>
        <v>Gordon Dunne</v>
      </c>
      <c r="B72">
        <f>'Career Fielding'!D78</f>
        <v>1</v>
      </c>
      <c r="C72">
        <f>'Career Fielding'!E78</f>
        <v>0</v>
      </c>
      <c r="D72">
        <f>'Career Fielding'!I78</f>
        <v>0</v>
      </c>
      <c r="E72">
        <f>'Career Fielding'!F78</f>
        <v>0</v>
      </c>
      <c r="F72">
        <f>'Career Fielding'!H78</f>
        <v>0</v>
      </c>
    </row>
    <row r="73" spans="1:6" x14ac:dyDescent="0.25">
      <c r="A73" t="str">
        <f>'Career Fielding'!C79</f>
        <v>H Ewinger</v>
      </c>
      <c r="B73">
        <f>'Career Fielding'!D79</f>
        <v>20</v>
      </c>
      <c r="C73">
        <f>'Career Fielding'!E79</f>
        <v>8</v>
      </c>
      <c r="D73">
        <f>'Career Fielding'!I79</f>
        <v>0</v>
      </c>
      <c r="E73">
        <f>'Career Fielding'!F79</f>
        <v>0</v>
      </c>
      <c r="F73">
        <f>'Career Fielding'!H79</f>
        <v>0</v>
      </c>
    </row>
    <row r="74" spans="1:6" x14ac:dyDescent="0.25">
      <c r="A74" t="str">
        <f>'Career Fielding'!C80</f>
        <v>E Feast</v>
      </c>
      <c r="B74">
        <f>'Career Fielding'!D80</f>
        <v>9</v>
      </c>
      <c r="C74">
        <f>'Career Fielding'!E80</f>
        <v>3</v>
      </c>
      <c r="D74">
        <f>'Career Fielding'!I80</f>
        <v>0</v>
      </c>
      <c r="E74">
        <f>'Career Fielding'!F80</f>
        <v>0</v>
      </c>
      <c r="F74">
        <f>'Career Fielding'!H80</f>
        <v>0</v>
      </c>
    </row>
    <row r="75" spans="1:6" x14ac:dyDescent="0.25">
      <c r="A75" t="str">
        <f>'Career Fielding'!C81</f>
        <v>Chris Feeney</v>
      </c>
      <c r="B75">
        <f>'Career Fielding'!D81</f>
        <v>163</v>
      </c>
      <c r="C75">
        <f>'Career Fielding'!E81</f>
        <v>6</v>
      </c>
      <c r="D75">
        <f>'Career Fielding'!I81</f>
        <v>0</v>
      </c>
      <c r="E75">
        <f>'Career Fielding'!F81</f>
        <v>29</v>
      </c>
      <c r="F75">
        <f>'Career Fielding'!H81</f>
        <v>0</v>
      </c>
    </row>
    <row r="76" spans="1:6" x14ac:dyDescent="0.25">
      <c r="A76" t="str">
        <f>'Career Fielding'!C82</f>
        <v>P Fenech</v>
      </c>
      <c r="B76">
        <f>'Career Fielding'!D82</f>
        <v>13</v>
      </c>
      <c r="C76">
        <f>'Career Fielding'!E82</f>
        <v>7</v>
      </c>
      <c r="D76">
        <f>'Career Fielding'!I82</f>
        <v>0</v>
      </c>
      <c r="E76">
        <f>'Career Fielding'!F82</f>
        <v>0</v>
      </c>
      <c r="F76">
        <f>'Career Fielding'!H82</f>
        <v>0</v>
      </c>
    </row>
    <row r="77" spans="1:6" x14ac:dyDescent="0.25">
      <c r="A77" t="str">
        <f>'Career Fielding'!C83</f>
        <v>T Flavin</v>
      </c>
      <c r="B77">
        <f>'Career Fielding'!D83</f>
        <v>1</v>
      </c>
      <c r="C77">
        <f>'Career Fielding'!E83</f>
        <v>1</v>
      </c>
      <c r="D77">
        <f>'Career Fielding'!I83</f>
        <v>0</v>
      </c>
      <c r="E77">
        <f>'Career Fielding'!F83</f>
        <v>0</v>
      </c>
      <c r="F77">
        <f>'Career Fielding'!H83</f>
        <v>0</v>
      </c>
    </row>
    <row r="78" spans="1:6" x14ac:dyDescent="0.25">
      <c r="A78" t="str">
        <f>'Career Fielding'!C84</f>
        <v>S Follows</v>
      </c>
      <c r="B78">
        <f>'Career Fielding'!D84</f>
        <v>67</v>
      </c>
      <c r="C78">
        <f>'Career Fielding'!E84</f>
        <v>16</v>
      </c>
      <c r="D78">
        <f>'Career Fielding'!I84</f>
        <v>0</v>
      </c>
      <c r="E78">
        <f>'Career Fielding'!F84</f>
        <v>0</v>
      </c>
      <c r="F78">
        <f>'Career Fielding'!H84</f>
        <v>0</v>
      </c>
    </row>
    <row r="79" spans="1:6" x14ac:dyDescent="0.25">
      <c r="A79" t="str">
        <f>'Career Fielding'!C85</f>
        <v>J Fowler</v>
      </c>
      <c r="B79">
        <f>'Career Fielding'!D85</f>
        <v>12</v>
      </c>
      <c r="C79">
        <f>'Career Fielding'!E85</f>
        <v>4</v>
      </c>
      <c r="D79">
        <f>'Career Fielding'!I85</f>
        <v>0</v>
      </c>
      <c r="E79">
        <f>'Career Fielding'!F85</f>
        <v>0</v>
      </c>
      <c r="F79">
        <f>'Career Fielding'!H85</f>
        <v>0</v>
      </c>
    </row>
    <row r="80" spans="1:6" x14ac:dyDescent="0.25">
      <c r="A80" t="str">
        <f>'Career Fielding'!C86</f>
        <v>Peter Garlando</v>
      </c>
      <c r="B80">
        <f>'Career Fielding'!D86</f>
        <v>3</v>
      </c>
      <c r="C80">
        <f>'Career Fielding'!E86</f>
        <v>1</v>
      </c>
      <c r="D80">
        <f>'Career Fielding'!I86</f>
        <v>0</v>
      </c>
      <c r="E80">
        <f>'Career Fielding'!F86</f>
        <v>0</v>
      </c>
      <c r="F80">
        <f>'Career Fielding'!H86</f>
        <v>0</v>
      </c>
    </row>
    <row r="81" spans="1:6" x14ac:dyDescent="0.25">
      <c r="A81" t="str">
        <f>'Career Fielding'!C87</f>
        <v>Sav Gatfield</v>
      </c>
      <c r="B81">
        <f>'Career Fielding'!D87</f>
        <v>26</v>
      </c>
      <c r="C81">
        <f>'Career Fielding'!E87</f>
        <v>1</v>
      </c>
      <c r="D81">
        <f>'Career Fielding'!I87</f>
        <v>0</v>
      </c>
      <c r="E81">
        <f>'Career Fielding'!F87</f>
        <v>0</v>
      </c>
      <c r="F81">
        <f>'Career Fielding'!H87</f>
        <v>0</v>
      </c>
    </row>
    <row r="82" spans="1:6" x14ac:dyDescent="0.25">
      <c r="A82" t="str">
        <f>'Career Fielding'!C88</f>
        <v>C Gibbons</v>
      </c>
      <c r="B82">
        <f>'Career Fielding'!D88</f>
        <v>1</v>
      </c>
      <c r="C82">
        <f>'Career Fielding'!E88</f>
        <v>1</v>
      </c>
      <c r="D82">
        <f>'Career Fielding'!I88</f>
        <v>0</v>
      </c>
      <c r="E82">
        <f>'Career Fielding'!F88</f>
        <v>0</v>
      </c>
      <c r="F82">
        <f>'Career Fielding'!H88</f>
        <v>0</v>
      </c>
    </row>
    <row r="83" spans="1:6" x14ac:dyDescent="0.25">
      <c r="A83" t="str">
        <f>'Career Fielding'!C89</f>
        <v>Simon Gillman</v>
      </c>
      <c r="B83">
        <f>'Career Fielding'!D89</f>
        <v>129</v>
      </c>
      <c r="C83">
        <f>'Career Fielding'!E89</f>
        <v>34</v>
      </c>
      <c r="D83">
        <f>'Career Fielding'!I89</f>
        <v>0</v>
      </c>
      <c r="E83">
        <f>'Career Fielding'!F89</f>
        <v>0</v>
      </c>
      <c r="F83">
        <f>'Career Fielding'!H89</f>
        <v>0</v>
      </c>
    </row>
    <row r="84" spans="1:6" x14ac:dyDescent="0.25">
      <c r="A84" t="str">
        <f>'Career Fielding'!C90</f>
        <v>R Gladstone</v>
      </c>
      <c r="B84">
        <f>'Career Fielding'!D90</f>
        <v>15</v>
      </c>
      <c r="C84">
        <f>'Career Fielding'!E90</f>
        <v>5</v>
      </c>
      <c r="D84">
        <f>'Career Fielding'!I90</f>
        <v>0</v>
      </c>
      <c r="E84">
        <f>'Career Fielding'!F90</f>
        <v>0</v>
      </c>
      <c r="F84">
        <f>'Career Fielding'!H90</f>
        <v>0</v>
      </c>
    </row>
    <row r="85" spans="1:6" x14ac:dyDescent="0.25">
      <c r="A85" t="str">
        <f>'Career Fielding'!C91</f>
        <v>Patrick Gledhill</v>
      </c>
      <c r="B85">
        <f>'Career Fielding'!D91</f>
        <v>97</v>
      </c>
      <c r="C85">
        <f>'Career Fielding'!E91</f>
        <v>3</v>
      </c>
      <c r="D85">
        <f>'Career Fielding'!I91</f>
        <v>0</v>
      </c>
      <c r="E85">
        <f>'Career Fielding'!F91</f>
        <v>32</v>
      </c>
      <c r="F85">
        <f>'Career Fielding'!H91</f>
        <v>3</v>
      </c>
    </row>
    <row r="86" spans="1:6" x14ac:dyDescent="0.25">
      <c r="A86" t="str">
        <f>'Career Fielding'!C92</f>
        <v>Ben Glover</v>
      </c>
      <c r="B86">
        <f>'Career Fielding'!D92</f>
        <v>17</v>
      </c>
      <c r="C86">
        <f>'Career Fielding'!E92</f>
        <v>2</v>
      </c>
      <c r="D86">
        <f>'Career Fielding'!I92</f>
        <v>0</v>
      </c>
      <c r="E86">
        <f>'Career Fielding'!F92</f>
        <v>0</v>
      </c>
      <c r="F86">
        <f>'Career Fielding'!H92</f>
        <v>0</v>
      </c>
    </row>
    <row r="87" spans="1:6" x14ac:dyDescent="0.25">
      <c r="A87" t="str">
        <f>'Career Fielding'!C93</f>
        <v>Liam Gray</v>
      </c>
      <c r="B87">
        <f>'Career Fielding'!D93</f>
        <v>40</v>
      </c>
      <c r="C87">
        <f>'Career Fielding'!E93</f>
        <v>11</v>
      </c>
      <c r="D87">
        <f>'Career Fielding'!I93</f>
        <v>1</v>
      </c>
      <c r="E87">
        <f>'Career Fielding'!F93</f>
        <v>0</v>
      </c>
      <c r="F87">
        <f>'Career Fielding'!H93</f>
        <v>0</v>
      </c>
    </row>
    <row r="88" spans="1:6" x14ac:dyDescent="0.25">
      <c r="A88" t="str">
        <f>'Career Fielding'!C94</f>
        <v>Joe Green</v>
      </c>
      <c r="B88">
        <f>'Career Fielding'!D94</f>
        <v>31</v>
      </c>
      <c r="C88">
        <f>'Career Fielding'!E94</f>
        <v>15</v>
      </c>
      <c r="D88">
        <f>'Career Fielding'!I94</f>
        <v>0</v>
      </c>
      <c r="E88">
        <f>'Career Fielding'!F94</f>
        <v>0</v>
      </c>
      <c r="F88">
        <f>'Career Fielding'!H94</f>
        <v>0</v>
      </c>
    </row>
    <row r="89" spans="1:6" x14ac:dyDescent="0.25">
      <c r="A89" t="str">
        <f>'Career Fielding'!C95</f>
        <v>J Habib</v>
      </c>
      <c r="B89">
        <f>'Career Fielding'!D95</f>
        <v>1</v>
      </c>
      <c r="C89">
        <f>'Career Fielding'!E95</f>
        <v>0</v>
      </c>
      <c r="D89">
        <f>'Career Fielding'!I95</f>
        <v>0</v>
      </c>
      <c r="E89">
        <f>'Career Fielding'!F95</f>
        <v>0</v>
      </c>
      <c r="F89">
        <f>'Career Fielding'!H95</f>
        <v>0</v>
      </c>
    </row>
    <row r="90" spans="1:6" x14ac:dyDescent="0.25">
      <c r="A90" t="str">
        <f>'Career Fielding'!C96</f>
        <v>Steve Hamer</v>
      </c>
      <c r="B90">
        <f>'Career Fielding'!D96</f>
        <v>84</v>
      </c>
      <c r="C90">
        <f>'Career Fielding'!E96</f>
        <v>25</v>
      </c>
      <c r="D90">
        <f>'Career Fielding'!I96</f>
        <v>0</v>
      </c>
      <c r="E90">
        <f>'Career Fielding'!F96</f>
        <v>0</v>
      </c>
      <c r="F90">
        <f>'Career Fielding'!H96</f>
        <v>0</v>
      </c>
    </row>
    <row r="91" spans="1:6" x14ac:dyDescent="0.25">
      <c r="A91" t="str">
        <f>'Career Fielding'!C97</f>
        <v>Tim Hapgood</v>
      </c>
      <c r="B91">
        <f>'Career Fielding'!D97</f>
        <v>1</v>
      </c>
      <c r="C91">
        <f>'Career Fielding'!E97</f>
        <v>1</v>
      </c>
      <c r="D91">
        <f>'Career Fielding'!I97</f>
        <v>0</v>
      </c>
      <c r="E91">
        <f>'Career Fielding'!F97</f>
        <v>0</v>
      </c>
      <c r="F91">
        <f>'Career Fielding'!H97</f>
        <v>0</v>
      </c>
    </row>
    <row r="92" spans="1:6" x14ac:dyDescent="0.25">
      <c r="A92" t="str">
        <f>'Career Fielding'!C98</f>
        <v>A Hargreaves</v>
      </c>
      <c r="B92">
        <f>'Career Fielding'!D98</f>
        <v>23</v>
      </c>
      <c r="C92">
        <f>'Career Fielding'!E98</f>
        <v>3</v>
      </c>
      <c r="D92">
        <f>'Career Fielding'!I98</f>
        <v>0</v>
      </c>
      <c r="E92">
        <f>'Career Fielding'!F98</f>
        <v>0</v>
      </c>
      <c r="F92">
        <f>'Career Fielding'!H98</f>
        <v>0</v>
      </c>
    </row>
    <row r="93" spans="1:6" x14ac:dyDescent="0.25">
      <c r="A93" t="str">
        <f>'Career Fielding'!C99</f>
        <v>Julian Harris</v>
      </c>
      <c r="B93">
        <f>'Career Fielding'!D99</f>
        <v>2</v>
      </c>
      <c r="C93">
        <f>'Career Fielding'!E99</f>
        <v>0</v>
      </c>
      <c r="D93">
        <f>'Career Fielding'!I99</f>
        <v>0</v>
      </c>
      <c r="E93">
        <f>'Career Fielding'!F99</f>
        <v>0</v>
      </c>
      <c r="F93">
        <f>'Career Fielding'!H99</f>
        <v>0</v>
      </c>
    </row>
    <row r="94" spans="1:6" x14ac:dyDescent="0.25">
      <c r="A94" t="str">
        <f>'Career Fielding'!C100</f>
        <v>D Harvey</v>
      </c>
      <c r="B94">
        <f>'Career Fielding'!D100</f>
        <v>1</v>
      </c>
      <c r="C94">
        <f>'Career Fielding'!E100</f>
        <v>0</v>
      </c>
      <c r="D94">
        <f>'Career Fielding'!I100</f>
        <v>0</v>
      </c>
      <c r="E94">
        <f>'Career Fielding'!F100</f>
        <v>0</v>
      </c>
      <c r="F94">
        <f>'Career Fielding'!H100</f>
        <v>0</v>
      </c>
    </row>
    <row r="95" spans="1:6" x14ac:dyDescent="0.25">
      <c r="A95" t="str">
        <f>'Career Fielding'!C101</f>
        <v>Leo Hawkins</v>
      </c>
      <c r="B95">
        <f>'Career Fielding'!D101</f>
        <v>8</v>
      </c>
      <c r="C95">
        <f>'Career Fielding'!E101</f>
        <v>2</v>
      </c>
      <c r="D95">
        <f>'Career Fielding'!I101</f>
        <v>0</v>
      </c>
      <c r="E95">
        <f>'Career Fielding'!F101</f>
        <v>0</v>
      </c>
      <c r="F95">
        <f>'Career Fielding'!H101</f>
        <v>0</v>
      </c>
    </row>
    <row r="96" spans="1:6" x14ac:dyDescent="0.25">
      <c r="A96" t="str">
        <f>'Career Fielding'!C102</f>
        <v>J Henderson</v>
      </c>
      <c r="B96">
        <f>'Career Fielding'!D102</f>
        <v>1</v>
      </c>
      <c r="C96">
        <f>'Career Fielding'!E102</f>
        <v>0</v>
      </c>
      <c r="D96">
        <f>'Career Fielding'!I102</f>
        <v>0</v>
      </c>
      <c r="E96">
        <f>'Career Fielding'!F102</f>
        <v>0</v>
      </c>
      <c r="F96">
        <f>'Career Fielding'!H102</f>
        <v>0</v>
      </c>
    </row>
    <row r="97" spans="1:6" x14ac:dyDescent="0.25">
      <c r="A97" t="str">
        <f>'Career Fielding'!C103</f>
        <v>Carl Hey</v>
      </c>
      <c r="B97">
        <f>'Career Fielding'!D103</f>
        <v>4</v>
      </c>
      <c r="C97">
        <f>'Career Fielding'!E103</f>
        <v>0</v>
      </c>
      <c r="D97">
        <f>'Career Fielding'!I103</f>
        <v>0</v>
      </c>
      <c r="E97">
        <f>'Career Fielding'!F103</f>
        <v>0</v>
      </c>
      <c r="F97">
        <f>'Career Fielding'!H103</f>
        <v>0</v>
      </c>
    </row>
    <row r="98" spans="1:6" x14ac:dyDescent="0.25">
      <c r="A98" t="str">
        <f>'Career Fielding'!C104</f>
        <v>M Hiley</v>
      </c>
      <c r="B98">
        <f>'Career Fielding'!D104</f>
        <v>23</v>
      </c>
      <c r="C98">
        <f>'Career Fielding'!E104</f>
        <v>10</v>
      </c>
      <c r="D98">
        <f>'Career Fielding'!I104</f>
        <v>0</v>
      </c>
      <c r="E98">
        <f>'Career Fielding'!F104</f>
        <v>0</v>
      </c>
      <c r="F98">
        <f>'Career Fielding'!H104</f>
        <v>0</v>
      </c>
    </row>
    <row r="99" spans="1:6" x14ac:dyDescent="0.25">
      <c r="A99" t="str">
        <f>'Career Fielding'!C105</f>
        <v>R Hobbs</v>
      </c>
      <c r="B99">
        <f>'Career Fielding'!D105</f>
        <v>22</v>
      </c>
      <c r="C99">
        <f>'Career Fielding'!E105</f>
        <v>8</v>
      </c>
      <c r="D99">
        <f>'Career Fielding'!I105</f>
        <v>0</v>
      </c>
      <c r="E99">
        <f>'Career Fielding'!F105</f>
        <v>0</v>
      </c>
      <c r="F99">
        <f>'Career Fielding'!H105</f>
        <v>0</v>
      </c>
    </row>
    <row r="100" spans="1:6" x14ac:dyDescent="0.25">
      <c r="A100" t="str">
        <f>'Career Fielding'!C106</f>
        <v>D Hooper</v>
      </c>
      <c r="B100">
        <f>'Career Fielding'!D106</f>
        <v>25</v>
      </c>
      <c r="C100">
        <f>'Career Fielding'!E106</f>
        <v>8</v>
      </c>
      <c r="D100">
        <f>'Career Fielding'!I106</f>
        <v>0</v>
      </c>
      <c r="E100">
        <f>'Career Fielding'!F106</f>
        <v>0</v>
      </c>
      <c r="F100">
        <f>'Career Fielding'!H106</f>
        <v>0</v>
      </c>
    </row>
    <row r="101" spans="1:6" x14ac:dyDescent="0.25">
      <c r="A101" t="str">
        <f>'Career Fielding'!C107</f>
        <v>Scott Hoskin</v>
      </c>
      <c r="B101">
        <f>'Career Fielding'!D107</f>
        <v>127</v>
      </c>
      <c r="C101">
        <f>'Career Fielding'!E107</f>
        <v>22</v>
      </c>
      <c r="D101">
        <f>'Career Fielding'!I107</f>
        <v>0</v>
      </c>
      <c r="E101">
        <f>'Career Fielding'!F107</f>
        <v>0</v>
      </c>
      <c r="F101">
        <f>'Career Fielding'!H107</f>
        <v>0</v>
      </c>
    </row>
    <row r="102" spans="1:6" x14ac:dyDescent="0.25">
      <c r="A102" t="str">
        <f>'Career Fielding'!C108</f>
        <v>S Houchin</v>
      </c>
      <c r="B102">
        <f>'Career Fielding'!D108</f>
        <v>146</v>
      </c>
      <c r="C102">
        <f>'Career Fielding'!E108</f>
        <v>23</v>
      </c>
      <c r="D102">
        <f>'Career Fielding'!I108</f>
        <v>0</v>
      </c>
      <c r="E102">
        <f>'Career Fielding'!F108</f>
        <v>1</v>
      </c>
      <c r="F102">
        <f>'Career Fielding'!H108</f>
        <v>0</v>
      </c>
    </row>
    <row r="103" spans="1:6" x14ac:dyDescent="0.25">
      <c r="A103" t="str">
        <f>'Career Fielding'!C109</f>
        <v>F Hussain</v>
      </c>
      <c r="B103">
        <f>'Career Fielding'!D109</f>
        <v>32</v>
      </c>
      <c r="C103">
        <f>'Career Fielding'!E109</f>
        <v>8</v>
      </c>
      <c r="D103">
        <f>'Career Fielding'!I109</f>
        <v>0</v>
      </c>
      <c r="E103">
        <f>'Career Fielding'!F109</f>
        <v>0</v>
      </c>
      <c r="F103">
        <f>'Career Fielding'!H109</f>
        <v>0</v>
      </c>
    </row>
    <row r="104" spans="1:6" x14ac:dyDescent="0.25">
      <c r="A104" t="str">
        <f>'Career Fielding'!C110</f>
        <v>S Hussain</v>
      </c>
      <c r="B104">
        <f>'Career Fielding'!D110</f>
        <v>104</v>
      </c>
      <c r="C104">
        <f>'Career Fielding'!E110</f>
        <v>17</v>
      </c>
      <c r="D104">
        <f>'Career Fielding'!I110</f>
        <v>0</v>
      </c>
      <c r="E104">
        <f>'Career Fielding'!F110</f>
        <v>0</v>
      </c>
      <c r="F104">
        <f>'Career Fielding'!H110</f>
        <v>0</v>
      </c>
    </row>
    <row r="105" spans="1:6" x14ac:dyDescent="0.25">
      <c r="A105" t="str">
        <f>'Career Fielding'!C111</f>
        <v>Ben Hynes</v>
      </c>
      <c r="B105">
        <f>'Career Fielding'!D111</f>
        <v>23</v>
      </c>
      <c r="C105">
        <f>'Career Fielding'!E111</f>
        <v>9</v>
      </c>
      <c r="D105">
        <f>'Career Fielding'!I111</f>
        <v>0</v>
      </c>
      <c r="E105">
        <f>'Career Fielding'!F111</f>
        <v>0</v>
      </c>
      <c r="F105">
        <f>'Career Fielding'!H111</f>
        <v>0</v>
      </c>
    </row>
    <row r="106" spans="1:6" x14ac:dyDescent="0.25">
      <c r="A106" t="str">
        <f>'Career Fielding'!C112</f>
        <v>Paul Hynes</v>
      </c>
      <c r="B106">
        <f>'Career Fielding'!D112</f>
        <v>53</v>
      </c>
      <c r="C106">
        <f>'Career Fielding'!E112</f>
        <v>21</v>
      </c>
      <c r="D106">
        <f>'Career Fielding'!I112</f>
        <v>0</v>
      </c>
      <c r="E106">
        <f>'Career Fielding'!F112</f>
        <v>0</v>
      </c>
      <c r="F106">
        <f>'Career Fielding'!H112</f>
        <v>0</v>
      </c>
    </row>
    <row r="107" spans="1:6" x14ac:dyDescent="0.25">
      <c r="A107" t="str">
        <f>'Career Fielding'!C113</f>
        <v>P Jack</v>
      </c>
      <c r="B107">
        <f>'Career Fielding'!D113</f>
        <v>1</v>
      </c>
      <c r="C107">
        <f>'Career Fielding'!E113</f>
        <v>0</v>
      </c>
      <c r="D107">
        <f>'Career Fielding'!I113</f>
        <v>0</v>
      </c>
      <c r="E107">
        <f>'Career Fielding'!F113</f>
        <v>0</v>
      </c>
      <c r="F107">
        <f>'Career Fielding'!H113</f>
        <v>0</v>
      </c>
    </row>
    <row r="108" spans="1:6" x14ac:dyDescent="0.25">
      <c r="A108" t="str">
        <f>'Career Fielding'!C114</f>
        <v>James Jackson</v>
      </c>
      <c r="B108">
        <f>'Career Fielding'!D114</f>
        <v>152</v>
      </c>
      <c r="C108">
        <f>'Career Fielding'!E114</f>
        <v>18</v>
      </c>
      <c r="D108">
        <f>'Career Fielding'!I114</f>
        <v>0</v>
      </c>
      <c r="E108">
        <f>'Career Fielding'!F114</f>
        <v>0</v>
      </c>
      <c r="F108">
        <f>'Career Fielding'!H114</f>
        <v>0</v>
      </c>
    </row>
    <row r="109" spans="1:6" x14ac:dyDescent="0.25">
      <c r="A109" t="str">
        <f>'Career Fielding'!C115</f>
        <v>Luke Jackson</v>
      </c>
      <c r="B109">
        <f>'Career Fielding'!D115</f>
        <v>1</v>
      </c>
      <c r="C109">
        <f>'Career Fielding'!E115</f>
        <v>2</v>
      </c>
      <c r="D109">
        <f>'Career Fielding'!I115</f>
        <v>0</v>
      </c>
      <c r="E109">
        <f>'Career Fielding'!F115</f>
        <v>0</v>
      </c>
      <c r="F109">
        <f>'Career Fielding'!H115</f>
        <v>0</v>
      </c>
    </row>
    <row r="110" spans="1:6" x14ac:dyDescent="0.25">
      <c r="A110" t="str">
        <f>'Career Fielding'!C116</f>
        <v>F Jagger</v>
      </c>
      <c r="B110">
        <f>'Career Fielding'!D116</f>
        <v>5</v>
      </c>
      <c r="C110">
        <f>'Career Fielding'!E116</f>
        <v>1</v>
      </c>
      <c r="D110">
        <f>'Career Fielding'!I116</f>
        <v>0</v>
      </c>
      <c r="E110">
        <f>'Career Fielding'!F116</f>
        <v>1</v>
      </c>
      <c r="F110">
        <f>'Career Fielding'!H116</f>
        <v>0</v>
      </c>
    </row>
    <row r="111" spans="1:6" x14ac:dyDescent="0.25">
      <c r="A111" t="str">
        <f>'Career Fielding'!C117</f>
        <v>Tom James</v>
      </c>
      <c r="B111">
        <f>'Career Fielding'!D117</f>
        <v>17</v>
      </c>
      <c r="C111">
        <f>'Career Fielding'!E117</f>
        <v>0</v>
      </c>
      <c r="D111">
        <f>'Career Fielding'!I117</f>
        <v>0.5</v>
      </c>
      <c r="E111">
        <f>'Career Fielding'!F117</f>
        <v>1</v>
      </c>
      <c r="F111">
        <f>'Career Fielding'!H117</f>
        <v>0</v>
      </c>
    </row>
    <row r="112" spans="1:6" x14ac:dyDescent="0.25">
      <c r="A112" t="str">
        <f>'Career Fielding'!C118</f>
        <v>? Jarpesh</v>
      </c>
      <c r="B112">
        <f>'Career Fielding'!D118</f>
        <v>1</v>
      </c>
      <c r="C112">
        <f>'Career Fielding'!E118</f>
        <v>1</v>
      </c>
      <c r="D112">
        <f>'Career Fielding'!I118</f>
        <v>0</v>
      </c>
      <c r="E112">
        <f>'Career Fielding'!F118</f>
        <v>0</v>
      </c>
      <c r="F112">
        <f>'Career Fielding'!H118</f>
        <v>0</v>
      </c>
    </row>
    <row r="113" spans="1:6" x14ac:dyDescent="0.25">
      <c r="A113" t="str">
        <f>'Career Fielding'!C119</f>
        <v>W Jeans</v>
      </c>
      <c r="B113">
        <f>'Career Fielding'!D119</f>
        <v>1</v>
      </c>
      <c r="C113">
        <f>'Career Fielding'!E119</f>
        <v>0</v>
      </c>
      <c r="D113">
        <f>'Career Fielding'!I119</f>
        <v>0</v>
      </c>
      <c r="E113">
        <f>'Career Fielding'!F119</f>
        <v>0</v>
      </c>
      <c r="F113">
        <f>'Career Fielding'!H119</f>
        <v>0</v>
      </c>
    </row>
    <row r="114" spans="1:6" x14ac:dyDescent="0.25">
      <c r="A114" t="str">
        <f>'Career Fielding'!C120</f>
        <v>T Jeffcott</v>
      </c>
      <c r="B114">
        <f>'Career Fielding'!D120</f>
        <v>1</v>
      </c>
      <c r="C114">
        <f>'Career Fielding'!E120</f>
        <v>0</v>
      </c>
      <c r="D114">
        <f>'Career Fielding'!I120</f>
        <v>0</v>
      </c>
      <c r="E114">
        <f>'Career Fielding'!F120</f>
        <v>0</v>
      </c>
      <c r="F114">
        <f>'Career Fielding'!H120</f>
        <v>0</v>
      </c>
    </row>
    <row r="115" spans="1:6" x14ac:dyDescent="0.25">
      <c r="A115" t="str">
        <f>'Career Fielding'!C121</f>
        <v>M Johnston</v>
      </c>
      <c r="B115">
        <f>'Career Fielding'!D121</f>
        <v>1</v>
      </c>
      <c r="C115">
        <f>'Career Fielding'!E121</f>
        <v>0</v>
      </c>
      <c r="D115">
        <f>'Career Fielding'!I121</f>
        <v>0</v>
      </c>
      <c r="E115">
        <f>'Career Fielding'!F121</f>
        <v>0</v>
      </c>
      <c r="F115">
        <f>'Career Fielding'!H121</f>
        <v>0</v>
      </c>
    </row>
    <row r="116" spans="1:6" x14ac:dyDescent="0.25">
      <c r="A116" t="str">
        <f>'Career Fielding'!C122</f>
        <v>A Jones</v>
      </c>
      <c r="B116">
        <f>'Career Fielding'!D122</f>
        <v>4</v>
      </c>
      <c r="C116">
        <f>'Career Fielding'!E122</f>
        <v>0</v>
      </c>
      <c r="D116">
        <f>'Career Fielding'!I122</f>
        <v>0</v>
      </c>
      <c r="E116">
        <f>'Career Fielding'!F122</f>
        <v>0</v>
      </c>
      <c r="F116">
        <f>'Career Fielding'!H122</f>
        <v>0</v>
      </c>
    </row>
    <row r="117" spans="1:6" x14ac:dyDescent="0.25">
      <c r="A117" t="str">
        <f>'Career Fielding'!C123</f>
        <v>Ben Jones</v>
      </c>
      <c r="B117">
        <f>'Career Fielding'!D123</f>
        <v>2</v>
      </c>
      <c r="C117">
        <f>'Career Fielding'!E123</f>
        <v>0</v>
      </c>
      <c r="D117">
        <f>'Career Fielding'!I123</f>
        <v>0</v>
      </c>
      <c r="E117">
        <f>'Career Fielding'!F123</f>
        <v>0</v>
      </c>
      <c r="F117">
        <f>'Career Fielding'!H123</f>
        <v>0</v>
      </c>
    </row>
    <row r="118" spans="1:6" x14ac:dyDescent="0.25">
      <c r="A118" t="str">
        <f>'Career Fielding'!C124</f>
        <v>G Jones</v>
      </c>
      <c r="B118">
        <f>'Career Fielding'!D124</f>
        <v>1</v>
      </c>
      <c r="C118">
        <f>'Career Fielding'!E124</f>
        <v>0</v>
      </c>
      <c r="D118">
        <f>'Career Fielding'!I124</f>
        <v>0</v>
      </c>
      <c r="E118">
        <f>'Career Fielding'!F124</f>
        <v>2</v>
      </c>
      <c r="F118">
        <f>'Career Fielding'!H124</f>
        <v>0</v>
      </c>
    </row>
    <row r="119" spans="1:6" x14ac:dyDescent="0.25">
      <c r="A119" t="str">
        <f>'Career Fielding'!C125</f>
        <v>Matt Jones</v>
      </c>
      <c r="B119">
        <f>'Career Fielding'!D125</f>
        <v>18</v>
      </c>
      <c r="C119">
        <f>'Career Fielding'!E125</f>
        <v>7</v>
      </c>
      <c r="D119">
        <f>'Career Fielding'!I125</f>
        <v>0</v>
      </c>
      <c r="E119">
        <f>'Career Fielding'!F125</f>
        <v>0</v>
      </c>
      <c r="F119">
        <f>'Career Fielding'!H125</f>
        <v>0</v>
      </c>
    </row>
    <row r="120" spans="1:6" x14ac:dyDescent="0.25">
      <c r="A120" t="str">
        <f>'Career Fielding'!C126</f>
        <v>Sid Kalita</v>
      </c>
      <c r="B120">
        <f>'Career Fielding'!D126</f>
        <v>4</v>
      </c>
      <c r="C120">
        <f>'Career Fielding'!E126</f>
        <v>2</v>
      </c>
      <c r="D120">
        <f>'Career Fielding'!I126</f>
        <v>0</v>
      </c>
      <c r="E120">
        <f>'Career Fielding'!F126</f>
        <v>0</v>
      </c>
      <c r="F120">
        <f>'Career Fielding'!H126</f>
        <v>0</v>
      </c>
    </row>
    <row r="121" spans="1:6" x14ac:dyDescent="0.25">
      <c r="A121" t="str">
        <f>'Career Fielding'!C127</f>
        <v>Robert Keogh</v>
      </c>
      <c r="B121">
        <f>'Career Fielding'!D127</f>
        <v>46</v>
      </c>
      <c r="C121">
        <f>'Career Fielding'!E127</f>
        <v>10</v>
      </c>
      <c r="D121">
        <f>'Career Fielding'!I127</f>
        <v>0</v>
      </c>
      <c r="E121">
        <f>'Career Fielding'!F127</f>
        <v>1</v>
      </c>
      <c r="F121">
        <f>'Career Fielding'!H127</f>
        <v>0</v>
      </c>
    </row>
    <row r="122" spans="1:6" x14ac:dyDescent="0.25">
      <c r="A122" t="str">
        <f>'Career Fielding'!C128</f>
        <v>Nasser Khan</v>
      </c>
      <c r="B122">
        <f>'Career Fielding'!D128</f>
        <v>253</v>
      </c>
      <c r="C122">
        <f>'Career Fielding'!E128</f>
        <v>25</v>
      </c>
      <c r="D122">
        <f>'Career Fielding'!I128</f>
        <v>0</v>
      </c>
      <c r="E122">
        <f>'Career Fielding'!F128</f>
        <v>0</v>
      </c>
      <c r="F122">
        <f>'Career Fielding'!H128</f>
        <v>0</v>
      </c>
    </row>
    <row r="123" spans="1:6" x14ac:dyDescent="0.25">
      <c r="A123" t="str">
        <f>'Career Fielding'!C129</f>
        <v>H Kibble</v>
      </c>
      <c r="B123">
        <f>'Career Fielding'!D129</f>
        <v>1</v>
      </c>
      <c r="C123">
        <f>'Career Fielding'!E129</f>
        <v>0</v>
      </c>
      <c r="D123">
        <f>'Career Fielding'!I129</f>
        <v>0</v>
      </c>
      <c r="E123">
        <f>'Career Fielding'!F129</f>
        <v>0</v>
      </c>
      <c r="F123">
        <f>'Career Fielding'!H129</f>
        <v>0</v>
      </c>
    </row>
    <row r="124" spans="1:6" x14ac:dyDescent="0.25">
      <c r="A124" t="str">
        <f>'Career Fielding'!C130</f>
        <v>M King</v>
      </c>
      <c r="B124">
        <f>'Career Fielding'!D130</f>
        <v>4</v>
      </c>
      <c r="C124">
        <f>'Career Fielding'!E130</f>
        <v>0</v>
      </c>
      <c r="D124">
        <f>'Career Fielding'!I130</f>
        <v>0</v>
      </c>
      <c r="E124">
        <f>'Career Fielding'!F130</f>
        <v>0</v>
      </c>
      <c r="F124">
        <f>'Career Fielding'!H130</f>
        <v>0</v>
      </c>
    </row>
    <row r="125" spans="1:6" x14ac:dyDescent="0.25">
      <c r="A125" t="str">
        <f>'Career Fielding'!C131</f>
        <v>D Kingston</v>
      </c>
      <c r="B125">
        <f>'Career Fielding'!D131</f>
        <v>15</v>
      </c>
      <c r="C125">
        <f>'Career Fielding'!E131</f>
        <v>1</v>
      </c>
      <c r="D125">
        <f>'Career Fielding'!I131</f>
        <v>0</v>
      </c>
      <c r="E125">
        <f>'Career Fielding'!F131</f>
        <v>0</v>
      </c>
      <c r="F125">
        <f>'Career Fielding'!H131</f>
        <v>0</v>
      </c>
    </row>
    <row r="126" spans="1:6" x14ac:dyDescent="0.25">
      <c r="A126" t="str">
        <f>'Career Fielding'!C132</f>
        <v>J Kirwan</v>
      </c>
      <c r="B126">
        <f>'Career Fielding'!D132</f>
        <v>1</v>
      </c>
      <c r="C126">
        <f>'Career Fielding'!E132</f>
        <v>0</v>
      </c>
      <c r="D126">
        <f>'Career Fielding'!I132</f>
        <v>0</v>
      </c>
      <c r="E126">
        <f>'Career Fielding'!F132</f>
        <v>0</v>
      </c>
      <c r="F126">
        <f>'Career Fielding'!H132</f>
        <v>0</v>
      </c>
    </row>
    <row r="127" spans="1:6" x14ac:dyDescent="0.25">
      <c r="A127" t="str">
        <f>'Career Fielding'!C133</f>
        <v>S Kripalani</v>
      </c>
      <c r="B127">
        <f>'Career Fielding'!D133</f>
        <v>6</v>
      </c>
      <c r="C127">
        <f>'Career Fielding'!E133</f>
        <v>1</v>
      </c>
      <c r="D127">
        <f>'Career Fielding'!I133</f>
        <v>0</v>
      </c>
      <c r="E127">
        <f>'Career Fielding'!F133</f>
        <v>0</v>
      </c>
      <c r="F127">
        <f>'Career Fielding'!H133</f>
        <v>0</v>
      </c>
    </row>
    <row r="128" spans="1:6" x14ac:dyDescent="0.25">
      <c r="A128" t="str">
        <f>'Career Fielding'!C134</f>
        <v>Bala Krishna</v>
      </c>
      <c r="B128">
        <f>'Career Fielding'!D134</f>
        <v>12</v>
      </c>
      <c r="C128">
        <f>'Career Fielding'!E134</f>
        <v>2</v>
      </c>
      <c r="D128">
        <f>'Career Fielding'!I134</f>
        <v>0</v>
      </c>
      <c r="E128">
        <f>'Career Fielding'!F134</f>
        <v>0</v>
      </c>
      <c r="F128">
        <f>'Career Fielding'!H134</f>
        <v>0</v>
      </c>
    </row>
    <row r="129" spans="1:6" x14ac:dyDescent="0.25">
      <c r="A129" t="str">
        <f>'Career Fielding'!C135</f>
        <v>Arvind Kumar</v>
      </c>
      <c r="B129">
        <f>'Career Fielding'!D135</f>
        <v>140</v>
      </c>
      <c r="C129">
        <f>'Career Fielding'!E135</f>
        <v>51</v>
      </c>
      <c r="D129">
        <f>'Career Fielding'!I135</f>
        <v>0</v>
      </c>
      <c r="E129">
        <f>'Career Fielding'!F135</f>
        <v>3</v>
      </c>
      <c r="F129">
        <f>'Career Fielding'!H135</f>
        <v>0</v>
      </c>
    </row>
    <row r="130" spans="1:6" x14ac:dyDescent="0.25">
      <c r="A130" t="str">
        <f>'Career Fielding'!C136</f>
        <v>M Lachmann</v>
      </c>
      <c r="B130">
        <f>'Career Fielding'!D136</f>
        <v>14</v>
      </c>
      <c r="C130">
        <f>'Career Fielding'!E136</f>
        <v>2</v>
      </c>
      <c r="D130">
        <f>'Career Fielding'!I136</f>
        <v>0</v>
      </c>
      <c r="E130">
        <f>'Career Fielding'!F136</f>
        <v>1</v>
      </c>
      <c r="F130">
        <f>'Career Fielding'!H136</f>
        <v>0</v>
      </c>
    </row>
    <row r="131" spans="1:6" x14ac:dyDescent="0.25">
      <c r="A131" t="str">
        <f>'Career Fielding'!C137</f>
        <v>Paul Lane</v>
      </c>
      <c r="B131">
        <f>'Career Fielding'!D137</f>
        <v>76</v>
      </c>
      <c r="C131">
        <f>'Career Fielding'!E137</f>
        <v>10</v>
      </c>
      <c r="D131">
        <f>'Career Fielding'!I137</f>
        <v>0</v>
      </c>
      <c r="E131">
        <f>'Career Fielding'!F137</f>
        <v>0</v>
      </c>
      <c r="F131">
        <f>'Career Fielding'!H137</f>
        <v>0</v>
      </c>
    </row>
    <row r="132" spans="1:6" x14ac:dyDescent="0.25">
      <c r="A132" t="str">
        <f>'Career Fielding'!C138</f>
        <v>Piran Legg</v>
      </c>
      <c r="B132">
        <f>'Career Fielding'!D138</f>
        <v>1</v>
      </c>
      <c r="C132">
        <f>'Career Fielding'!E138</f>
        <v>0</v>
      </c>
      <c r="D132">
        <f>'Career Fielding'!I138</f>
        <v>0</v>
      </c>
      <c r="E132">
        <f>'Career Fielding'!F138</f>
        <v>0</v>
      </c>
      <c r="F132">
        <f>'Career Fielding'!H138</f>
        <v>0</v>
      </c>
    </row>
    <row r="133" spans="1:6" x14ac:dyDescent="0.25">
      <c r="A133" t="str">
        <f>'Career Fielding'!C139</f>
        <v>G Le Grange</v>
      </c>
      <c r="B133">
        <f>'Career Fielding'!D139</f>
        <v>40</v>
      </c>
      <c r="C133">
        <f>'Career Fielding'!E139</f>
        <v>15</v>
      </c>
      <c r="D133">
        <f>'Career Fielding'!I139</f>
        <v>0</v>
      </c>
      <c r="E133">
        <f>'Career Fielding'!F139</f>
        <v>0</v>
      </c>
      <c r="F133">
        <f>'Career Fielding'!H139</f>
        <v>0</v>
      </c>
    </row>
    <row r="134" spans="1:6" x14ac:dyDescent="0.25">
      <c r="A134" t="str">
        <f>'Career Fielding'!C140</f>
        <v>J Lewen</v>
      </c>
      <c r="B134">
        <f>'Career Fielding'!D140</f>
        <v>2</v>
      </c>
      <c r="C134">
        <f>'Career Fielding'!E140</f>
        <v>1</v>
      </c>
      <c r="D134">
        <f>'Career Fielding'!I140</f>
        <v>0</v>
      </c>
      <c r="E134">
        <f>'Career Fielding'!F140</f>
        <v>0</v>
      </c>
      <c r="F134">
        <f>'Career Fielding'!H140</f>
        <v>0</v>
      </c>
    </row>
    <row r="135" spans="1:6" x14ac:dyDescent="0.25">
      <c r="A135" t="str">
        <f>'Career Fielding'!C141</f>
        <v>H Lewis</v>
      </c>
      <c r="B135">
        <f>'Career Fielding'!D141</f>
        <v>16</v>
      </c>
      <c r="C135">
        <f>'Career Fielding'!E141</f>
        <v>5</v>
      </c>
      <c r="D135">
        <f>'Career Fielding'!I141</f>
        <v>0</v>
      </c>
      <c r="E135">
        <f>'Career Fielding'!F141</f>
        <v>0</v>
      </c>
      <c r="F135">
        <f>'Career Fielding'!H141</f>
        <v>0</v>
      </c>
    </row>
    <row r="136" spans="1:6" x14ac:dyDescent="0.25">
      <c r="A136" t="str">
        <f>'Career Fielding'!C142</f>
        <v>Chris Lilford</v>
      </c>
      <c r="B136">
        <f>'Career Fielding'!D142</f>
        <v>19</v>
      </c>
      <c r="C136">
        <f>'Career Fielding'!E142</f>
        <v>4</v>
      </c>
      <c r="D136">
        <f>'Career Fielding'!I142</f>
        <v>2</v>
      </c>
      <c r="E136">
        <f>'Career Fielding'!F142</f>
        <v>0</v>
      </c>
      <c r="F136">
        <f>'Career Fielding'!H142</f>
        <v>0</v>
      </c>
    </row>
    <row r="137" spans="1:6" x14ac:dyDescent="0.25">
      <c r="A137" t="str">
        <f>'Career Fielding'!C143</f>
        <v>J Lloyd</v>
      </c>
      <c r="B137">
        <f>'Career Fielding'!D143</f>
        <v>20</v>
      </c>
      <c r="C137">
        <f>'Career Fielding'!E143</f>
        <v>6</v>
      </c>
      <c r="D137">
        <f>'Career Fielding'!I143</f>
        <v>0</v>
      </c>
      <c r="E137">
        <f>'Career Fielding'!F143</f>
        <v>0</v>
      </c>
      <c r="F137">
        <f>'Career Fielding'!H143</f>
        <v>0</v>
      </c>
    </row>
    <row r="138" spans="1:6" x14ac:dyDescent="0.25">
      <c r="A138" t="str">
        <f>'Career Fielding'!C144</f>
        <v>Tom Lockhart</v>
      </c>
      <c r="B138">
        <f>'Career Fielding'!D144</f>
        <v>130</v>
      </c>
      <c r="C138">
        <f>'Career Fielding'!E144</f>
        <v>4</v>
      </c>
      <c r="D138">
        <f>'Career Fielding'!I144</f>
        <v>2.5</v>
      </c>
      <c r="E138">
        <f>'Career Fielding'!F144</f>
        <v>69</v>
      </c>
      <c r="F138">
        <f>'Career Fielding'!H144</f>
        <v>6</v>
      </c>
    </row>
    <row r="139" spans="1:6" x14ac:dyDescent="0.25">
      <c r="A139" t="str">
        <f>'Career Fielding'!C145</f>
        <v>Tom Lonnen</v>
      </c>
      <c r="B139">
        <f>'Career Fielding'!D145</f>
        <v>363</v>
      </c>
      <c r="C139">
        <f>'Career Fielding'!E145</f>
        <v>151</v>
      </c>
      <c r="D139">
        <f>'Career Fielding'!I145</f>
        <v>0</v>
      </c>
      <c r="E139">
        <f>'Career Fielding'!F145</f>
        <v>0</v>
      </c>
      <c r="F139">
        <f>'Career Fielding'!H145</f>
        <v>0</v>
      </c>
    </row>
    <row r="140" spans="1:6" x14ac:dyDescent="0.25">
      <c r="A140" t="str">
        <f>'Career Fielding'!C146</f>
        <v>Ross Lonsdale</v>
      </c>
      <c r="B140">
        <f>'Career Fielding'!D146</f>
        <v>9</v>
      </c>
      <c r="C140">
        <f>'Career Fielding'!E146</f>
        <v>3</v>
      </c>
      <c r="D140">
        <f>'Career Fielding'!I146</f>
        <v>0</v>
      </c>
      <c r="E140">
        <f>'Career Fielding'!F146</f>
        <v>0</v>
      </c>
      <c r="F140">
        <f>'Career Fielding'!H146</f>
        <v>0</v>
      </c>
    </row>
    <row r="141" spans="1:6" x14ac:dyDescent="0.25">
      <c r="A141" t="str">
        <f>'Career Fielding'!C147</f>
        <v>D Machine</v>
      </c>
      <c r="B141">
        <f>'Career Fielding'!D147</f>
        <v>1</v>
      </c>
      <c r="C141">
        <f>'Career Fielding'!E147</f>
        <v>0</v>
      </c>
      <c r="D141">
        <f>'Career Fielding'!I147</f>
        <v>0</v>
      </c>
      <c r="E141">
        <f>'Career Fielding'!F147</f>
        <v>0</v>
      </c>
      <c r="F141">
        <f>'Career Fielding'!H147</f>
        <v>0</v>
      </c>
    </row>
    <row r="142" spans="1:6" x14ac:dyDescent="0.25">
      <c r="A142" t="str">
        <f>'Career Fielding'!C148</f>
        <v>Christian Maclaren</v>
      </c>
      <c r="B142">
        <f>'Career Fielding'!D148</f>
        <v>3</v>
      </c>
      <c r="C142">
        <f>'Career Fielding'!E148</f>
        <v>2</v>
      </c>
      <c r="D142">
        <f>'Career Fielding'!I148</f>
        <v>0</v>
      </c>
      <c r="E142">
        <f>'Career Fielding'!F148</f>
        <v>0</v>
      </c>
      <c r="F142">
        <f>'Career Fielding'!H148</f>
        <v>0</v>
      </c>
    </row>
    <row r="143" spans="1:6" x14ac:dyDescent="0.25">
      <c r="A143" t="str">
        <f>'Career Fielding'!C149</f>
        <v>N Macrides</v>
      </c>
      <c r="B143">
        <f>'Career Fielding'!D149</f>
        <v>3</v>
      </c>
      <c r="C143">
        <f>'Career Fielding'!E149</f>
        <v>0</v>
      </c>
      <c r="D143">
        <f>'Career Fielding'!I149</f>
        <v>0</v>
      </c>
      <c r="E143">
        <f>'Career Fielding'!F149</f>
        <v>0</v>
      </c>
      <c r="F143">
        <f>'Career Fielding'!H149</f>
        <v>0</v>
      </c>
    </row>
    <row r="144" spans="1:6" x14ac:dyDescent="0.25">
      <c r="A144" t="str">
        <f>'Career Fielding'!C150</f>
        <v>R Madabushi</v>
      </c>
      <c r="B144">
        <f>'Career Fielding'!D150</f>
        <v>27</v>
      </c>
      <c r="C144">
        <f>'Career Fielding'!E150</f>
        <v>6</v>
      </c>
      <c r="D144">
        <f>'Career Fielding'!I150</f>
        <v>0</v>
      </c>
      <c r="E144">
        <f>'Career Fielding'!F150</f>
        <v>0</v>
      </c>
      <c r="F144">
        <f>'Career Fielding'!H150</f>
        <v>0</v>
      </c>
    </row>
    <row r="145" spans="1:6" x14ac:dyDescent="0.25">
      <c r="A145" t="str">
        <f>'Career Fielding'!C151</f>
        <v>Harry Madley</v>
      </c>
      <c r="B145">
        <f>'Career Fielding'!D151</f>
        <v>4</v>
      </c>
      <c r="C145">
        <f>'Career Fielding'!E151</f>
        <v>2</v>
      </c>
      <c r="D145">
        <f>'Career Fielding'!I151</f>
        <v>0</v>
      </c>
      <c r="E145">
        <f>'Career Fielding'!F151</f>
        <v>0</v>
      </c>
      <c r="F145">
        <f>'Career Fielding'!H151</f>
        <v>0</v>
      </c>
    </row>
    <row r="146" spans="1:6" x14ac:dyDescent="0.25">
      <c r="A146" t="str">
        <f>'Career Fielding'!C152</f>
        <v>M Magill</v>
      </c>
      <c r="B146">
        <f>'Career Fielding'!D152</f>
        <v>33</v>
      </c>
      <c r="C146">
        <f>'Career Fielding'!E152</f>
        <v>12</v>
      </c>
      <c r="D146">
        <f>'Career Fielding'!I152</f>
        <v>0</v>
      </c>
      <c r="E146">
        <f>'Career Fielding'!F152</f>
        <v>0</v>
      </c>
      <c r="F146">
        <f>'Career Fielding'!H152</f>
        <v>0</v>
      </c>
    </row>
    <row r="147" spans="1:6" x14ac:dyDescent="0.25">
      <c r="A147" t="str">
        <f>'Career Fielding'!C153</f>
        <v>C Maharaj</v>
      </c>
      <c r="B147">
        <f>'Career Fielding'!D153</f>
        <v>6</v>
      </c>
      <c r="C147">
        <f>'Career Fielding'!E153</f>
        <v>0</v>
      </c>
      <c r="D147">
        <f>'Career Fielding'!I153</f>
        <v>0</v>
      </c>
      <c r="E147">
        <f>'Career Fielding'!F153</f>
        <v>0</v>
      </c>
      <c r="F147">
        <f>'Career Fielding'!H153</f>
        <v>0</v>
      </c>
    </row>
    <row r="148" spans="1:6" x14ac:dyDescent="0.25">
      <c r="A148" t="str">
        <f>'Career Fielding'!C154</f>
        <v>B Marshall</v>
      </c>
      <c r="B148">
        <f>'Career Fielding'!D154</f>
        <v>10</v>
      </c>
      <c r="C148">
        <f>'Career Fielding'!E154</f>
        <v>6</v>
      </c>
      <c r="D148">
        <f>'Career Fielding'!I154</f>
        <v>0</v>
      </c>
      <c r="E148">
        <f>'Career Fielding'!F154</f>
        <v>0</v>
      </c>
      <c r="F148">
        <f>'Career Fielding'!H154</f>
        <v>0</v>
      </c>
    </row>
    <row r="149" spans="1:6" x14ac:dyDescent="0.25">
      <c r="A149" t="str">
        <f>'Career Fielding'!C155</f>
        <v>K McEvoy</v>
      </c>
      <c r="B149">
        <f>'Career Fielding'!D155</f>
        <v>33</v>
      </c>
      <c r="C149">
        <f>'Career Fielding'!E155</f>
        <v>4</v>
      </c>
      <c r="D149">
        <f>'Career Fielding'!I155</f>
        <v>0</v>
      </c>
      <c r="E149">
        <f>'Career Fielding'!F155</f>
        <v>0</v>
      </c>
      <c r="F149">
        <f>'Career Fielding'!H155</f>
        <v>0</v>
      </c>
    </row>
    <row r="150" spans="1:6" x14ac:dyDescent="0.25">
      <c r="A150" t="str">
        <f>'Career Fielding'!C156</f>
        <v>B McGhee</v>
      </c>
      <c r="B150">
        <f>'Career Fielding'!D156</f>
        <v>6</v>
      </c>
      <c r="C150">
        <f>'Career Fielding'!E156</f>
        <v>0</v>
      </c>
      <c r="D150">
        <f>'Career Fielding'!I156</f>
        <v>0</v>
      </c>
      <c r="E150">
        <f>'Career Fielding'!F156</f>
        <v>0</v>
      </c>
      <c r="F150">
        <f>'Career Fielding'!H156</f>
        <v>0</v>
      </c>
    </row>
    <row r="151" spans="1:6" x14ac:dyDescent="0.25">
      <c r="A151" t="str">
        <f>'Career Fielding'!C157</f>
        <v>R McHarg</v>
      </c>
      <c r="B151">
        <f>'Career Fielding'!D157</f>
        <v>28</v>
      </c>
      <c r="C151">
        <f>'Career Fielding'!E157</f>
        <v>12</v>
      </c>
      <c r="D151">
        <f>'Career Fielding'!I157</f>
        <v>0</v>
      </c>
      <c r="E151">
        <f>'Career Fielding'!F157</f>
        <v>0</v>
      </c>
      <c r="F151">
        <f>'Career Fielding'!H157</f>
        <v>0</v>
      </c>
    </row>
    <row r="152" spans="1:6" x14ac:dyDescent="0.25">
      <c r="A152" t="str">
        <f>'Career Fielding'!C158</f>
        <v>J McHugh</v>
      </c>
      <c r="B152">
        <f>'Career Fielding'!D158</f>
        <v>2</v>
      </c>
      <c r="C152">
        <f>'Career Fielding'!E158</f>
        <v>1</v>
      </c>
      <c r="D152">
        <f>'Career Fielding'!I158</f>
        <v>0</v>
      </c>
      <c r="E152">
        <f>'Career Fielding'!F158</f>
        <v>0</v>
      </c>
      <c r="F152">
        <f>'Career Fielding'!H158</f>
        <v>0</v>
      </c>
    </row>
    <row r="153" spans="1:6" x14ac:dyDescent="0.25">
      <c r="A153" t="str">
        <f>'Career Fielding'!C159</f>
        <v>C McNee</v>
      </c>
      <c r="B153">
        <f>'Career Fielding'!D159</f>
        <v>37</v>
      </c>
      <c r="C153">
        <f>'Career Fielding'!E159</f>
        <v>17</v>
      </c>
      <c r="D153">
        <f>'Career Fielding'!I159</f>
        <v>0</v>
      </c>
      <c r="E153">
        <f>'Career Fielding'!F159</f>
        <v>0</v>
      </c>
      <c r="F153">
        <f>'Career Fielding'!H159</f>
        <v>0</v>
      </c>
    </row>
    <row r="154" spans="1:6" x14ac:dyDescent="0.25">
      <c r="A154" t="str">
        <f>'Career Fielding'!C160</f>
        <v>J Meade</v>
      </c>
      <c r="B154">
        <f>'Career Fielding'!D160</f>
        <v>92</v>
      </c>
      <c r="C154">
        <f>'Career Fielding'!E160</f>
        <v>4</v>
      </c>
      <c r="D154">
        <f>'Career Fielding'!I160</f>
        <v>0</v>
      </c>
      <c r="E154">
        <f>'Career Fielding'!F160</f>
        <v>0</v>
      </c>
      <c r="F154">
        <f>'Career Fielding'!H160</f>
        <v>0</v>
      </c>
    </row>
    <row r="155" spans="1:6" x14ac:dyDescent="0.25">
      <c r="A155" t="str">
        <f>'Career Fielding'!C161</f>
        <v>Dan Meek</v>
      </c>
      <c r="B155">
        <f>'Career Fielding'!D161</f>
        <v>1</v>
      </c>
      <c r="C155">
        <f>'Career Fielding'!E161</f>
        <v>0</v>
      </c>
      <c r="D155">
        <f>'Career Fielding'!I161</f>
        <v>0</v>
      </c>
      <c r="E155">
        <f>'Career Fielding'!F161</f>
        <v>0</v>
      </c>
      <c r="F155">
        <f>'Career Fielding'!H161</f>
        <v>0</v>
      </c>
    </row>
    <row r="156" spans="1:6" x14ac:dyDescent="0.25">
      <c r="A156" t="str">
        <f>'Career Fielding'!C162</f>
        <v>Freddie Mills</v>
      </c>
      <c r="B156">
        <f>'Career Fielding'!D162</f>
        <v>82</v>
      </c>
      <c r="C156">
        <f>'Career Fielding'!E162</f>
        <v>18</v>
      </c>
      <c r="D156">
        <f>'Career Fielding'!I162</f>
        <v>0</v>
      </c>
      <c r="E156">
        <f>'Career Fielding'!F162</f>
        <v>0</v>
      </c>
      <c r="F156">
        <f>'Career Fielding'!H162</f>
        <v>0</v>
      </c>
    </row>
    <row r="157" spans="1:6" x14ac:dyDescent="0.25">
      <c r="A157" t="str">
        <f>'Career Fielding'!C163</f>
        <v>M Mittal</v>
      </c>
      <c r="B157">
        <f>'Career Fielding'!D163</f>
        <v>10</v>
      </c>
      <c r="C157">
        <f>'Career Fielding'!E163</f>
        <v>1</v>
      </c>
      <c r="D157">
        <f>'Career Fielding'!I163</f>
        <v>0</v>
      </c>
      <c r="E157">
        <f>'Career Fielding'!F163</f>
        <v>0</v>
      </c>
      <c r="F157">
        <f>'Career Fielding'!H163</f>
        <v>0</v>
      </c>
    </row>
    <row r="158" spans="1:6" x14ac:dyDescent="0.25">
      <c r="A158" t="str">
        <f>'Career Fielding'!C164</f>
        <v>Aruran Morgan</v>
      </c>
      <c r="B158">
        <f>'Career Fielding'!D164</f>
        <v>33</v>
      </c>
      <c r="C158">
        <f>'Career Fielding'!E164</f>
        <v>5</v>
      </c>
      <c r="D158">
        <f>'Career Fielding'!I164</f>
        <v>0</v>
      </c>
      <c r="E158">
        <f>'Career Fielding'!F164</f>
        <v>0</v>
      </c>
      <c r="F158">
        <f>'Career Fielding'!H164</f>
        <v>0</v>
      </c>
    </row>
    <row r="159" spans="1:6" x14ac:dyDescent="0.25">
      <c r="A159" t="str">
        <f>'Career Fielding'!C165</f>
        <v>J Murphy</v>
      </c>
      <c r="B159">
        <f>'Career Fielding'!D165</f>
        <v>3</v>
      </c>
      <c r="C159">
        <f>'Career Fielding'!E165</f>
        <v>1</v>
      </c>
      <c r="D159">
        <f>'Career Fielding'!I165</f>
        <v>0</v>
      </c>
      <c r="E159">
        <f>'Career Fielding'!F165</f>
        <v>0</v>
      </c>
      <c r="F159">
        <f>'Career Fielding'!H165</f>
        <v>0</v>
      </c>
    </row>
    <row r="160" spans="1:6" x14ac:dyDescent="0.25">
      <c r="A160" t="str">
        <f>'Career Fielding'!C166</f>
        <v>N Murphy</v>
      </c>
      <c r="B160">
        <f>'Career Fielding'!D166</f>
        <v>4</v>
      </c>
      <c r="C160">
        <f>'Career Fielding'!E166</f>
        <v>0</v>
      </c>
      <c r="D160">
        <f>'Career Fielding'!I166</f>
        <v>0</v>
      </c>
      <c r="E160">
        <f>'Career Fielding'!F166</f>
        <v>0</v>
      </c>
      <c r="F160">
        <f>'Career Fielding'!H166</f>
        <v>0</v>
      </c>
    </row>
    <row r="161" spans="1:6" x14ac:dyDescent="0.25">
      <c r="A161" t="str">
        <f>'Career Fielding'!C167</f>
        <v>D Murray</v>
      </c>
      <c r="B161">
        <f>'Career Fielding'!D167</f>
        <v>14</v>
      </c>
      <c r="C161">
        <f>'Career Fielding'!E167</f>
        <v>2</v>
      </c>
      <c r="D161">
        <f>'Career Fielding'!I167</f>
        <v>0</v>
      </c>
      <c r="E161">
        <f>'Career Fielding'!F167</f>
        <v>3</v>
      </c>
      <c r="F161">
        <f>'Career Fielding'!H167</f>
        <v>0</v>
      </c>
    </row>
    <row r="162" spans="1:6" x14ac:dyDescent="0.25">
      <c r="A162" t="str">
        <f>'Career Fielding'!C168</f>
        <v>R Nair</v>
      </c>
      <c r="B162">
        <f>'Career Fielding'!D168</f>
        <v>2</v>
      </c>
      <c r="C162">
        <f>'Career Fielding'!E168</f>
        <v>0</v>
      </c>
      <c r="D162">
        <f>'Career Fielding'!I168</f>
        <v>0</v>
      </c>
      <c r="E162">
        <f>'Career Fielding'!F168</f>
        <v>0</v>
      </c>
      <c r="F162">
        <f>'Career Fielding'!H168</f>
        <v>0</v>
      </c>
    </row>
    <row r="163" spans="1:6" x14ac:dyDescent="0.25">
      <c r="A163" t="str">
        <f>'Career Fielding'!C169</f>
        <v>K Nasir</v>
      </c>
      <c r="B163">
        <f>'Career Fielding'!D169</f>
        <v>1</v>
      </c>
      <c r="C163">
        <f>'Career Fielding'!E169</f>
        <v>0</v>
      </c>
      <c r="D163">
        <f>'Career Fielding'!I169</f>
        <v>0</v>
      </c>
      <c r="E163">
        <f>'Career Fielding'!F169</f>
        <v>0</v>
      </c>
      <c r="F163">
        <f>'Career Fielding'!H169</f>
        <v>0</v>
      </c>
    </row>
    <row r="164" spans="1:6" x14ac:dyDescent="0.25">
      <c r="A164" t="str">
        <f>'Career Fielding'!C170</f>
        <v>R Nataraju</v>
      </c>
      <c r="B164">
        <f>'Career Fielding'!D170</f>
        <v>21</v>
      </c>
      <c r="C164">
        <f>'Career Fielding'!E170</f>
        <v>3</v>
      </c>
      <c r="D164">
        <f>'Career Fielding'!I170</f>
        <v>0</v>
      </c>
      <c r="E164">
        <f>'Career Fielding'!F170</f>
        <v>0</v>
      </c>
      <c r="F164">
        <f>'Career Fielding'!H170</f>
        <v>0</v>
      </c>
    </row>
    <row r="165" spans="1:6" x14ac:dyDescent="0.25">
      <c r="A165" t="str">
        <f>'Career Fielding'!C171</f>
        <v>A Nicholls</v>
      </c>
      <c r="B165">
        <f>'Career Fielding'!D171</f>
        <v>1</v>
      </c>
      <c r="C165">
        <f>'Career Fielding'!E171</f>
        <v>0</v>
      </c>
      <c r="D165">
        <f>'Career Fielding'!I171</f>
        <v>0</v>
      </c>
      <c r="E165">
        <f>'Career Fielding'!F171</f>
        <v>0</v>
      </c>
      <c r="F165">
        <f>'Career Fielding'!H171</f>
        <v>0</v>
      </c>
    </row>
    <row r="166" spans="1:6" x14ac:dyDescent="0.25">
      <c r="A166" t="str">
        <f>'Career Fielding'!C172</f>
        <v>B Nicholls</v>
      </c>
      <c r="B166">
        <f>'Career Fielding'!D172</f>
        <v>16</v>
      </c>
      <c r="C166">
        <f>'Career Fielding'!E172</f>
        <v>2</v>
      </c>
      <c r="D166">
        <f>'Career Fielding'!I172</f>
        <v>0</v>
      </c>
      <c r="E166">
        <f>'Career Fielding'!F172</f>
        <v>0</v>
      </c>
      <c r="F166">
        <f>'Career Fielding'!H172</f>
        <v>0</v>
      </c>
    </row>
    <row r="167" spans="1:6" x14ac:dyDescent="0.25">
      <c r="A167" t="str">
        <f>'Career Fielding'!C173</f>
        <v>J O'Hara</v>
      </c>
      <c r="B167">
        <f>'Career Fielding'!D173</f>
        <v>17</v>
      </c>
      <c r="C167">
        <f>'Career Fielding'!E173</f>
        <v>4</v>
      </c>
      <c r="D167">
        <f>'Career Fielding'!I173</f>
        <v>0</v>
      </c>
      <c r="E167">
        <f>'Career Fielding'!F173</f>
        <v>0</v>
      </c>
      <c r="F167">
        <f>'Career Fielding'!H173</f>
        <v>0</v>
      </c>
    </row>
    <row r="168" spans="1:6" x14ac:dyDescent="0.25">
      <c r="A168" t="str">
        <f>'Career Fielding'!C174</f>
        <v>T Orr</v>
      </c>
      <c r="B168">
        <f>'Career Fielding'!D174</f>
        <v>33</v>
      </c>
      <c r="C168">
        <f>'Career Fielding'!E174</f>
        <v>4</v>
      </c>
      <c r="D168">
        <f>'Career Fielding'!I174</f>
        <v>0</v>
      </c>
      <c r="E168">
        <f>'Career Fielding'!F174</f>
        <v>0</v>
      </c>
      <c r="F168">
        <f>'Career Fielding'!H174</f>
        <v>0</v>
      </c>
    </row>
    <row r="169" spans="1:6" x14ac:dyDescent="0.25">
      <c r="A169" t="str">
        <f>'Career Fielding'!C175</f>
        <v>Zain O'Sullivan</v>
      </c>
      <c r="B169">
        <f>'Career Fielding'!D175</f>
        <v>1</v>
      </c>
      <c r="C169">
        <f>'Career Fielding'!E175</f>
        <v>0</v>
      </c>
      <c r="D169">
        <f>'Career Fielding'!I175</f>
        <v>0</v>
      </c>
      <c r="E169">
        <f>'Career Fielding'!F175</f>
        <v>0</v>
      </c>
      <c r="F169">
        <f>'Career Fielding'!H175</f>
        <v>0</v>
      </c>
    </row>
    <row r="170" spans="1:6" x14ac:dyDescent="0.25">
      <c r="A170" t="str">
        <f>'Career Fielding'!C176</f>
        <v>Chris Ovens</v>
      </c>
      <c r="B170">
        <f>'Career Fielding'!D176</f>
        <v>33</v>
      </c>
      <c r="C170">
        <f>'Career Fielding'!E176</f>
        <v>8</v>
      </c>
      <c r="D170">
        <f>'Career Fielding'!I176</f>
        <v>5</v>
      </c>
      <c r="E170">
        <f>'Career Fielding'!F176</f>
        <v>4</v>
      </c>
      <c r="F170">
        <f>'Career Fielding'!H176</f>
        <v>1</v>
      </c>
    </row>
    <row r="171" spans="1:6" x14ac:dyDescent="0.25">
      <c r="A171" t="str">
        <f>'Career Fielding'!C177</f>
        <v>M Owen</v>
      </c>
      <c r="B171">
        <f>'Career Fielding'!D177</f>
        <v>6</v>
      </c>
      <c r="C171">
        <f>'Career Fielding'!E177</f>
        <v>3</v>
      </c>
      <c r="D171">
        <f>'Career Fielding'!I177</f>
        <v>0</v>
      </c>
      <c r="E171">
        <f>'Career Fielding'!F177</f>
        <v>0</v>
      </c>
      <c r="F171">
        <f>'Career Fielding'!H177</f>
        <v>0</v>
      </c>
    </row>
    <row r="172" spans="1:6" x14ac:dyDescent="0.25">
      <c r="A172" t="str">
        <f>'Career Fielding'!C178</f>
        <v>T Oxenham</v>
      </c>
      <c r="B172">
        <f>'Career Fielding'!D178</f>
        <v>1</v>
      </c>
      <c r="C172">
        <f>'Career Fielding'!E178</f>
        <v>0</v>
      </c>
      <c r="D172">
        <f>'Career Fielding'!I178</f>
        <v>0</v>
      </c>
      <c r="E172">
        <f>'Career Fielding'!F178</f>
        <v>2</v>
      </c>
      <c r="F172">
        <f>'Career Fielding'!H178</f>
        <v>0</v>
      </c>
    </row>
    <row r="173" spans="1:6" x14ac:dyDescent="0.25">
      <c r="A173" t="str">
        <f>'Career Fielding'!C179</f>
        <v>N Palmer</v>
      </c>
      <c r="B173">
        <f>'Career Fielding'!D179</f>
        <v>10</v>
      </c>
      <c r="C173">
        <f>'Career Fielding'!E179</f>
        <v>2</v>
      </c>
      <c r="D173">
        <f>'Career Fielding'!I179</f>
        <v>0</v>
      </c>
      <c r="E173">
        <f>'Career Fielding'!F179</f>
        <v>0</v>
      </c>
      <c r="F173">
        <f>'Career Fielding'!H179</f>
        <v>0</v>
      </c>
    </row>
    <row r="174" spans="1:6" x14ac:dyDescent="0.25">
      <c r="A174" t="str">
        <f>'Career Fielding'!C180</f>
        <v>S Pande</v>
      </c>
      <c r="B174">
        <f>'Career Fielding'!D180</f>
        <v>1</v>
      </c>
      <c r="C174">
        <f>'Career Fielding'!E180</f>
        <v>0</v>
      </c>
      <c r="D174">
        <f>'Career Fielding'!I180</f>
        <v>0</v>
      </c>
      <c r="E174">
        <f>'Career Fielding'!F180</f>
        <v>0</v>
      </c>
      <c r="F174">
        <f>'Career Fielding'!H180</f>
        <v>0</v>
      </c>
    </row>
    <row r="175" spans="1:6" x14ac:dyDescent="0.25">
      <c r="A175" t="str">
        <f>'Career Fielding'!C181</f>
        <v>R Paramo</v>
      </c>
      <c r="B175">
        <f>'Career Fielding'!D181</f>
        <v>15</v>
      </c>
      <c r="C175">
        <f>'Career Fielding'!E181</f>
        <v>1</v>
      </c>
      <c r="D175">
        <f>'Career Fielding'!I181</f>
        <v>0</v>
      </c>
      <c r="E175">
        <f>'Career Fielding'!F181</f>
        <v>0</v>
      </c>
      <c r="F175">
        <f>'Career Fielding'!H181</f>
        <v>0</v>
      </c>
    </row>
    <row r="176" spans="1:6" x14ac:dyDescent="0.25">
      <c r="A176" t="str">
        <f>'Career Fielding'!C182</f>
        <v>Leon Parks</v>
      </c>
      <c r="B176">
        <f>'Career Fielding'!D182</f>
        <v>273</v>
      </c>
      <c r="C176">
        <f>'Career Fielding'!E182</f>
        <v>68</v>
      </c>
      <c r="D176">
        <f>'Career Fielding'!I182</f>
        <v>1.5</v>
      </c>
      <c r="E176">
        <f>'Career Fielding'!F182</f>
        <v>44</v>
      </c>
      <c r="F176">
        <f>'Career Fielding'!H182</f>
        <v>0</v>
      </c>
    </row>
    <row r="177" spans="1:6" x14ac:dyDescent="0.25">
      <c r="A177" t="str">
        <f>'Career Fielding'!C183</f>
        <v>N Paropkari</v>
      </c>
      <c r="B177">
        <f>'Career Fielding'!D183</f>
        <v>2</v>
      </c>
      <c r="C177">
        <f>'Career Fielding'!E183</f>
        <v>0</v>
      </c>
      <c r="D177">
        <f>'Career Fielding'!I183</f>
        <v>0.5</v>
      </c>
      <c r="E177">
        <f>'Career Fielding'!F183</f>
        <v>1</v>
      </c>
      <c r="F177">
        <f>'Career Fielding'!H183</f>
        <v>1</v>
      </c>
    </row>
    <row r="178" spans="1:6" x14ac:dyDescent="0.25">
      <c r="A178" t="str">
        <f>'Career Fielding'!C184</f>
        <v>H Parnell</v>
      </c>
      <c r="B178">
        <f>'Career Fielding'!D184</f>
        <v>16</v>
      </c>
      <c r="C178">
        <f>'Career Fielding'!E184</f>
        <v>5</v>
      </c>
      <c r="D178">
        <f>'Career Fielding'!I184</f>
        <v>0</v>
      </c>
      <c r="E178">
        <f>'Career Fielding'!F184</f>
        <v>0</v>
      </c>
      <c r="F178">
        <f>'Career Fielding'!H184</f>
        <v>0</v>
      </c>
    </row>
    <row r="179" spans="1:6" x14ac:dyDescent="0.25">
      <c r="A179" t="str">
        <f>'Career Fielding'!C185</f>
        <v>L Patel</v>
      </c>
      <c r="B179">
        <f>'Career Fielding'!D185</f>
        <v>90</v>
      </c>
      <c r="C179">
        <f>'Career Fielding'!E185</f>
        <v>22</v>
      </c>
      <c r="D179">
        <f>'Career Fielding'!I185</f>
        <v>0</v>
      </c>
      <c r="E179">
        <f>'Career Fielding'!F185</f>
        <v>0</v>
      </c>
      <c r="F179">
        <f>'Career Fielding'!H185</f>
        <v>0</v>
      </c>
    </row>
    <row r="180" spans="1:6" x14ac:dyDescent="0.25">
      <c r="A180" t="str">
        <f>'Career Fielding'!C186</f>
        <v>N Patel</v>
      </c>
      <c r="B180">
        <f>'Career Fielding'!D186</f>
        <v>1</v>
      </c>
      <c r="C180">
        <f>'Career Fielding'!E186</f>
        <v>0</v>
      </c>
      <c r="D180">
        <f>'Career Fielding'!I186</f>
        <v>0</v>
      </c>
      <c r="E180">
        <f>'Career Fielding'!F186</f>
        <v>0</v>
      </c>
      <c r="F180">
        <f>'Career Fielding'!H186</f>
        <v>0</v>
      </c>
    </row>
    <row r="181" spans="1:6" x14ac:dyDescent="0.25">
      <c r="A181" t="str">
        <f>'Career Fielding'!C187</f>
        <v>S Patel</v>
      </c>
      <c r="B181">
        <f>'Career Fielding'!D187</f>
        <v>2</v>
      </c>
      <c r="C181">
        <f>'Career Fielding'!E187</f>
        <v>1</v>
      </c>
      <c r="D181">
        <f>'Career Fielding'!I187</f>
        <v>0</v>
      </c>
      <c r="E181">
        <f>'Career Fielding'!F187</f>
        <v>0</v>
      </c>
      <c r="F181">
        <f>'Career Fielding'!H187</f>
        <v>0</v>
      </c>
    </row>
    <row r="182" spans="1:6" x14ac:dyDescent="0.25">
      <c r="A182" t="str">
        <f>'Career Fielding'!C188</f>
        <v>Ashish Paul</v>
      </c>
      <c r="B182">
        <f>'Career Fielding'!D188</f>
        <v>115</v>
      </c>
      <c r="C182">
        <f>'Career Fielding'!E188</f>
        <v>27</v>
      </c>
      <c r="D182">
        <f>'Career Fielding'!I188</f>
        <v>0</v>
      </c>
      <c r="E182">
        <f>'Career Fielding'!F188</f>
        <v>0</v>
      </c>
      <c r="F182">
        <f>'Career Fielding'!H188</f>
        <v>0</v>
      </c>
    </row>
    <row r="183" spans="1:6" x14ac:dyDescent="0.25">
      <c r="A183" t="str">
        <f>'Career Fielding'!C189</f>
        <v>C Penton</v>
      </c>
      <c r="B183">
        <f>'Career Fielding'!D189</f>
        <v>1</v>
      </c>
      <c r="C183">
        <f>'Career Fielding'!E189</f>
        <v>1</v>
      </c>
      <c r="D183">
        <f>'Career Fielding'!I189</f>
        <v>0</v>
      </c>
      <c r="E183">
        <f>'Career Fielding'!F189</f>
        <v>0</v>
      </c>
      <c r="F183">
        <f>'Career Fielding'!H189</f>
        <v>0</v>
      </c>
    </row>
    <row r="184" spans="1:6" x14ac:dyDescent="0.25">
      <c r="A184" t="str">
        <f>'Career Fielding'!C190</f>
        <v>E Perry</v>
      </c>
      <c r="B184">
        <f>'Career Fielding'!D190</f>
        <v>11</v>
      </c>
      <c r="C184">
        <f>'Career Fielding'!E190</f>
        <v>5</v>
      </c>
      <c r="D184">
        <f>'Career Fielding'!I190</f>
        <v>0</v>
      </c>
      <c r="E184">
        <f>'Career Fielding'!F190</f>
        <v>0</v>
      </c>
      <c r="F184">
        <f>'Career Fielding'!H190</f>
        <v>0</v>
      </c>
    </row>
    <row r="185" spans="1:6" x14ac:dyDescent="0.25">
      <c r="A185" t="str">
        <f>'Career Fielding'!C191</f>
        <v>P Peters</v>
      </c>
      <c r="B185">
        <f>'Career Fielding'!D191</f>
        <v>170</v>
      </c>
      <c r="C185">
        <f>'Career Fielding'!E191</f>
        <v>38</v>
      </c>
      <c r="D185">
        <f>'Career Fielding'!I191</f>
        <v>0</v>
      </c>
      <c r="E185">
        <f>'Career Fielding'!F191</f>
        <v>0</v>
      </c>
      <c r="F185">
        <f>'Career Fielding'!H191</f>
        <v>0</v>
      </c>
    </row>
    <row r="186" spans="1:6" x14ac:dyDescent="0.25">
      <c r="A186" t="str">
        <f>'Career Fielding'!C192</f>
        <v>R Phillips</v>
      </c>
      <c r="B186">
        <f>'Career Fielding'!D192</f>
        <v>41</v>
      </c>
      <c r="C186">
        <f>'Career Fielding'!E192</f>
        <v>13</v>
      </c>
      <c r="D186">
        <f>'Career Fielding'!I192</f>
        <v>0</v>
      </c>
      <c r="E186">
        <f>'Career Fielding'!F192</f>
        <v>0</v>
      </c>
      <c r="F186">
        <f>'Career Fielding'!H192</f>
        <v>0</v>
      </c>
    </row>
    <row r="187" spans="1:6" x14ac:dyDescent="0.25">
      <c r="A187" t="str">
        <f>'Career Fielding'!C193</f>
        <v>D Pinnock</v>
      </c>
      <c r="B187">
        <f>'Career Fielding'!D193</f>
        <v>1</v>
      </c>
      <c r="C187">
        <f>'Career Fielding'!E193</f>
        <v>0</v>
      </c>
      <c r="D187">
        <f>'Career Fielding'!I193</f>
        <v>0</v>
      </c>
      <c r="E187">
        <f>'Career Fielding'!F193</f>
        <v>0</v>
      </c>
      <c r="F187">
        <f>'Career Fielding'!H193</f>
        <v>0</v>
      </c>
    </row>
    <row r="188" spans="1:6" x14ac:dyDescent="0.25">
      <c r="A188" t="str">
        <f>'Career Fielding'!C194</f>
        <v>Ed Pizii</v>
      </c>
      <c r="B188">
        <f>'Career Fielding'!D194</f>
        <v>3</v>
      </c>
      <c r="C188">
        <f>'Career Fielding'!E194</f>
        <v>1</v>
      </c>
      <c r="D188">
        <f>'Career Fielding'!I194</f>
        <v>0</v>
      </c>
      <c r="E188">
        <f>'Career Fielding'!F194</f>
        <v>0</v>
      </c>
      <c r="F188">
        <f>'Career Fielding'!H194</f>
        <v>0</v>
      </c>
    </row>
    <row r="189" spans="1:6" x14ac:dyDescent="0.25">
      <c r="A189" t="str">
        <f>'Career Fielding'!C195</f>
        <v>C Ponnaganti</v>
      </c>
      <c r="B189">
        <f>'Career Fielding'!D195</f>
        <v>17</v>
      </c>
      <c r="C189">
        <f>'Career Fielding'!E195</f>
        <v>1</v>
      </c>
      <c r="D189">
        <f>'Career Fielding'!I195</f>
        <v>0</v>
      </c>
      <c r="E189">
        <f>'Career Fielding'!F195</f>
        <v>0</v>
      </c>
      <c r="F189">
        <f>'Career Fielding'!H195</f>
        <v>0</v>
      </c>
    </row>
    <row r="190" spans="1:6" x14ac:dyDescent="0.25">
      <c r="A190" t="str">
        <f>'Career Fielding'!C196</f>
        <v>S Poole</v>
      </c>
      <c r="B190">
        <f>'Career Fielding'!D196</f>
        <v>2</v>
      </c>
      <c r="C190">
        <f>'Career Fielding'!E196</f>
        <v>0</v>
      </c>
      <c r="D190">
        <f>'Career Fielding'!I196</f>
        <v>0</v>
      </c>
      <c r="E190">
        <f>'Career Fielding'!F196</f>
        <v>0</v>
      </c>
      <c r="F190">
        <f>'Career Fielding'!H196</f>
        <v>0</v>
      </c>
    </row>
    <row r="191" spans="1:6" x14ac:dyDescent="0.25">
      <c r="A191" t="str">
        <f>'Career Fielding'!C197</f>
        <v>Ajit Prasad</v>
      </c>
      <c r="B191">
        <f>'Career Fielding'!D197</f>
        <v>18</v>
      </c>
      <c r="C191">
        <f>'Career Fielding'!E197</f>
        <v>5</v>
      </c>
      <c r="D191">
        <f>'Career Fielding'!I197</f>
        <v>0</v>
      </c>
      <c r="E191">
        <f>'Career Fielding'!F197</f>
        <v>0</v>
      </c>
      <c r="F191">
        <f>'Career Fielding'!H197</f>
        <v>0</v>
      </c>
    </row>
    <row r="192" spans="1:6" x14ac:dyDescent="0.25">
      <c r="A192" t="str">
        <f>'Career Fielding'!C198</f>
        <v>A Pratten</v>
      </c>
      <c r="B192">
        <f>'Career Fielding'!D198</f>
        <v>1</v>
      </c>
      <c r="C192">
        <f>'Career Fielding'!E198</f>
        <v>0</v>
      </c>
      <c r="D192">
        <f>'Career Fielding'!I198</f>
        <v>0</v>
      </c>
      <c r="E192">
        <f>'Career Fielding'!F198</f>
        <v>0</v>
      </c>
      <c r="F192">
        <f>'Career Fielding'!H198</f>
        <v>0</v>
      </c>
    </row>
    <row r="193" spans="1:6" x14ac:dyDescent="0.25">
      <c r="A193" t="str">
        <f>'Career Fielding'!C199</f>
        <v>Duray Pretorius</v>
      </c>
      <c r="B193">
        <f>'Career Fielding'!D199</f>
        <v>63</v>
      </c>
      <c r="C193">
        <f>'Career Fielding'!E199</f>
        <v>32</v>
      </c>
      <c r="D193">
        <f>'Career Fielding'!I199</f>
        <v>1.5</v>
      </c>
      <c r="E193">
        <f>'Career Fielding'!F199</f>
        <v>0</v>
      </c>
      <c r="F193">
        <f>'Career Fielding'!H199</f>
        <v>0</v>
      </c>
    </row>
    <row r="194" spans="1:6" x14ac:dyDescent="0.25">
      <c r="A194" t="str">
        <f>'Career Fielding'!C200</f>
        <v>T Pring</v>
      </c>
      <c r="B194">
        <f>'Career Fielding'!D200</f>
        <v>78</v>
      </c>
      <c r="C194">
        <f>'Career Fielding'!E200</f>
        <v>25</v>
      </c>
      <c r="D194">
        <f>'Career Fielding'!I200</f>
        <v>0</v>
      </c>
      <c r="E194">
        <f>'Career Fielding'!F200</f>
        <v>0</v>
      </c>
      <c r="F194">
        <f>'Career Fielding'!H200</f>
        <v>0</v>
      </c>
    </row>
    <row r="195" spans="1:6" x14ac:dyDescent="0.25">
      <c r="A195" t="str">
        <f>'Career Fielding'!C201</f>
        <v>S Raghavan</v>
      </c>
      <c r="B195">
        <f>'Career Fielding'!D201</f>
        <v>13</v>
      </c>
      <c r="C195">
        <f>'Career Fielding'!E201</f>
        <v>1</v>
      </c>
      <c r="D195">
        <f>'Career Fielding'!I201</f>
        <v>0</v>
      </c>
      <c r="E195">
        <f>'Career Fielding'!F201</f>
        <v>0</v>
      </c>
      <c r="F195">
        <f>'Career Fielding'!H201</f>
        <v>0</v>
      </c>
    </row>
    <row r="196" spans="1:6" x14ac:dyDescent="0.25">
      <c r="A196" t="str">
        <f>'Career Fielding'!C202</f>
        <v>V Raman</v>
      </c>
      <c r="B196">
        <f>'Career Fielding'!D202</f>
        <v>15</v>
      </c>
      <c r="C196">
        <f>'Career Fielding'!E202</f>
        <v>10</v>
      </c>
      <c r="D196">
        <f>'Career Fielding'!I202</f>
        <v>0</v>
      </c>
      <c r="E196">
        <f>'Career Fielding'!F202</f>
        <v>0</v>
      </c>
      <c r="F196">
        <f>'Career Fielding'!H202</f>
        <v>0</v>
      </c>
    </row>
    <row r="197" spans="1:6" x14ac:dyDescent="0.25">
      <c r="A197" t="str">
        <f>'Career Fielding'!C203</f>
        <v>? Ranjan</v>
      </c>
      <c r="B197">
        <f>'Career Fielding'!D203</f>
        <v>1</v>
      </c>
      <c r="C197">
        <f>'Career Fielding'!E203</f>
        <v>0</v>
      </c>
      <c r="D197">
        <f>'Career Fielding'!I203</f>
        <v>0</v>
      </c>
      <c r="E197">
        <f>'Career Fielding'!F203</f>
        <v>0</v>
      </c>
      <c r="F197">
        <f>'Career Fielding'!H203</f>
        <v>0</v>
      </c>
    </row>
    <row r="198" spans="1:6" x14ac:dyDescent="0.25">
      <c r="A198" t="str">
        <f>'Career Fielding'!C204</f>
        <v>N Rashid</v>
      </c>
      <c r="B198">
        <f>'Career Fielding'!D204</f>
        <v>67</v>
      </c>
      <c r="C198">
        <f>'Career Fielding'!E204</f>
        <v>18</v>
      </c>
      <c r="D198">
        <f>'Career Fielding'!I204</f>
        <v>0</v>
      </c>
      <c r="E198">
        <f>'Career Fielding'!F204</f>
        <v>0</v>
      </c>
      <c r="F198">
        <f>'Career Fielding'!H204</f>
        <v>0</v>
      </c>
    </row>
    <row r="199" spans="1:6" x14ac:dyDescent="0.25">
      <c r="A199" t="str">
        <f>'Career Fielding'!C205</f>
        <v>A Ratyna</v>
      </c>
      <c r="B199">
        <f>'Career Fielding'!D205</f>
        <v>43</v>
      </c>
      <c r="C199">
        <f>'Career Fielding'!E205</f>
        <v>7</v>
      </c>
      <c r="D199">
        <f>'Career Fielding'!I205</f>
        <v>0</v>
      </c>
      <c r="E199">
        <f>'Career Fielding'!F205</f>
        <v>0</v>
      </c>
      <c r="F199">
        <f>'Career Fielding'!H205</f>
        <v>0</v>
      </c>
    </row>
    <row r="200" spans="1:6" x14ac:dyDescent="0.25">
      <c r="A200" t="str">
        <f>'Career Fielding'!C206</f>
        <v>A Reed</v>
      </c>
      <c r="B200">
        <f>'Career Fielding'!D206</f>
        <v>50</v>
      </c>
      <c r="C200">
        <f>'Career Fielding'!E206</f>
        <v>11</v>
      </c>
      <c r="D200">
        <f>'Career Fielding'!I206</f>
        <v>0</v>
      </c>
      <c r="E200">
        <f>'Career Fielding'!F206</f>
        <v>0</v>
      </c>
      <c r="F200">
        <f>'Career Fielding'!H206</f>
        <v>0</v>
      </c>
    </row>
    <row r="201" spans="1:6" x14ac:dyDescent="0.25">
      <c r="A201" t="str">
        <f>'Career Fielding'!C207</f>
        <v>E Reed</v>
      </c>
      <c r="B201">
        <f>'Career Fielding'!D207</f>
        <v>5</v>
      </c>
      <c r="C201">
        <f>'Career Fielding'!E207</f>
        <v>2</v>
      </c>
      <c r="D201">
        <f>'Career Fielding'!I207</f>
        <v>0</v>
      </c>
      <c r="E201">
        <f>'Career Fielding'!F207</f>
        <v>0</v>
      </c>
      <c r="F201">
        <f>'Career Fielding'!H207</f>
        <v>0</v>
      </c>
    </row>
    <row r="202" spans="1:6" x14ac:dyDescent="0.25">
      <c r="A202" t="str">
        <f>'Career Fielding'!C208</f>
        <v>M Rees</v>
      </c>
      <c r="B202">
        <f>'Career Fielding'!D208</f>
        <v>44</v>
      </c>
      <c r="C202">
        <f>'Career Fielding'!E208</f>
        <v>5</v>
      </c>
      <c r="D202">
        <f>'Career Fielding'!I208</f>
        <v>0</v>
      </c>
      <c r="E202">
        <f>'Career Fielding'!F208</f>
        <v>0</v>
      </c>
      <c r="F202">
        <f>'Career Fielding'!H208</f>
        <v>0</v>
      </c>
    </row>
    <row r="203" spans="1:6" x14ac:dyDescent="0.25">
      <c r="A203" t="str">
        <f>'Career Fielding'!C209</f>
        <v>I Reham</v>
      </c>
      <c r="B203">
        <f>'Career Fielding'!D209</f>
        <v>1</v>
      </c>
      <c r="C203">
        <f>'Career Fielding'!E209</f>
        <v>0</v>
      </c>
      <c r="D203">
        <f>'Career Fielding'!I209</f>
        <v>0</v>
      </c>
      <c r="E203">
        <f>'Career Fielding'!F209</f>
        <v>0</v>
      </c>
      <c r="F203">
        <f>'Career Fielding'!H209</f>
        <v>0</v>
      </c>
    </row>
    <row r="204" spans="1:6" x14ac:dyDescent="0.25">
      <c r="A204" t="str">
        <f>'Career Fielding'!C210</f>
        <v>R Richardson</v>
      </c>
      <c r="B204">
        <f>'Career Fielding'!D210</f>
        <v>30</v>
      </c>
      <c r="C204">
        <f>'Career Fielding'!E210</f>
        <v>3</v>
      </c>
      <c r="D204">
        <f>'Career Fielding'!I210</f>
        <v>0</v>
      </c>
      <c r="E204">
        <f>'Career Fielding'!F210</f>
        <v>15</v>
      </c>
      <c r="F204">
        <f>'Career Fielding'!H210</f>
        <v>0</v>
      </c>
    </row>
    <row r="205" spans="1:6" x14ac:dyDescent="0.25">
      <c r="A205" t="str">
        <f>'Career Fielding'!C211</f>
        <v>Matt Ridgway</v>
      </c>
      <c r="B205">
        <f>'Career Fielding'!D211</f>
        <v>265</v>
      </c>
      <c r="C205">
        <f>'Career Fielding'!E211</f>
        <v>101</v>
      </c>
      <c r="D205">
        <f>'Career Fielding'!I211</f>
        <v>1</v>
      </c>
      <c r="E205">
        <f>'Career Fielding'!F211</f>
        <v>1</v>
      </c>
      <c r="F205">
        <f>'Career Fielding'!H211</f>
        <v>0</v>
      </c>
    </row>
    <row r="206" spans="1:6" x14ac:dyDescent="0.25">
      <c r="A206" t="str">
        <f>'Career Fielding'!C212</f>
        <v>Nick Ridgway</v>
      </c>
      <c r="B206">
        <f>'Career Fielding'!D212</f>
        <v>271</v>
      </c>
      <c r="C206">
        <f>'Career Fielding'!E212</f>
        <v>136</v>
      </c>
      <c r="D206">
        <f>'Career Fielding'!I212</f>
        <v>1</v>
      </c>
      <c r="E206">
        <f>'Career Fielding'!F212</f>
        <v>2</v>
      </c>
      <c r="F206">
        <f>'Career Fielding'!H212</f>
        <v>0</v>
      </c>
    </row>
    <row r="207" spans="1:6" x14ac:dyDescent="0.25">
      <c r="A207" t="str">
        <f>'Career Fielding'!C213</f>
        <v>D Riley</v>
      </c>
      <c r="B207">
        <f>'Career Fielding'!D213</f>
        <v>3</v>
      </c>
      <c r="C207">
        <f>'Career Fielding'!E213</f>
        <v>0</v>
      </c>
      <c r="D207">
        <f>'Career Fielding'!I213</f>
        <v>0</v>
      </c>
      <c r="E207">
        <f>'Career Fielding'!F213</f>
        <v>1</v>
      </c>
      <c r="F207">
        <f>'Career Fielding'!H213</f>
        <v>0</v>
      </c>
    </row>
    <row r="208" spans="1:6" x14ac:dyDescent="0.25">
      <c r="A208" t="str">
        <f>'Career Fielding'!C214</f>
        <v>Dave Risley</v>
      </c>
      <c r="B208">
        <f>'Career Fielding'!D214</f>
        <v>7</v>
      </c>
      <c r="C208">
        <f>'Career Fielding'!E214</f>
        <v>1</v>
      </c>
      <c r="D208">
        <f>'Career Fielding'!I214</f>
        <v>0</v>
      </c>
      <c r="E208">
        <f>'Career Fielding'!F214</f>
        <v>1</v>
      </c>
      <c r="F208">
        <f>'Career Fielding'!H214</f>
        <v>0</v>
      </c>
    </row>
    <row r="209" spans="1:6" x14ac:dyDescent="0.25">
      <c r="A209" t="str">
        <f>'Career Fielding'!C215</f>
        <v>Nick Risley</v>
      </c>
      <c r="B209">
        <f>'Career Fielding'!D215</f>
        <v>1</v>
      </c>
      <c r="C209">
        <f>'Career Fielding'!E215</f>
        <v>1</v>
      </c>
      <c r="D209">
        <f>'Career Fielding'!I215</f>
        <v>0</v>
      </c>
      <c r="E209">
        <f>'Career Fielding'!F215</f>
        <v>0</v>
      </c>
      <c r="F209">
        <f>'Career Fielding'!H215</f>
        <v>0</v>
      </c>
    </row>
    <row r="210" spans="1:6" x14ac:dyDescent="0.25">
      <c r="A210" t="str">
        <f>'Career Fielding'!C216</f>
        <v>Jon Ryves</v>
      </c>
      <c r="B210">
        <f>'Career Fielding'!D216</f>
        <v>4</v>
      </c>
      <c r="C210">
        <f>'Career Fielding'!E216</f>
        <v>1</v>
      </c>
      <c r="D210">
        <f>'Career Fielding'!I216</f>
        <v>0</v>
      </c>
      <c r="E210">
        <f>'Career Fielding'!F216</f>
        <v>0</v>
      </c>
      <c r="F210">
        <f>'Career Fielding'!H216</f>
        <v>0</v>
      </c>
    </row>
    <row r="211" spans="1:6" x14ac:dyDescent="0.25">
      <c r="A211" t="str">
        <f>'Career Fielding'!C217</f>
        <v>R Ronald</v>
      </c>
      <c r="B211">
        <f>'Career Fielding'!D217</f>
        <v>1</v>
      </c>
      <c r="C211">
        <f>'Career Fielding'!E217</f>
        <v>0</v>
      </c>
      <c r="D211">
        <f>'Career Fielding'!I217</f>
        <v>0</v>
      </c>
      <c r="E211">
        <f>'Career Fielding'!F217</f>
        <v>0</v>
      </c>
      <c r="F211">
        <f>'Career Fielding'!H217</f>
        <v>0</v>
      </c>
    </row>
    <row r="212" spans="1:6" x14ac:dyDescent="0.25">
      <c r="A212" t="str">
        <f>'Career Fielding'!C218</f>
        <v>Humphrey Rose</v>
      </c>
      <c r="B212">
        <f>'Career Fielding'!D218</f>
        <v>2</v>
      </c>
      <c r="C212">
        <f>'Career Fielding'!E218</f>
        <v>1</v>
      </c>
      <c r="D212">
        <f>'Career Fielding'!I218</f>
        <v>0</v>
      </c>
      <c r="E212">
        <f>'Career Fielding'!F218</f>
        <v>0</v>
      </c>
      <c r="F212">
        <f>'Career Fielding'!H218</f>
        <v>0</v>
      </c>
    </row>
    <row r="213" spans="1:6" x14ac:dyDescent="0.25">
      <c r="A213" t="str">
        <f>'Career Fielding'!C219</f>
        <v>H Sayer</v>
      </c>
      <c r="B213">
        <f>'Career Fielding'!D219</f>
        <v>1</v>
      </c>
      <c r="C213">
        <f>'Career Fielding'!E219</f>
        <v>0</v>
      </c>
      <c r="D213">
        <f>'Career Fielding'!I219</f>
        <v>0</v>
      </c>
      <c r="E213">
        <f>'Career Fielding'!F219</f>
        <v>0</v>
      </c>
      <c r="F213">
        <f>'Career Fielding'!H219</f>
        <v>0</v>
      </c>
    </row>
    <row r="214" spans="1:6" x14ac:dyDescent="0.25">
      <c r="A214" t="str">
        <f>'Career Fielding'!C220</f>
        <v>N Scott</v>
      </c>
      <c r="B214">
        <f>'Career Fielding'!D220</f>
        <v>7</v>
      </c>
      <c r="C214">
        <f>'Career Fielding'!E220</f>
        <v>0</v>
      </c>
      <c r="D214">
        <f>'Career Fielding'!I220</f>
        <v>0</v>
      </c>
      <c r="E214">
        <f>'Career Fielding'!F220</f>
        <v>0</v>
      </c>
      <c r="F214">
        <f>'Career Fielding'!H220</f>
        <v>0</v>
      </c>
    </row>
    <row r="215" spans="1:6" x14ac:dyDescent="0.25">
      <c r="A215" t="str">
        <f>'Career Fielding'!C221</f>
        <v>W Seymour</v>
      </c>
      <c r="B215">
        <f>'Career Fielding'!D221</f>
        <v>4</v>
      </c>
      <c r="C215">
        <f>'Career Fielding'!E221</f>
        <v>1</v>
      </c>
      <c r="D215">
        <f>'Career Fielding'!I221</f>
        <v>0</v>
      </c>
      <c r="E215">
        <f>'Career Fielding'!F221</f>
        <v>0</v>
      </c>
      <c r="F215">
        <f>'Career Fielding'!H221</f>
        <v>0</v>
      </c>
    </row>
    <row r="216" spans="1:6" x14ac:dyDescent="0.25">
      <c r="A216" t="str">
        <f>'Career Fielding'!C222</f>
        <v>T Sharif</v>
      </c>
      <c r="B216">
        <f>'Career Fielding'!D222</f>
        <v>1</v>
      </c>
      <c r="C216">
        <f>'Career Fielding'!E222</f>
        <v>0</v>
      </c>
      <c r="D216">
        <f>'Career Fielding'!I222</f>
        <v>0</v>
      </c>
      <c r="E216">
        <f>'Career Fielding'!F222</f>
        <v>0</v>
      </c>
      <c r="F216">
        <f>'Career Fielding'!H222</f>
        <v>0</v>
      </c>
    </row>
    <row r="217" spans="1:6" x14ac:dyDescent="0.25">
      <c r="A217" t="str">
        <f>'Career Fielding'!C223</f>
        <v>S Shaz</v>
      </c>
      <c r="B217">
        <f>'Career Fielding'!D223</f>
        <v>1</v>
      </c>
      <c r="C217">
        <f>'Career Fielding'!E223</f>
        <v>1</v>
      </c>
      <c r="D217">
        <f>'Career Fielding'!I223</f>
        <v>0</v>
      </c>
      <c r="E217">
        <f>'Career Fielding'!F223</f>
        <v>0</v>
      </c>
      <c r="F217">
        <f>'Career Fielding'!H223</f>
        <v>0</v>
      </c>
    </row>
    <row r="218" spans="1:6" x14ac:dyDescent="0.25">
      <c r="A218" t="str">
        <f>'Career Fielding'!C224</f>
        <v>E Shelley</v>
      </c>
      <c r="B218">
        <f>'Career Fielding'!D224</f>
        <v>1</v>
      </c>
      <c r="C218">
        <f>'Career Fielding'!E224</f>
        <v>0</v>
      </c>
      <c r="D218">
        <f>'Career Fielding'!I224</f>
        <v>0</v>
      </c>
      <c r="E218">
        <f>'Career Fielding'!F224</f>
        <v>2</v>
      </c>
      <c r="F218">
        <f>'Career Fielding'!H224</f>
        <v>0</v>
      </c>
    </row>
    <row r="219" spans="1:6" x14ac:dyDescent="0.25">
      <c r="A219" t="str">
        <f>'Career Fielding'!C225</f>
        <v>R Siddu</v>
      </c>
      <c r="B219">
        <f>'Career Fielding'!D225</f>
        <v>3</v>
      </c>
      <c r="C219">
        <f>'Career Fielding'!E225</f>
        <v>0</v>
      </c>
      <c r="D219">
        <f>'Career Fielding'!I225</f>
        <v>0</v>
      </c>
      <c r="E219">
        <f>'Career Fielding'!F225</f>
        <v>0</v>
      </c>
      <c r="F219">
        <f>'Career Fielding'!H225</f>
        <v>0</v>
      </c>
    </row>
    <row r="220" spans="1:6" x14ac:dyDescent="0.25">
      <c r="A220" t="str">
        <f>'Career Fielding'!C226</f>
        <v>R Simkins</v>
      </c>
      <c r="B220">
        <f>'Career Fielding'!D226</f>
        <v>9</v>
      </c>
      <c r="C220">
        <f>'Career Fielding'!E226</f>
        <v>3</v>
      </c>
      <c r="D220">
        <f>'Career Fielding'!I226</f>
        <v>0</v>
      </c>
      <c r="E220">
        <f>'Career Fielding'!F226</f>
        <v>0</v>
      </c>
      <c r="F220">
        <f>'Career Fielding'!H226</f>
        <v>0</v>
      </c>
    </row>
    <row r="221" spans="1:6" x14ac:dyDescent="0.25">
      <c r="A221" t="str">
        <f>'Career Fielding'!C227</f>
        <v>W Skidelsky</v>
      </c>
      <c r="B221">
        <f>'Career Fielding'!D227</f>
        <v>40</v>
      </c>
      <c r="C221">
        <f>'Career Fielding'!E227</f>
        <v>15</v>
      </c>
      <c r="D221">
        <f>'Career Fielding'!I227</f>
        <v>0</v>
      </c>
      <c r="E221">
        <f>'Career Fielding'!F227</f>
        <v>0</v>
      </c>
      <c r="F221">
        <f>'Career Fielding'!H227</f>
        <v>0</v>
      </c>
    </row>
    <row r="222" spans="1:6" x14ac:dyDescent="0.25">
      <c r="A222" t="str">
        <f>'Career Fielding'!C228</f>
        <v>Will Smibert</v>
      </c>
      <c r="B222">
        <f>'Career Fielding'!D228</f>
        <v>1</v>
      </c>
      <c r="C222">
        <f>'Career Fielding'!E228</f>
        <v>0</v>
      </c>
      <c r="D222">
        <f>'Career Fielding'!I228</f>
        <v>0</v>
      </c>
      <c r="E222">
        <f>'Career Fielding'!F228</f>
        <v>0</v>
      </c>
      <c r="F222">
        <f>'Career Fielding'!H228</f>
        <v>0</v>
      </c>
    </row>
    <row r="223" spans="1:6" x14ac:dyDescent="0.25">
      <c r="A223" t="str">
        <f>'Career Fielding'!C229</f>
        <v>E Smith</v>
      </c>
      <c r="B223">
        <f>'Career Fielding'!D229</f>
        <v>1</v>
      </c>
      <c r="C223">
        <f>'Career Fielding'!E229</f>
        <v>0</v>
      </c>
      <c r="D223">
        <f>'Career Fielding'!I229</f>
        <v>0</v>
      </c>
      <c r="E223">
        <f>'Career Fielding'!F229</f>
        <v>0</v>
      </c>
      <c r="F223">
        <f>'Career Fielding'!H229</f>
        <v>0</v>
      </c>
    </row>
    <row r="224" spans="1:6" x14ac:dyDescent="0.25">
      <c r="A224" t="str">
        <f>'Career Fielding'!C230</f>
        <v>P Smith</v>
      </c>
      <c r="B224">
        <f>'Career Fielding'!D230</f>
        <v>9</v>
      </c>
      <c r="C224">
        <f>'Career Fielding'!E230</f>
        <v>4</v>
      </c>
      <c r="D224">
        <f>'Career Fielding'!I230</f>
        <v>0</v>
      </c>
      <c r="E224">
        <f>'Career Fielding'!F230</f>
        <v>0</v>
      </c>
      <c r="F224">
        <f>'Career Fielding'!H230</f>
        <v>0</v>
      </c>
    </row>
    <row r="225" spans="1:6" x14ac:dyDescent="0.25">
      <c r="A225" t="str">
        <f>'Career Fielding'!C231</f>
        <v>James Spence</v>
      </c>
      <c r="B225">
        <f>'Career Fielding'!D231</f>
        <v>5</v>
      </c>
      <c r="C225">
        <f>'Career Fielding'!E231</f>
        <v>2</v>
      </c>
      <c r="D225">
        <f>'Career Fielding'!I231</f>
        <v>0.5</v>
      </c>
      <c r="E225">
        <f>'Career Fielding'!F231</f>
        <v>0</v>
      </c>
      <c r="F225">
        <f>'Career Fielding'!H231</f>
        <v>0</v>
      </c>
    </row>
    <row r="226" spans="1:6" x14ac:dyDescent="0.25">
      <c r="A226" t="str">
        <f>'Career Fielding'!C232</f>
        <v>Matt Spencer</v>
      </c>
      <c r="B226">
        <f>'Career Fielding'!D232</f>
        <v>8</v>
      </c>
      <c r="C226">
        <f>'Career Fielding'!E232</f>
        <v>7</v>
      </c>
      <c r="D226">
        <f>'Career Fielding'!I232</f>
        <v>0</v>
      </c>
      <c r="E226">
        <f>'Career Fielding'!F232</f>
        <v>0</v>
      </c>
      <c r="F226">
        <f>'Career Fielding'!H232</f>
        <v>0</v>
      </c>
    </row>
    <row r="227" spans="1:6" x14ac:dyDescent="0.25">
      <c r="A227" t="str">
        <f>'Career Fielding'!C233</f>
        <v>R Srivastava</v>
      </c>
      <c r="B227">
        <f>'Career Fielding'!D233</f>
        <v>84</v>
      </c>
      <c r="C227">
        <f>'Career Fielding'!E233</f>
        <v>13</v>
      </c>
      <c r="D227">
        <f>'Career Fielding'!I233</f>
        <v>0</v>
      </c>
      <c r="E227">
        <f>'Career Fielding'!F233</f>
        <v>0</v>
      </c>
      <c r="F227">
        <f>'Career Fielding'!H233</f>
        <v>0</v>
      </c>
    </row>
    <row r="228" spans="1:6" x14ac:dyDescent="0.25">
      <c r="A228" t="str">
        <f>'Career Fielding'!C234</f>
        <v>Nigel Stephenson</v>
      </c>
      <c r="B228">
        <f>'Career Fielding'!D234</f>
        <v>77</v>
      </c>
      <c r="C228">
        <f>'Career Fielding'!E234</f>
        <v>7</v>
      </c>
      <c r="D228">
        <f>'Career Fielding'!I234</f>
        <v>0.5</v>
      </c>
      <c r="E228">
        <f>'Career Fielding'!F234</f>
        <v>0</v>
      </c>
      <c r="F228">
        <f>'Career Fielding'!H234</f>
        <v>0</v>
      </c>
    </row>
    <row r="229" spans="1:6" x14ac:dyDescent="0.25">
      <c r="A229" t="str">
        <f>'Career Fielding'!C235</f>
        <v>A Stewart</v>
      </c>
      <c r="B229">
        <f>'Career Fielding'!D235</f>
        <v>3</v>
      </c>
      <c r="C229">
        <f>'Career Fielding'!E235</f>
        <v>0</v>
      </c>
      <c r="D229">
        <f>'Career Fielding'!I235</f>
        <v>0</v>
      </c>
      <c r="E229">
        <f>'Career Fielding'!F235</f>
        <v>0</v>
      </c>
      <c r="F229">
        <f>'Career Fielding'!H235</f>
        <v>0</v>
      </c>
    </row>
    <row r="230" spans="1:6" x14ac:dyDescent="0.25">
      <c r="A230" t="str">
        <f>'Career Fielding'!C236</f>
        <v>Ben Stinson</v>
      </c>
      <c r="B230">
        <f>'Career Fielding'!D236</f>
        <v>4</v>
      </c>
      <c r="C230">
        <f>'Career Fielding'!E236</f>
        <v>1</v>
      </c>
      <c r="D230">
        <f>'Career Fielding'!I236</f>
        <v>0</v>
      </c>
      <c r="E230">
        <f>'Career Fielding'!F236</f>
        <v>0</v>
      </c>
      <c r="F230">
        <f>'Career Fielding'!H236</f>
        <v>0</v>
      </c>
    </row>
    <row r="231" spans="1:6" x14ac:dyDescent="0.25">
      <c r="A231" t="str">
        <f>'Career Fielding'!C237</f>
        <v>M Strachan</v>
      </c>
      <c r="B231">
        <f>'Career Fielding'!D237</f>
        <v>32</v>
      </c>
      <c r="C231">
        <f>'Career Fielding'!E237</f>
        <v>11</v>
      </c>
      <c r="D231">
        <f>'Career Fielding'!I237</f>
        <v>0</v>
      </c>
      <c r="E231">
        <f>'Career Fielding'!F237</f>
        <v>0</v>
      </c>
      <c r="F231">
        <f>'Career Fielding'!H237</f>
        <v>0</v>
      </c>
    </row>
    <row r="232" spans="1:6" x14ac:dyDescent="0.25">
      <c r="A232" t="str">
        <f>'Career Fielding'!C238</f>
        <v>H Suri</v>
      </c>
      <c r="B232">
        <f>'Career Fielding'!D238</f>
        <v>1</v>
      </c>
      <c r="C232">
        <f>'Career Fielding'!E238</f>
        <v>0</v>
      </c>
      <c r="D232">
        <f>'Career Fielding'!I238</f>
        <v>0</v>
      </c>
      <c r="E232">
        <f>'Career Fielding'!F238</f>
        <v>0</v>
      </c>
      <c r="F232">
        <f>'Career Fielding'!H238</f>
        <v>0</v>
      </c>
    </row>
    <row r="233" spans="1:6" x14ac:dyDescent="0.25">
      <c r="A233" t="str">
        <f>'Career Fielding'!C239</f>
        <v>Sid Swaminathan</v>
      </c>
      <c r="B233">
        <f>'Career Fielding'!D239</f>
        <v>47</v>
      </c>
      <c r="C233">
        <f>'Career Fielding'!E239</f>
        <v>15</v>
      </c>
      <c r="D233">
        <f>'Career Fielding'!I239</f>
        <v>0</v>
      </c>
      <c r="E233">
        <f>'Career Fielding'!F239</f>
        <v>0</v>
      </c>
      <c r="F233">
        <f>'Career Fielding'!H239</f>
        <v>0</v>
      </c>
    </row>
    <row r="234" spans="1:6" x14ac:dyDescent="0.25">
      <c r="A234" t="str">
        <f>'Career Fielding'!C240</f>
        <v>R Taberer</v>
      </c>
      <c r="B234">
        <f>'Career Fielding'!D240</f>
        <v>10</v>
      </c>
      <c r="C234">
        <f>'Career Fielding'!E240</f>
        <v>0</v>
      </c>
      <c r="D234">
        <f>'Career Fielding'!I240</f>
        <v>0</v>
      </c>
      <c r="E234">
        <f>'Career Fielding'!F240</f>
        <v>0</v>
      </c>
      <c r="F234">
        <f>'Career Fielding'!H240</f>
        <v>0</v>
      </c>
    </row>
    <row r="235" spans="1:6" x14ac:dyDescent="0.25">
      <c r="A235" t="str">
        <f>'Career Fielding'!C241</f>
        <v>T Tearle</v>
      </c>
      <c r="B235">
        <f>'Career Fielding'!D241</f>
        <v>27</v>
      </c>
      <c r="C235">
        <f>'Career Fielding'!E241</f>
        <v>7</v>
      </c>
      <c r="D235">
        <f>'Career Fielding'!I241</f>
        <v>0</v>
      </c>
      <c r="E235">
        <f>'Career Fielding'!F241</f>
        <v>0</v>
      </c>
      <c r="F235">
        <f>'Career Fielding'!H241</f>
        <v>0</v>
      </c>
    </row>
    <row r="236" spans="1:6" x14ac:dyDescent="0.25">
      <c r="A236" t="str">
        <f>'Career Fielding'!C242</f>
        <v>P Timmis</v>
      </c>
      <c r="B236">
        <f>'Career Fielding'!D242</f>
        <v>3</v>
      </c>
      <c r="C236">
        <f>'Career Fielding'!E242</f>
        <v>0</v>
      </c>
      <c r="D236">
        <f>'Career Fielding'!I242</f>
        <v>0</v>
      </c>
      <c r="E236">
        <f>'Career Fielding'!F242</f>
        <v>0</v>
      </c>
      <c r="F236">
        <f>'Career Fielding'!H242</f>
        <v>0</v>
      </c>
    </row>
    <row r="237" spans="1:6" x14ac:dyDescent="0.25">
      <c r="A237" t="str">
        <f>'Career Fielding'!C243</f>
        <v>C Tindale</v>
      </c>
      <c r="B237">
        <f>'Career Fielding'!D243</f>
        <v>1</v>
      </c>
      <c r="C237">
        <f>'Career Fielding'!E243</f>
        <v>0</v>
      </c>
      <c r="D237">
        <f>'Career Fielding'!I243</f>
        <v>0</v>
      </c>
      <c r="E237">
        <f>'Career Fielding'!F243</f>
        <v>0</v>
      </c>
      <c r="F237">
        <f>'Career Fielding'!H243</f>
        <v>0</v>
      </c>
    </row>
    <row r="238" spans="1:6" x14ac:dyDescent="0.25">
      <c r="A238" t="str">
        <f>'Career Fielding'!C244</f>
        <v>James Tisato</v>
      </c>
      <c r="B238">
        <f>'Career Fielding'!D244</f>
        <v>20</v>
      </c>
      <c r="C238">
        <f>'Career Fielding'!E244</f>
        <v>8</v>
      </c>
      <c r="D238">
        <f>'Career Fielding'!I244</f>
        <v>0</v>
      </c>
      <c r="E238">
        <f>'Career Fielding'!F244</f>
        <v>0</v>
      </c>
      <c r="F238">
        <f>'Career Fielding'!H244</f>
        <v>0</v>
      </c>
    </row>
    <row r="239" spans="1:6" x14ac:dyDescent="0.25">
      <c r="A239" t="str">
        <f>'Career Fielding'!C245</f>
        <v>A Titley</v>
      </c>
      <c r="B239">
        <f>'Career Fielding'!D245</f>
        <v>1</v>
      </c>
      <c r="C239">
        <f>'Career Fielding'!E245</f>
        <v>0</v>
      </c>
      <c r="D239">
        <f>'Career Fielding'!I245</f>
        <v>0</v>
      </c>
      <c r="E239">
        <f>'Career Fielding'!F245</f>
        <v>0</v>
      </c>
      <c r="F239">
        <f>'Career Fielding'!H245</f>
        <v>0</v>
      </c>
    </row>
    <row r="240" spans="1:6" x14ac:dyDescent="0.25">
      <c r="A240" t="str">
        <f>'Career Fielding'!C246</f>
        <v>A Tolhurst</v>
      </c>
      <c r="B240">
        <f>'Career Fielding'!D246</f>
        <v>84</v>
      </c>
      <c r="C240">
        <f>'Career Fielding'!E246</f>
        <v>13</v>
      </c>
      <c r="D240">
        <f>'Career Fielding'!I246</f>
        <v>0</v>
      </c>
      <c r="E240">
        <f>'Career Fielding'!F246</f>
        <v>0</v>
      </c>
      <c r="F240">
        <f>'Career Fielding'!H246</f>
        <v>0</v>
      </c>
    </row>
    <row r="241" spans="1:6" x14ac:dyDescent="0.25">
      <c r="A241" t="str">
        <f>'Career Fielding'!C247</f>
        <v>Rory Turner</v>
      </c>
      <c r="B241">
        <f>'Career Fielding'!D247</f>
        <v>13</v>
      </c>
      <c r="C241">
        <f>'Career Fielding'!E247</f>
        <v>6</v>
      </c>
      <c r="D241">
        <f>'Career Fielding'!I247</f>
        <v>0</v>
      </c>
      <c r="E241">
        <f>'Career Fielding'!F247</f>
        <v>0</v>
      </c>
      <c r="F241">
        <f>'Career Fielding'!H247</f>
        <v>0</v>
      </c>
    </row>
    <row r="242" spans="1:6" x14ac:dyDescent="0.25">
      <c r="A242" t="str">
        <f>'Career Fielding'!C248</f>
        <v>A Verma</v>
      </c>
      <c r="B242">
        <f>'Career Fielding'!D248</f>
        <v>1</v>
      </c>
      <c r="C242">
        <f>'Career Fielding'!E248</f>
        <v>0</v>
      </c>
      <c r="D242">
        <f>'Career Fielding'!I248</f>
        <v>0</v>
      </c>
      <c r="E242">
        <f>'Career Fielding'!F248</f>
        <v>0</v>
      </c>
      <c r="F242">
        <f>'Career Fielding'!H248</f>
        <v>0</v>
      </c>
    </row>
    <row r="243" spans="1:6" x14ac:dyDescent="0.25">
      <c r="A243" t="str">
        <f>'Career Fielding'!C249</f>
        <v>? Vijay</v>
      </c>
      <c r="B243">
        <f>'Career Fielding'!D249</f>
        <v>1</v>
      </c>
      <c r="C243">
        <f>'Career Fielding'!E249</f>
        <v>0</v>
      </c>
      <c r="D243">
        <f>'Career Fielding'!I249</f>
        <v>0</v>
      </c>
      <c r="E243">
        <f>'Career Fielding'!F249</f>
        <v>0</v>
      </c>
      <c r="F243">
        <f>'Career Fielding'!H249</f>
        <v>0</v>
      </c>
    </row>
    <row r="244" spans="1:6" x14ac:dyDescent="0.25">
      <c r="A244" t="str">
        <f>'Career Fielding'!C250</f>
        <v>J Walding</v>
      </c>
      <c r="B244">
        <f>'Career Fielding'!D250</f>
        <v>10</v>
      </c>
      <c r="C244">
        <f>'Career Fielding'!E250</f>
        <v>2</v>
      </c>
      <c r="D244">
        <f>'Career Fielding'!I250</f>
        <v>0</v>
      </c>
      <c r="E244">
        <f>'Career Fielding'!F250</f>
        <v>0</v>
      </c>
      <c r="F244">
        <f>'Career Fielding'!H250</f>
        <v>0</v>
      </c>
    </row>
    <row r="245" spans="1:6" x14ac:dyDescent="0.25">
      <c r="A245" t="str">
        <f>'Career Fielding'!C251</f>
        <v>Ronny Waas</v>
      </c>
      <c r="B245">
        <f>'Career Fielding'!D251</f>
        <v>1</v>
      </c>
      <c r="C245">
        <f>'Career Fielding'!E251</f>
        <v>0</v>
      </c>
      <c r="D245">
        <f>'Career Fielding'!I251</f>
        <v>0</v>
      </c>
      <c r="E245">
        <f>'Career Fielding'!F251</f>
        <v>0</v>
      </c>
      <c r="F245">
        <f>'Career Fielding'!H251</f>
        <v>0</v>
      </c>
    </row>
    <row r="246" spans="1:6" x14ac:dyDescent="0.25">
      <c r="A246" t="str">
        <f>'Career Fielding'!C252</f>
        <v>Henry Webster</v>
      </c>
      <c r="B246">
        <f>'Career Fielding'!D252</f>
        <v>18</v>
      </c>
      <c r="C246">
        <f>'Career Fielding'!E252</f>
        <v>5</v>
      </c>
      <c r="D246">
        <f>'Career Fielding'!I252</f>
        <v>0</v>
      </c>
      <c r="E246">
        <f>'Career Fielding'!F252</f>
        <v>0</v>
      </c>
      <c r="F246">
        <f>'Career Fielding'!H252</f>
        <v>0</v>
      </c>
    </row>
    <row r="247" spans="1:6" x14ac:dyDescent="0.25">
      <c r="A247" t="str">
        <f>'Career Fielding'!C253</f>
        <v>A Whale</v>
      </c>
      <c r="B247">
        <f>'Career Fielding'!D253</f>
        <v>18</v>
      </c>
      <c r="C247">
        <f>'Career Fielding'!E253</f>
        <v>8</v>
      </c>
      <c r="D247">
        <f>'Career Fielding'!I253</f>
        <v>0</v>
      </c>
      <c r="E247">
        <f>'Career Fielding'!F253</f>
        <v>3</v>
      </c>
      <c r="F247">
        <f>'Career Fielding'!H253</f>
        <v>0</v>
      </c>
    </row>
    <row r="248" spans="1:6" x14ac:dyDescent="0.25">
      <c r="A248" t="str">
        <f>'Career Fielding'!C254</f>
        <v>Max Whiting</v>
      </c>
      <c r="B248">
        <f>'Career Fielding'!D254</f>
        <v>15</v>
      </c>
      <c r="C248">
        <f>'Career Fielding'!E254</f>
        <v>6</v>
      </c>
      <c r="D248">
        <f>'Career Fielding'!I254</f>
        <v>1</v>
      </c>
      <c r="E248">
        <f>'Career Fielding'!F254</f>
        <v>0</v>
      </c>
      <c r="F248">
        <f>'Career Fielding'!H254</f>
        <v>0</v>
      </c>
    </row>
    <row r="249" spans="1:6" x14ac:dyDescent="0.25">
      <c r="A249" t="str">
        <f>'Career Fielding'!C255</f>
        <v>M Wilkinson</v>
      </c>
      <c r="B249">
        <f>'Career Fielding'!D255</f>
        <v>4</v>
      </c>
      <c r="C249">
        <f>'Career Fielding'!E255</f>
        <v>0</v>
      </c>
      <c r="D249">
        <f>'Career Fielding'!I255</f>
        <v>0</v>
      </c>
      <c r="E249">
        <f>'Career Fielding'!F255</f>
        <v>0</v>
      </c>
      <c r="F249">
        <f>'Career Fielding'!H255</f>
        <v>0</v>
      </c>
    </row>
    <row r="250" spans="1:6" x14ac:dyDescent="0.25">
      <c r="A250" t="str">
        <f>'Career Fielding'!C256</f>
        <v>Simon Wilkinson</v>
      </c>
      <c r="B250">
        <f>'Career Fielding'!D256</f>
        <v>324</v>
      </c>
      <c r="C250">
        <f>'Career Fielding'!E256</f>
        <v>103</v>
      </c>
      <c r="D250">
        <f>'Career Fielding'!I256</f>
        <v>0</v>
      </c>
      <c r="E250">
        <f>'Career Fielding'!F256</f>
        <v>0</v>
      </c>
      <c r="F250">
        <f>'Career Fielding'!H256</f>
        <v>0</v>
      </c>
    </row>
    <row r="251" spans="1:6" x14ac:dyDescent="0.25">
      <c r="A251" t="str">
        <f>'Career Fielding'!C257</f>
        <v>A Willden</v>
      </c>
      <c r="B251">
        <f>'Career Fielding'!D257</f>
        <v>1</v>
      </c>
      <c r="C251">
        <f>'Career Fielding'!E257</f>
        <v>0</v>
      </c>
      <c r="D251">
        <f>'Career Fielding'!I257</f>
        <v>0</v>
      </c>
      <c r="E251">
        <f>'Career Fielding'!F257</f>
        <v>0</v>
      </c>
      <c r="F251">
        <f>'Career Fielding'!H257</f>
        <v>0</v>
      </c>
    </row>
    <row r="252" spans="1:6" x14ac:dyDescent="0.25">
      <c r="A252" t="str">
        <f>'Career Fielding'!C258</f>
        <v>Harry Willden</v>
      </c>
      <c r="B252">
        <f>'Career Fielding'!D258</f>
        <v>222</v>
      </c>
      <c r="C252">
        <f>'Career Fielding'!E258</f>
        <v>39</v>
      </c>
      <c r="D252">
        <f>'Career Fielding'!I258</f>
        <v>0</v>
      </c>
      <c r="E252">
        <f>'Career Fielding'!F258</f>
        <v>0</v>
      </c>
      <c r="F252">
        <f>'Career Fielding'!H258</f>
        <v>0</v>
      </c>
    </row>
    <row r="253" spans="1:6" x14ac:dyDescent="0.25">
      <c r="A253" t="str">
        <f>'Career Fielding'!C259</f>
        <v>A Williams</v>
      </c>
      <c r="B253">
        <f>'Career Fielding'!D259</f>
        <v>5</v>
      </c>
      <c r="C253">
        <f>'Career Fielding'!E259</f>
        <v>1</v>
      </c>
      <c r="D253">
        <f>'Career Fielding'!I259</f>
        <v>0</v>
      </c>
      <c r="E253">
        <f>'Career Fielding'!F259</f>
        <v>0</v>
      </c>
      <c r="F253">
        <f>'Career Fielding'!H259</f>
        <v>0</v>
      </c>
    </row>
    <row r="254" spans="1:6" x14ac:dyDescent="0.25">
      <c r="A254" t="str">
        <f>'Career Fielding'!C260</f>
        <v>Hilton Williams</v>
      </c>
      <c r="B254">
        <f>'Career Fielding'!D260</f>
        <v>1</v>
      </c>
      <c r="C254">
        <f>'Career Fielding'!E260</f>
        <v>0</v>
      </c>
      <c r="D254">
        <f>'Career Fielding'!I260</f>
        <v>0</v>
      </c>
      <c r="E254">
        <f>'Career Fielding'!F260</f>
        <v>0</v>
      </c>
      <c r="F254">
        <f>'Career Fielding'!H260</f>
        <v>0</v>
      </c>
    </row>
    <row r="255" spans="1:6" x14ac:dyDescent="0.25">
      <c r="A255" t="str">
        <f>'Career Fielding'!C261</f>
        <v>Huw Williams</v>
      </c>
      <c r="B255">
        <f>'Career Fielding'!D261</f>
        <v>2</v>
      </c>
      <c r="C255">
        <f>'Career Fielding'!E261</f>
        <v>0</v>
      </c>
      <c r="D255">
        <f>'Career Fielding'!I261</f>
        <v>0</v>
      </c>
      <c r="E255">
        <f>'Career Fielding'!F261</f>
        <v>0</v>
      </c>
      <c r="F255">
        <f>'Career Fielding'!H261</f>
        <v>0</v>
      </c>
    </row>
    <row r="256" spans="1:6" x14ac:dyDescent="0.25">
      <c r="A256" t="str">
        <f>'Career Fielding'!C262</f>
        <v>Joe Williams</v>
      </c>
      <c r="B256">
        <f>'Career Fielding'!D262</f>
        <v>1</v>
      </c>
      <c r="C256">
        <f>'Career Fielding'!E262</f>
        <v>0</v>
      </c>
      <c r="D256">
        <f>'Career Fielding'!I262</f>
        <v>0</v>
      </c>
      <c r="E256">
        <f>'Career Fielding'!F262</f>
        <v>0</v>
      </c>
      <c r="F256">
        <f>'Career Fielding'!H262</f>
        <v>0</v>
      </c>
    </row>
    <row r="257" spans="1:6" x14ac:dyDescent="0.25">
      <c r="A257" t="str">
        <f>'Career Fielding'!C263</f>
        <v>P Winslow</v>
      </c>
      <c r="B257">
        <f>'Career Fielding'!D263</f>
        <v>1</v>
      </c>
      <c r="C257">
        <f>'Career Fielding'!E263</f>
        <v>0</v>
      </c>
      <c r="D257">
        <f>'Career Fielding'!I263</f>
        <v>0</v>
      </c>
      <c r="E257">
        <f>'Career Fielding'!F263</f>
        <v>0</v>
      </c>
      <c r="F257">
        <f>'Career Fielding'!H263</f>
        <v>0</v>
      </c>
    </row>
    <row r="258" spans="1:6" x14ac:dyDescent="0.25">
      <c r="A258" t="str">
        <f>'Career Fielding'!C264</f>
        <v>Ed Woolcock</v>
      </c>
      <c r="B258">
        <f>'Career Fielding'!D264</f>
        <v>5</v>
      </c>
      <c r="C258">
        <f>'Career Fielding'!E264</f>
        <v>0</v>
      </c>
      <c r="D258">
        <f>'Career Fielding'!I264</f>
        <v>0</v>
      </c>
      <c r="E258">
        <f>'Career Fielding'!F264</f>
        <v>3</v>
      </c>
      <c r="F258">
        <f>'Career Fielding'!H264</f>
        <v>0</v>
      </c>
    </row>
    <row r="259" spans="1:6" x14ac:dyDescent="0.25">
      <c r="A259" t="str">
        <f>'Career Fielding'!C265</f>
        <v>Grant Wolledge</v>
      </c>
      <c r="B259">
        <f>'Career Fielding'!D265</f>
        <v>120</v>
      </c>
      <c r="C259">
        <f>'Career Fielding'!E265</f>
        <v>35</v>
      </c>
      <c r="D259">
        <f>'Career Fielding'!I265</f>
        <v>0</v>
      </c>
      <c r="E259">
        <f>'Career Fielding'!F265</f>
        <v>7</v>
      </c>
      <c r="F259">
        <f>'Career Fielding'!H265</f>
        <v>0</v>
      </c>
    </row>
    <row r="260" spans="1:6" x14ac:dyDescent="0.25">
      <c r="A260" t="str">
        <f>'Career Fielding'!C266</f>
        <v>M Worden</v>
      </c>
      <c r="B260">
        <f>'Career Fielding'!D266</f>
        <v>19</v>
      </c>
      <c r="C260">
        <f>'Career Fielding'!E266</f>
        <v>4</v>
      </c>
      <c r="D260">
        <f>'Career Fielding'!I266</f>
        <v>0</v>
      </c>
      <c r="E260">
        <f>'Career Fielding'!F266</f>
        <v>0</v>
      </c>
      <c r="F260">
        <f>'Career Fielding'!H266</f>
        <v>0</v>
      </c>
    </row>
    <row r="261" spans="1:6" x14ac:dyDescent="0.25">
      <c r="A261" t="str">
        <f>'Career Fielding'!C267</f>
        <v>R Wyllie</v>
      </c>
      <c r="B261">
        <f>'Career Fielding'!D267</f>
        <v>25</v>
      </c>
      <c r="C261">
        <f>'Career Fielding'!E267</f>
        <v>6</v>
      </c>
      <c r="D261">
        <f>'Career Fielding'!I267</f>
        <v>0</v>
      </c>
      <c r="E261">
        <f>'Career Fielding'!F267</f>
        <v>0</v>
      </c>
      <c r="F261">
        <f>'Career Fielding'!H267</f>
        <v>0</v>
      </c>
    </row>
    <row r="262" spans="1:6" x14ac:dyDescent="0.25">
      <c r="A262" t="str">
        <f>'Career Fielding'!C268</f>
        <v>V Yadab</v>
      </c>
      <c r="B262">
        <f>'Career Fielding'!D268</f>
        <v>1</v>
      </c>
      <c r="C262">
        <f>'Career Fielding'!E268</f>
        <v>0</v>
      </c>
      <c r="D262">
        <f>'Career Fielding'!I268</f>
        <v>0</v>
      </c>
      <c r="E262">
        <f>'Career Fielding'!F268</f>
        <v>0</v>
      </c>
      <c r="F262">
        <f>'Career Fielding'!H268</f>
        <v>0</v>
      </c>
    </row>
    <row r="263" spans="1:6" x14ac:dyDescent="0.25">
      <c r="A263" t="str">
        <f>'Career Fielding'!C269</f>
        <v>? Yadav</v>
      </c>
      <c r="B263">
        <f>'Career Fielding'!D269</f>
        <v>1</v>
      </c>
      <c r="C263">
        <f>'Career Fielding'!E269</f>
        <v>0</v>
      </c>
      <c r="D263">
        <f>'Career Fielding'!I269</f>
        <v>0</v>
      </c>
      <c r="E263">
        <f>'Career Fielding'!F269</f>
        <v>0</v>
      </c>
      <c r="F263">
        <f>'Career Fielding'!H269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AR80"/>
  <sheetViews>
    <sheetView topLeftCell="A43" workbookViewId="0">
      <selection activeCell="AE72" sqref="AE72"/>
    </sheetView>
  </sheetViews>
  <sheetFormatPr defaultColWidth="8.85546875" defaultRowHeight="15" outlineLevelCol="1" x14ac:dyDescent="0.25"/>
  <cols>
    <col min="1" max="1" width="9.42578125" style="1" customWidth="1"/>
    <col min="2" max="2" width="16.42578125" style="1" bestFit="1" customWidth="1"/>
    <col min="3" max="3" width="16.42578125" style="1" hidden="1" customWidth="1" outlineLevel="1"/>
    <col min="4" max="4" width="1.7109375" style="1" customWidth="1" collapsed="1"/>
    <col min="5" max="16" width="0" style="1" hidden="1" customWidth="1"/>
    <col min="17" max="17" width="1.7109375" style="1" hidden="1" customWidth="1"/>
    <col min="18" max="29" width="0" style="1" hidden="1" customWidth="1"/>
    <col min="30" max="30" width="1.7109375" style="1" hidden="1" customWidth="1"/>
    <col min="31" max="34" width="8.85546875" style="1"/>
    <col min="35" max="35" width="10.7109375" style="1" customWidth="1"/>
    <col min="36" max="16384" width="8.85546875" style="1"/>
  </cols>
  <sheetData>
    <row r="1" spans="1:44" x14ac:dyDescent="0.25">
      <c r="A1" s="10" t="s">
        <v>98</v>
      </c>
    </row>
    <row r="2" spans="1:44" x14ac:dyDescent="0.25">
      <c r="A2" s="10" t="s">
        <v>99</v>
      </c>
    </row>
    <row r="3" spans="1:44" x14ac:dyDescent="0.25">
      <c r="A3" s="1" t="s">
        <v>100</v>
      </c>
    </row>
    <row r="4" spans="1:44" x14ac:dyDescent="0.25">
      <c r="A4" s="1" t="s">
        <v>101</v>
      </c>
    </row>
    <row r="5" spans="1:44" x14ac:dyDescent="0.25">
      <c r="A5" s="11" t="s">
        <v>102</v>
      </c>
    </row>
    <row r="6" spans="1:44" x14ac:dyDescent="0.25">
      <c r="A6" s="11"/>
    </row>
    <row r="7" spans="1:44" x14ac:dyDescent="0.25">
      <c r="A7" s="12"/>
      <c r="B7" s="12"/>
      <c r="C7" s="12"/>
      <c r="D7" s="12"/>
      <c r="E7" s="67" t="s">
        <v>103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R7" s="67" t="s">
        <v>104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E7" s="68">
        <v>2017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</row>
    <row r="8" spans="1:44" s="13" customFormat="1" ht="30" customHeight="1" x14ac:dyDescent="0.25">
      <c r="C8" s="13" t="s">
        <v>105</v>
      </c>
      <c r="D8" s="14" t="s">
        <v>106</v>
      </c>
      <c r="E8" s="13" t="s">
        <v>107</v>
      </c>
      <c r="F8" s="13" t="s">
        <v>108</v>
      </c>
      <c r="G8" s="13" t="s">
        <v>109</v>
      </c>
      <c r="H8" s="15" t="s">
        <v>110</v>
      </c>
      <c r="I8" s="13" t="s">
        <v>111</v>
      </c>
      <c r="J8" s="13" t="s">
        <v>112</v>
      </c>
      <c r="K8" s="13" t="s">
        <v>113</v>
      </c>
      <c r="L8" s="13" t="s">
        <v>114</v>
      </c>
      <c r="M8" s="13" t="s">
        <v>115</v>
      </c>
      <c r="N8" s="13" t="s">
        <v>116</v>
      </c>
      <c r="O8" s="13" t="s">
        <v>117</v>
      </c>
      <c r="P8" s="13" t="s">
        <v>118</v>
      </c>
      <c r="Q8" s="14" t="s">
        <v>106</v>
      </c>
      <c r="R8" s="13" t="s">
        <v>107</v>
      </c>
      <c r="S8" s="13" t="s">
        <v>108</v>
      </c>
      <c r="T8" s="13" t="s">
        <v>109</v>
      </c>
      <c r="U8" s="15" t="s">
        <v>110</v>
      </c>
      <c r="V8" s="13" t="s">
        <v>111</v>
      </c>
      <c r="W8" s="13" t="s">
        <v>112</v>
      </c>
      <c r="X8" s="13" t="s">
        <v>113</v>
      </c>
      <c r="Y8" s="13" t="s">
        <v>114</v>
      </c>
      <c r="Z8" s="13" t="s">
        <v>115</v>
      </c>
      <c r="AA8" s="13" t="s">
        <v>116</v>
      </c>
      <c r="AB8" s="13" t="s">
        <v>117</v>
      </c>
      <c r="AC8" s="16" t="s">
        <v>118</v>
      </c>
      <c r="AD8" s="14" t="s">
        <v>106</v>
      </c>
      <c r="AE8" s="17" t="s">
        <v>107</v>
      </c>
      <c r="AF8" s="17" t="s">
        <v>108</v>
      </c>
      <c r="AG8" s="17" t="s">
        <v>109</v>
      </c>
      <c r="AH8" s="18" t="s">
        <v>110</v>
      </c>
      <c r="AI8" s="18" t="s">
        <v>119</v>
      </c>
      <c r="AJ8" s="17" t="s">
        <v>111</v>
      </c>
      <c r="AK8" s="17" t="s">
        <v>112</v>
      </c>
      <c r="AL8" s="17" t="s">
        <v>113</v>
      </c>
      <c r="AM8" s="17" t="s">
        <v>114</v>
      </c>
      <c r="AN8" s="17" t="s">
        <v>115</v>
      </c>
      <c r="AO8" s="17" t="s">
        <v>116</v>
      </c>
      <c r="AP8" s="17" t="s">
        <v>117</v>
      </c>
      <c r="AQ8" s="17" t="s">
        <v>120</v>
      </c>
      <c r="AR8" s="17" t="s">
        <v>118</v>
      </c>
    </row>
    <row r="9" spans="1:44" x14ac:dyDescent="0.25">
      <c r="A9" t="s">
        <v>121</v>
      </c>
      <c r="B9" t="s">
        <v>122</v>
      </c>
      <c r="C9" s="19" t="str">
        <f>RIGHT(B9,LEN(B9)-2)</f>
        <v>med</v>
      </c>
      <c r="E9" s="20" t="e">
        <f>COUNTIFS([1]Data!$N:$N,"Ploughmans CC",[1]Data!$Q:$Q,[1]Batting!$B9)</f>
        <v>#VALUE!</v>
      </c>
      <c r="F9" s="20" t="e">
        <f>E9-COUNTIFS([1]Data!$N:$N,"Ploughmans CC",[1]Data!$Q:$Q,[1]Batting!$B9,[1]Data!$U:$U,"did not bat")</f>
        <v>#VALUE!</v>
      </c>
      <c r="G9" s="20" t="e">
        <f>COUNTIFS([1]Data!$N:$N,"Ploughmans CC",[1]Data!$Q:$Q,[1]Batting!$B9,[1]Data!$U:$U,"not out")</f>
        <v>#VALUE!</v>
      </c>
      <c r="H9" s="21" t="e">
        <f>SUMIFS([1]Data!$Y:$Y,[1]Data!$N:$N,"Ploughmans CC",[1]Data!$Q:$Q,[1]Batting!$B9)</f>
        <v>#VALUE!</v>
      </c>
      <c r="I9" s="22" t="str">
        <f>IFERROR(GETPIVOTDATA("Runs",[1]Pivot!$A$4,"Player",B9),"n/a")</f>
        <v>n/a</v>
      </c>
      <c r="J9" s="20" t="str">
        <f>IFERROR(IF(VLOOKUP(CONCATENATE(B9,I9),[1]Data!G8:AQ1112,[1]Data!$U$6-[1]Data!$G$6+1,FALSE)="not out","*",""),"")</f>
        <v/>
      </c>
      <c r="K9" s="20" t="e">
        <f>COUNTIFS([1]Data!$N:$N,"Ploughmans CC",[1]Data!$Q:$Q,[1]Batting!$B9,[1]Data!$Y:$Y,"&gt;99")</f>
        <v>#VALUE!</v>
      </c>
      <c r="L9" s="20" t="e">
        <f>COUNTIFS([1]Data!$N:$N,"Ploughmans CC",[1]Data!$Q:$Q,[1]Batting!$B9,[1]Data!$Y:$Y,"&gt;49")-K9</f>
        <v>#VALUE!</v>
      </c>
      <c r="M9" s="20" t="e">
        <f>COUNTIFS([1]Data!$N:$N,"Ploughmans CC",[1]Data!$Q:$Q,[1]Batting!$B9,[1]Data!$Y:$Y,0)-COUNTIFS([1]Data!$N:$N,"Ploughmans CC",[1]Data!$Q:$Q,[1]Batting!$B9,[1]Data!$Y:$Y,0,[1]Data!$U:$U,"not out")</f>
        <v>#VALUE!</v>
      </c>
      <c r="N9" s="20" t="e">
        <f>SUMIFS([1]Data!$AC:$AC,[1]Data!$N:$N,"Ploughmans CC",[1]Data!$Q:$Q,[1]Batting!$B9)</f>
        <v>#VALUE!</v>
      </c>
      <c r="O9" s="20" t="e">
        <f>SUMIFS([1]Data!$AB:$AB,[1]Data!$N:$N,"Ploughmans CC",[1]Data!$Q:$Q,[1]Batting!$B9)</f>
        <v>#VALUE!</v>
      </c>
      <c r="P9" s="23" t="str">
        <f t="shared" ref="P9:P53" si="0">IFERROR(H9/(F9-G9),"n/a")</f>
        <v>n/a</v>
      </c>
      <c r="R9" s="24">
        <v>1</v>
      </c>
      <c r="S9" s="24">
        <v>1</v>
      </c>
      <c r="T9" s="24">
        <v>0</v>
      </c>
      <c r="U9" s="25">
        <v>7</v>
      </c>
      <c r="V9" s="26">
        <v>7</v>
      </c>
      <c r="W9" s="24" t="s">
        <v>123</v>
      </c>
      <c r="X9" s="24">
        <v>0</v>
      </c>
      <c r="Y9" s="24">
        <v>0</v>
      </c>
      <c r="Z9" s="24">
        <v>0</v>
      </c>
      <c r="AA9" s="24">
        <v>0</v>
      </c>
      <c r="AB9" s="24">
        <v>1</v>
      </c>
      <c r="AC9" s="27">
        <v>7</v>
      </c>
      <c r="AE9" s="28">
        <v>2</v>
      </c>
      <c r="AF9" s="28">
        <v>2</v>
      </c>
      <c r="AG9" s="29">
        <v>0</v>
      </c>
      <c r="AH9" s="28">
        <v>35</v>
      </c>
      <c r="AI9" s="29">
        <v>46</v>
      </c>
      <c r="AJ9" s="29">
        <v>23</v>
      </c>
      <c r="AK9" s="29"/>
      <c r="AL9" s="29">
        <v>0</v>
      </c>
      <c r="AM9" s="29">
        <v>0</v>
      </c>
      <c r="AN9" s="29">
        <v>0</v>
      </c>
      <c r="AO9" s="29">
        <v>0</v>
      </c>
      <c r="AP9" s="29">
        <v>4</v>
      </c>
      <c r="AQ9" s="30">
        <f>SUM(AH9*100)/AI9</f>
        <v>76.086956521739125</v>
      </c>
      <c r="AR9" s="31">
        <f>AH9/(AF9-AG9)</f>
        <v>17.5</v>
      </c>
    </row>
    <row r="10" spans="1:44" x14ac:dyDescent="0.25">
      <c r="A10" t="s">
        <v>124</v>
      </c>
      <c r="B10" t="s">
        <v>124</v>
      </c>
      <c r="C10" s="19" t="str">
        <f>RIGHT(B10,LEN(B10)-2)</f>
        <v>ash</v>
      </c>
      <c r="E10" s="20" t="e">
        <f>COUNTIFS([1]Data!$N:$N,"Ploughmans CC",[1]Data!$Q:$Q,[1]Batting!$B11)</f>
        <v>#VALUE!</v>
      </c>
      <c r="F10" s="20" t="e">
        <f>E10-COUNTIFS([1]Data!$N:$N,"Ploughmans CC",[1]Data!$Q:$Q,[1]Batting!$B11,[1]Data!$U:$U,"did not bat")</f>
        <v>#VALUE!</v>
      </c>
      <c r="G10" s="20" t="e">
        <f>COUNTIFS([1]Data!$N:$N,"Ploughmans CC",[1]Data!$Q:$Q,[1]Batting!$B11,[1]Data!$U:$U,"not out")</f>
        <v>#VALUE!</v>
      </c>
      <c r="H10" s="21" t="e">
        <f>SUMIFS([1]Data!$Y:$Y,[1]Data!$N:$N,"Ploughmans CC",[1]Data!$Q:$Q,[1]Batting!$B11)</f>
        <v>#VALUE!</v>
      </c>
      <c r="I10" s="22" t="str">
        <f>IFERROR(GETPIVOTDATA("Runs",[1]Pivot!$A$4,"Player",B10),"n/a")</f>
        <v>n/a</v>
      </c>
      <c r="J10" s="20" t="str">
        <f>IFERROR(IF(VLOOKUP(CONCATENATE(B10,I10),[1]Data!G9:AQ1112,[1]Data!$U$6-[1]Data!$G$6+1,FALSE)="not out","*",""),"")</f>
        <v/>
      </c>
      <c r="K10" s="20" t="e">
        <f>COUNTIFS([1]Data!$N:$N,"Ploughmans CC",[1]Data!$Q:$Q,[1]Batting!$B11,[1]Data!$Y:$Y,"&gt;99")</f>
        <v>#VALUE!</v>
      </c>
      <c r="L10" s="20" t="e">
        <f>COUNTIFS([1]Data!$N:$N,"Ploughmans CC",[1]Data!$Q:$Q,[1]Batting!$B11,[1]Data!$Y:$Y,"&gt;49")-K10</f>
        <v>#VALUE!</v>
      </c>
      <c r="M10" s="20" t="e">
        <f>COUNTIFS([1]Data!$N:$N,"Ploughmans CC",[1]Data!$Q:$Q,[1]Batting!$B11,[1]Data!$Y:$Y,0)-COUNTIFS([1]Data!$N:$N,"Ploughmans CC",[1]Data!$Q:$Q,[1]Batting!$B11,[1]Data!$Y:$Y,0,[1]Data!$U:$U,"not out")</f>
        <v>#VALUE!</v>
      </c>
      <c r="N10" s="20" t="e">
        <f>SUMIFS([1]Data!$AC:$AC,[1]Data!$N:$N,"Ploughmans CC",[1]Data!$Q:$Q,[1]Batting!$B11)</f>
        <v>#VALUE!</v>
      </c>
      <c r="O10" s="20" t="e">
        <f>SUMIFS([1]Data!$AB:$AB,[1]Data!$N:$N,"Ploughmans CC",[1]Data!$Q:$Q,[1]Batting!$B11)</f>
        <v>#VALUE!</v>
      </c>
      <c r="P10" s="23" t="str">
        <f t="shared" si="0"/>
        <v>n/a</v>
      </c>
      <c r="R10" s="24">
        <v>129</v>
      </c>
      <c r="S10" s="24">
        <v>119</v>
      </c>
      <c r="T10" s="24">
        <v>13</v>
      </c>
      <c r="U10" s="25">
        <v>2600</v>
      </c>
      <c r="V10" s="26">
        <v>111</v>
      </c>
      <c r="W10" s="24" t="s">
        <v>123</v>
      </c>
      <c r="X10" s="24">
        <v>3</v>
      </c>
      <c r="Y10" s="24">
        <v>13</v>
      </c>
      <c r="Z10" s="24">
        <v>16</v>
      </c>
      <c r="AA10" s="24">
        <v>21</v>
      </c>
      <c r="AB10" s="24">
        <v>183</v>
      </c>
      <c r="AC10" s="27">
        <v>24.528301886792452</v>
      </c>
      <c r="AE10" s="28">
        <v>1</v>
      </c>
      <c r="AF10" s="28">
        <v>0</v>
      </c>
      <c r="AG10" s="29">
        <v>0</v>
      </c>
      <c r="AH10" s="28">
        <v>0</v>
      </c>
      <c r="AI10" s="29">
        <v>0</v>
      </c>
      <c r="AJ10" s="29">
        <v>0</v>
      </c>
      <c r="AK10" s="29"/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3" t="s">
        <v>125</v>
      </c>
      <c r="AR10" s="23" t="s">
        <v>125</v>
      </c>
    </row>
    <row r="11" spans="1:44" x14ac:dyDescent="0.25">
      <c r="A11" t="s">
        <v>126</v>
      </c>
      <c r="B11" t="s">
        <v>127</v>
      </c>
      <c r="C11" s="19" t="str">
        <f t="shared" ref="C11:C53" si="1">RIGHT(B11,LEN(B11)-2)</f>
        <v>rraclough</v>
      </c>
      <c r="E11" s="20" t="e">
        <f>COUNTIFS([1]Data!$N:$N,"Ploughmans CC",[1]Data!$Q:$Q,[1]Batting!$B12)</f>
        <v>#VALUE!</v>
      </c>
      <c r="F11" s="20" t="e">
        <f>E11-COUNTIFS([1]Data!$N:$N,"Ploughmans CC",[1]Data!$Q:$Q,[1]Batting!$B12,[1]Data!$U:$U,"did not bat")</f>
        <v>#VALUE!</v>
      </c>
      <c r="G11" s="20" t="e">
        <f>COUNTIFS([1]Data!$N:$N,"Ploughmans CC",[1]Data!$Q:$Q,[1]Batting!$B12,[1]Data!$U:$U,"not out")</f>
        <v>#VALUE!</v>
      </c>
      <c r="H11" s="21" t="e">
        <f>SUMIFS([1]Data!$Y:$Y,[1]Data!$N:$N,"Ploughmans CC",[1]Data!$Q:$Q,[1]Batting!$B12)</f>
        <v>#VALUE!</v>
      </c>
      <c r="I11" s="22" t="str">
        <f>IFERROR(GETPIVOTDATA("Runs",[1]Pivot!$A$4,"Player",B11),"n/a")</f>
        <v>n/a</v>
      </c>
      <c r="J11" s="20" t="str">
        <f>IFERROR(IF(VLOOKUP(CONCATENATE(B11,I11),[1]Data!G10:AQ1112,[1]Data!$U$6-[1]Data!$G$6+1,FALSE)="not out","*",""),"")</f>
        <v/>
      </c>
      <c r="K11" s="20" t="e">
        <f>COUNTIFS([1]Data!$N:$N,"Ploughmans CC",[1]Data!$Q:$Q,[1]Batting!$B12,[1]Data!$Y:$Y,"&gt;99")</f>
        <v>#VALUE!</v>
      </c>
      <c r="L11" s="20" t="e">
        <f>COUNTIFS([1]Data!$N:$N,"Ploughmans CC",[1]Data!$Q:$Q,[1]Batting!$B12,[1]Data!$Y:$Y,"&gt;49")-K11</f>
        <v>#VALUE!</v>
      </c>
      <c r="M11" s="20" t="e">
        <f>COUNTIFS([1]Data!$N:$N,"Ploughmans CC",[1]Data!$Q:$Q,[1]Batting!$B12,[1]Data!$Y:$Y,0)-COUNTIFS([1]Data!$N:$N,"Ploughmans CC",[1]Data!$Q:$Q,[1]Batting!$B12,[1]Data!$Y:$Y,0,[1]Data!$U:$U,"not out")</f>
        <v>#VALUE!</v>
      </c>
      <c r="N11" s="20" t="e">
        <f>SUMIFS([1]Data!$AC:$AC,[1]Data!$N:$N,"Ploughmans CC",[1]Data!$Q:$Q,[1]Batting!$B12)</f>
        <v>#VALUE!</v>
      </c>
      <c r="O11" s="20" t="e">
        <f>SUMIFS([1]Data!$AB:$AB,[1]Data!$N:$N,"Ploughmans CC",[1]Data!$Q:$Q,[1]Batting!$B12)</f>
        <v>#VALUE!</v>
      </c>
      <c r="P11" s="23" t="str">
        <f t="shared" si="0"/>
        <v>n/a</v>
      </c>
      <c r="R11" s="24">
        <v>121</v>
      </c>
      <c r="S11" s="24">
        <v>93</v>
      </c>
      <c r="T11" s="24">
        <v>20</v>
      </c>
      <c r="U11" s="25">
        <v>973</v>
      </c>
      <c r="V11" s="26">
        <v>101</v>
      </c>
      <c r="W11" s="24" t="s">
        <v>123</v>
      </c>
      <c r="X11" s="24">
        <v>1</v>
      </c>
      <c r="Y11" s="24">
        <v>0</v>
      </c>
      <c r="Z11" s="24">
        <v>15</v>
      </c>
      <c r="AA11" s="24">
        <v>4</v>
      </c>
      <c r="AB11" s="24">
        <v>85</v>
      </c>
      <c r="AC11" s="27">
        <v>13.328767123287671</v>
      </c>
      <c r="AE11" s="32">
        <v>19</v>
      </c>
      <c r="AF11" s="32">
        <v>19</v>
      </c>
      <c r="AG11" s="32">
        <v>2</v>
      </c>
      <c r="AH11" s="32">
        <v>413</v>
      </c>
      <c r="AI11" s="32">
        <v>431</v>
      </c>
      <c r="AJ11" s="32">
        <v>99</v>
      </c>
      <c r="AK11" s="32"/>
      <c r="AL11" s="32">
        <v>0</v>
      </c>
      <c r="AM11" s="32">
        <v>3</v>
      </c>
      <c r="AN11" s="32">
        <v>2</v>
      </c>
      <c r="AO11" s="32">
        <v>5</v>
      </c>
      <c r="AP11" s="32">
        <v>52</v>
      </c>
      <c r="AQ11" s="30">
        <f t="shared" ref="AQ11:AQ74" si="2">SUM(AH11*100)/AI11</f>
        <v>95.823665893271468</v>
      </c>
      <c r="AR11" s="31">
        <f t="shared" ref="AR11:AR74" si="3">AH11/(AF11-AG11)</f>
        <v>24.294117647058822</v>
      </c>
    </row>
    <row r="12" spans="1:44" x14ac:dyDescent="0.25">
      <c r="A12" t="s">
        <v>128</v>
      </c>
      <c r="B12" t="s">
        <v>129</v>
      </c>
      <c r="C12" s="19" t="str">
        <f t="shared" si="1"/>
        <v>esley</v>
      </c>
      <c r="E12" s="20" t="e">
        <f>COUNTIFS([1]Data!$N:$N,"Ploughmans CC",[1]Data!$Q:$Q,[1]Batting!$B13)</f>
        <v>#VALUE!</v>
      </c>
      <c r="F12" s="20" t="e">
        <f>E12-COUNTIFS([1]Data!$N:$N,"Ploughmans CC",[1]Data!$Q:$Q,[1]Batting!$B13,[1]Data!$U:$U,"did not bat")</f>
        <v>#VALUE!</v>
      </c>
      <c r="G12" s="20" t="e">
        <f>COUNTIFS([1]Data!$N:$N,"Ploughmans CC",[1]Data!$Q:$Q,[1]Batting!$B13,[1]Data!$U:$U,"not out")</f>
        <v>#VALUE!</v>
      </c>
      <c r="H12" s="21" t="e">
        <f>SUMIFS([1]Data!$Y:$Y,[1]Data!$N:$N,"Ploughmans CC",[1]Data!$Q:$Q,[1]Batting!$B13)</f>
        <v>#VALUE!</v>
      </c>
      <c r="I12" s="22" t="str">
        <f>IFERROR(GETPIVOTDATA("Runs",[1]Pivot!$A$4,"Player",B12),"n/a")</f>
        <v>n/a</v>
      </c>
      <c r="J12" s="20" t="str">
        <f>IFERROR(IF(VLOOKUP(CONCATENATE(B12,I12),[1]Data!G11:AQ1112,[1]Data!$U$6-[1]Data!$G$6+1,FALSE)="not out","*",""),"")</f>
        <v/>
      </c>
      <c r="K12" s="20" t="e">
        <f>COUNTIFS([1]Data!$N:$N,"Ploughmans CC",[1]Data!$Q:$Q,[1]Batting!$B13,[1]Data!$Y:$Y,"&gt;99")</f>
        <v>#VALUE!</v>
      </c>
      <c r="L12" s="20" t="e">
        <f>COUNTIFS([1]Data!$N:$N,"Ploughmans CC",[1]Data!$Q:$Q,[1]Batting!$B13,[1]Data!$Y:$Y,"&gt;49")-K12</f>
        <v>#VALUE!</v>
      </c>
      <c r="M12" s="20" t="e">
        <f>COUNTIFS([1]Data!$N:$N,"Ploughmans CC",[1]Data!$Q:$Q,[1]Batting!$B13,[1]Data!$Y:$Y,0)-COUNTIFS([1]Data!$N:$N,"Ploughmans CC",[1]Data!$Q:$Q,[1]Batting!$B13,[1]Data!$Y:$Y,0,[1]Data!$U:$U,"not out")</f>
        <v>#VALUE!</v>
      </c>
      <c r="N12" s="20" t="e">
        <f>SUMIFS([1]Data!$AC:$AC,[1]Data!$N:$N,"Ploughmans CC",[1]Data!$Q:$Q,[1]Batting!$B13)</f>
        <v>#VALUE!</v>
      </c>
      <c r="O12" s="20" t="e">
        <f>SUMIFS([1]Data!$AB:$AB,[1]Data!$N:$N,"Ploughmans CC",[1]Data!$Q:$Q,[1]Batting!$B13)</f>
        <v>#VALUE!</v>
      </c>
      <c r="P12" s="23" t="str">
        <f t="shared" si="0"/>
        <v>n/a</v>
      </c>
      <c r="R12" s="24">
        <v>4</v>
      </c>
      <c r="S12" s="24">
        <v>3</v>
      </c>
      <c r="T12" s="24">
        <v>0</v>
      </c>
      <c r="U12" s="25">
        <v>46</v>
      </c>
      <c r="V12" s="26">
        <v>26</v>
      </c>
      <c r="W12" s="24" t="s">
        <v>123</v>
      </c>
      <c r="X12" s="24">
        <v>0</v>
      </c>
      <c r="Y12" s="24">
        <v>0</v>
      </c>
      <c r="Z12" s="24">
        <v>0</v>
      </c>
      <c r="AA12" s="24">
        <v>0</v>
      </c>
      <c r="AB12" s="24">
        <v>5</v>
      </c>
      <c r="AC12" s="27">
        <v>15.333333333333334</v>
      </c>
      <c r="AE12" s="32">
        <v>12</v>
      </c>
      <c r="AF12" s="32">
        <v>8</v>
      </c>
      <c r="AG12" s="32">
        <v>4</v>
      </c>
      <c r="AH12" s="32">
        <v>48</v>
      </c>
      <c r="AI12" s="32">
        <v>79</v>
      </c>
      <c r="AJ12" s="28"/>
      <c r="AK12" s="28" t="s">
        <v>130</v>
      </c>
      <c r="AL12" s="32">
        <v>0</v>
      </c>
      <c r="AM12" s="32">
        <v>0</v>
      </c>
      <c r="AN12" s="32">
        <v>0</v>
      </c>
      <c r="AO12" s="32">
        <v>2</v>
      </c>
      <c r="AP12" s="32">
        <v>4</v>
      </c>
      <c r="AQ12" s="30">
        <f t="shared" si="2"/>
        <v>60.759493670886073</v>
      </c>
      <c r="AR12" s="31">
        <f t="shared" si="3"/>
        <v>12</v>
      </c>
    </row>
    <row r="13" spans="1:44" x14ac:dyDescent="0.25">
      <c r="A13" t="s">
        <v>131</v>
      </c>
      <c r="B13" t="s">
        <v>132</v>
      </c>
      <c r="C13" s="19" t="str">
        <f t="shared" si="1"/>
        <v>itto</v>
      </c>
      <c r="E13" s="20" t="e">
        <f>COUNTIFS([1]Data!$N:$N,"Ploughmans CC",[1]Data!$Q:$Q,[1]Batting!$B13)</f>
        <v>#VALUE!</v>
      </c>
      <c r="F13" s="20" t="e">
        <f>E13-COUNTIFS([1]Data!$N:$N,"Ploughmans CC",[1]Data!$Q:$Q,[1]Batting!$B13,[1]Data!$U:$U,"did not bat")</f>
        <v>#VALUE!</v>
      </c>
      <c r="G13" s="20" t="e">
        <f>COUNTIFS([1]Data!$N:$N,"Ploughmans CC",[1]Data!$Q:$Q,[1]Batting!$B13,[1]Data!$U:$U,"not out")</f>
        <v>#VALUE!</v>
      </c>
      <c r="H13" s="21" t="e">
        <f>SUMIFS([1]Data!$Y:$Y,[1]Data!$N:$N,"Ploughmans CC",[1]Data!$Q:$Q,[1]Batting!$B13)</f>
        <v>#VALUE!</v>
      </c>
      <c r="I13" s="22" t="str">
        <f>IFERROR(GETPIVOTDATA("Runs",[1]Pivot!$A$4,"Player",B13),"n/a")</f>
        <v>n/a</v>
      </c>
      <c r="J13" s="20" t="str">
        <f>IFERROR(IF(VLOOKUP(CONCATENATE(B13,I13),[1]Data!G11:AQ1111,[1]Data!$U$6-[1]Data!$G$6+1,FALSE)="not out","*",""),"")</f>
        <v/>
      </c>
      <c r="K13" s="20" t="e">
        <f>COUNTIFS([1]Data!$N:$N,"Ploughmans CC",[1]Data!$Q:$Q,[1]Batting!$B13,[1]Data!$Y:$Y,"&gt;99")</f>
        <v>#VALUE!</v>
      </c>
      <c r="L13" s="20" t="e">
        <f>COUNTIFS([1]Data!$N:$N,"Ploughmans CC",[1]Data!$Q:$Q,[1]Batting!$B13,[1]Data!$Y:$Y,"&gt;49")-K13</f>
        <v>#VALUE!</v>
      </c>
      <c r="M13" s="20" t="e">
        <f>COUNTIFS([1]Data!$N:$N,"Ploughmans CC",[1]Data!$Q:$Q,[1]Batting!$B13,[1]Data!$Y:$Y,0)-COUNTIFS([1]Data!$N:$N,"Ploughmans CC",[1]Data!$Q:$Q,[1]Batting!$B13,[1]Data!$Y:$Y,0,[1]Data!$U:$U,"not out")</f>
        <v>#VALUE!</v>
      </c>
      <c r="N13" s="20" t="e">
        <f>SUMIFS([1]Data!$AC:$AC,[1]Data!$N:$N,"Ploughmans CC",[1]Data!$Q:$Q,[1]Batting!$B13)</f>
        <v>#VALUE!</v>
      </c>
      <c r="O13" s="20" t="e">
        <f>SUMIFS([1]Data!$AB:$AB,[1]Data!$N:$N,"Ploughmans CC",[1]Data!$Q:$Q,[1]Batting!$B13)</f>
        <v>#VALUE!</v>
      </c>
      <c r="P13" s="23" t="str">
        <f t="shared" si="0"/>
        <v>n/a</v>
      </c>
      <c r="R13" s="24">
        <v>1</v>
      </c>
      <c r="S13" s="24">
        <v>0</v>
      </c>
      <c r="T13" s="24">
        <v>0</v>
      </c>
      <c r="U13" s="25">
        <v>0</v>
      </c>
      <c r="V13" s="26">
        <v>0</v>
      </c>
      <c r="W13" s="24" t="s">
        <v>123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7" t="s">
        <v>133</v>
      </c>
      <c r="AE13" s="32">
        <v>25</v>
      </c>
      <c r="AF13" s="32">
        <v>25</v>
      </c>
      <c r="AG13" s="32">
        <v>2</v>
      </c>
      <c r="AH13" s="32">
        <v>450</v>
      </c>
      <c r="AI13" s="32">
        <v>910</v>
      </c>
      <c r="AJ13" s="28"/>
      <c r="AK13" s="28" t="s">
        <v>134</v>
      </c>
      <c r="AL13" s="32">
        <v>0</v>
      </c>
      <c r="AM13" s="32">
        <v>1</v>
      </c>
      <c r="AN13" s="32">
        <v>2</v>
      </c>
      <c r="AO13" s="32">
        <v>1</v>
      </c>
      <c r="AP13" s="32">
        <v>56</v>
      </c>
      <c r="AQ13" s="30">
        <f t="shared" si="2"/>
        <v>49.450549450549453</v>
      </c>
      <c r="AR13" s="31">
        <f t="shared" si="3"/>
        <v>19.565217391304348</v>
      </c>
    </row>
    <row r="14" spans="1:44" x14ac:dyDescent="0.25">
      <c r="A14" t="s">
        <v>135</v>
      </c>
      <c r="B14" t="s">
        <v>136</v>
      </c>
      <c r="C14" s="19" t="str">
        <f t="shared" si="1"/>
        <v>lshaw</v>
      </c>
      <c r="E14" s="20" t="e">
        <f>COUNTIFS([1]Data!$N:$N,"Ploughmans CC",[1]Data!$Q:$Q,[1]Batting!$B14)</f>
        <v>#VALUE!</v>
      </c>
      <c r="F14" s="20" t="e">
        <f>E14-COUNTIFS([1]Data!$N:$N,"Ploughmans CC",[1]Data!$Q:$Q,[1]Batting!$B14,[1]Data!$U:$U,"did not bat")</f>
        <v>#VALUE!</v>
      </c>
      <c r="G14" s="20" t="e">
        <f>COUNTIFS([1]Data!$N:$N,"Ploughmans CC",[1]Data!$Q:$Q,[1]Batting!$B14,[1]Data!$U:$U,"not out")</f>
        <v>#VALUE!</v>
      </c>
      <c r="H14" s="21" t="e">
        <f>SUMIFS([1]Data!$Y:$Y,[1]Data!$N:$N,"Ploughmans CC",[1]Data!$Q:$Q,[1]Batting!$B14)</f>
        <v>#VALUE!</v>
      </c>
      <c r="I14" s="22" t="str">
        <f>IFERROR(GETPIVOTDATA("Runs",[1]Pivot!$A$4,"Player",B14),"n/a")</f>
        <v>n/a</v>
      </c>
      <c r="J14" s="20" t="str">
        <f>IFERROR(IF(VLOOKUP(CONCATENATE(B14,I14),[1]Data!G12:AQ1112,[1]Data!$U$6-[1]Data!$G$6+1,FALSE)="not out","*",""),"")</f>
        <v/>
      </c>
      <c r="K14" s="20" t="e">
        <f>COUNTIFS([1]Data!$N:$N,"Ploughmans CC",[1]Data!$Q:$Q,[1]Batting!$B14,[1]Data!$Y:$Y,"&gt;99")</f>
        <v>#VALUE!</v>
      </c>
      <c r="L14" s="20" t="e">
        <f>COUNTIFS([1]Data!$N:$N,"Ploughmans CC",[1]Data!$Q:$Q,[1]Batting!$B14,[1]Data!$Y:$Y,"&gt;49")-K14</f>
        <v>#VALUE!</v>
      </c>
      <c r="M14" s="20" t="e">
        <f>COUNTIFS([1]Data!$N:$N,"Ploughmans CC",[1]Data!$Q:$Q,[1]Batting!$B14,[1]Data!$Y:$Y,0)-COUNTIFS([1]Data!$N:$N,"Ploughmans CC",[1]Data!$Q:$Q,[1]Batting!$B14,[1]Data!$Y:$Y,0,[1]Data!$U:$U,"not out")</f>
        <v>#VALUE!</v>
      </c>
      <c r="N14" s="20" t="e">
        <f>SUMIFS([1]Data!$AC:$AC,[1]Data!$N:$N,"Ploughmans CC",[1]Data!$Q:$Q,[1]Batting!$B14)</f>
        <v>#VALUE!</v>
      </c>
      <c r="O14" s="20" t="e">
        <f>SUMIFS([1]Data!$AB:$AB,[1]Data!$N:$N,"Ploughmans CC",[1]Data!$Q:$Q,[1]Batting!$B14)</f>
        <v>#VALUE!</v>
      </c>
      <c r="P14" s="23" t="str">
        <f t="shared" si="0"/>
        <v>n/a</v>
      </c>
      <c r="R14" s="24">
        <v>1</v>
      </c>
      <c r="S14" s="24">
        <v>0</v>
      </c>
      <c r="T14" s="24">
        <v>0</v>
      </c>
      <c r="U14" s="25">
        <v>0</v>
      </c>
      <c r="V14" s="26">
        <v>0</v>
      </c>
      <c r="W14" s="24" t="s">
        <v>123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7" t="s">
        <v>133</v>
      </c>
      <c r="AE14" s="32">
        <v>19</v>
      </c>
      <c r="AF14" s="32">
        <v>14</v>
      </c>
      <c r="AG14" s="32">
        <v>1</v>
      </c>
      <c r="AH14" s="32">
        <v>225</v>
      </c>
      <c r="AI14" s="32">
        <v>206</v>
      </c>
      <c r="AJ14" s="32">
        <v>44</v>
      </c>
      <c r="AK14" s="32"/>
      <c r="AL14" s="32">
        <v>0</v>
      </c>
      <c r="AM14" s="32">
        <v>0</v>
      </c>
      <c r="AN14" s="32">
        <v>3</v>
      </c>
      <c r="AO14" s="32">
        <v>3</v>
      </c>
      <c r="AP14" s="32">
        <v>27</v>
      </c>
      <c r="AQ14" s="30">
        <f t="shared" si="2"/>
        <v>109.22330097087378</v>
      </c>
      <c r="AR14" s="31">
        <f t="shared" si="3"/>
        <v>17.307692307692307</v>
      </c>
    </row>
    <row r="15" spans="1:44" x14ac:dyDescent="0.25">
      <c r="A15" t="s">
        <v>137</v>
      </c>
      <c r="B15" t="s">
        <v>138</v>
      </c>
      <c r="C15" s="19" t="str">
        <f>RIGHT(B15,LEN(B15)-2)</f>
        <v>yd</v>
      </c>
      <c r="E15" s="20" t="e">
        <f>COUNTIFS([1]Data!$N:$N,"Ploughmans CC",[1]Data!$Q:$Q,[1]Batting!$B15)</f>
        <v>#VALUE!</v>
      </c>
      <c r="F15" s="20" t="e">
        <f>E15-COUNTIFS([1]Data!$N:$N,"Ploughmans CC",[1]Data!$Q:$Q,[1]Batting!$B15,[1]Data!$U:$U,"did not bat")</f>
        <v>#VALUE!</v>
      </c>
      <c r="G15" s="20" t="e">
        <f>COUNTIFS([1]Data!$N:$N,"Ploughmans CC",[1]Data!$Q:$Q,[1]Batting!$B15,[1]Data!$U:$U,"not out")</f>
        <v>#VALUE!</v>
      </c>
      <c r="H15" s="21" t="e">
        <f>SUMIFS([1]Data!$Y:$Y,[1]Data!$N:$N,"Ploughmans CC",[1]Data!$Q:$Q,[1]Batting!$B15)</f>
        <v>#VALUE!</v>
      </c>
      <c r="I15" s="22" t="str">
        <f>IFERROR(GETPIVOTDATA("Runs",[1]Pivot!$A$4,"Player",B15),"n/a")</f>
        <v>n/a</v>
      </c>
      <c r="J15" s="20" t="str">
        <f>IFERROR(IF(VLOOKUP(CONCATENATE(B15,I15),[1]Data!G13:AQ1112,[1]Data!$U$6-[1]Data!$G$6+1,FALSE)="not out","*",""),"")</f>
        <v/>
      </c>
      <c r="K15" s="20" t="e">
        <f>COUNTIFS([1]Data!$N:$N,"Ploughmans CC",[1]Data!$Q:$Q,[1]Batting!$B15,[1]Data!$Y:$Y,"&gt;99")</f>
        <v>#VALUE!</v>
      </c>
      <c r="L15" s="20" t="e">
        <f>COUNTIFS([1]Data!$N:$N,"Ploughmans CC",[1]Data!$Q:$Q,[1]Batting!$B15,[1]Data!$Y:$Y,"&gt;49")-K15</f>
        <v>#VALUE!</v>
      </c>
      <c r="M15" s="20" t="e">
        <f>COUNTIFS([1]Data!$N:$N,"Ploughmans CC",[1]Data!$Q:$Q,[1]Batting!$B15,[1]Data!$Y:$Y,0)-COUNTIFS([1]Data!$N:$N,"Ploughmans CC",[1]Data!$Q:$Q,[1]Batting!$B15,[1]Data!$Y:$Y,0,[1]Data!$U:$U,"not out")</f>
        <v>#VALUE!</v>
      </c>
      <c r="N15" s="20" t="e">
        <f>SUMIFS([1]Data!$AC:$AC,[1]Data!$N:$N,"Ploughmans CC",[1]Data!$Q:$Q,[1]Batting!$B15)</f>
        <v>#VALUE!</v>
      </c>
      <c r="O15" s="20" t="e">
        <f>SUMIFS([1]Data!$AB:$AB,[1]Data!$N:$N,"Ploughmans CC",[1]Data!$Q:$Q,[1]Batting!$B15)</f>
        <v>#VALUE!</v>
      </c>
      <c r="P15" s="23" t="str">
        <f t="shared" si="0"/>
        <v>n/a</v>
      </c>
      <c r="R15" s="24">
        <v>14</v>
      </c>
      <c r="S15" s="24">
        <v>14</v>
      </c>
      <c r="T15" s="24">
        <v>3</v>
      </c>
      <c r="U15" s="25">
        <v>147</v>
      </c>
      <c r="V15" s="26">
        <v>45</v>
      </c>
      <c r="W15" s="24" t="s">
        <v>123</v>
      </c>
      <c r="X15" s="24">
        <v>0</v>
      </c>
      <c r="Y15" s="24">
        <v>0</v>
      </c>
      <c r="Z15" s="24">
        <v>3</v>
      </c>
      <c r="AA15" s="24">
        <v>2</v>
      </c>
      <c r="AB15" s="24">
        <v>18</v>
      </c>
      <c r="AC15" s="27">
        <v>13.363636363636363</v>
      </c>
      <c r="AE15" s="32">
        <v>6</v>
      </c>
      <c r="AF15" s="32">
        <v>6</v>
      </c>
      <c r="AG15" s="32">
        <v>0</v>
      </c>
      <c r="AH15" s="32">
        <v>25</v>
      </c>
      <c r="AI15" s="32">
        <v>58</v>
      </c>
      <c r="AJ15" s="28">
        <v>9</v>
      </c>
      <c r="AK15" s="28"/>
      <c r="AL15" s="32">
        <v>0</v>
      </c>
      <c r="AM15" s="32">
        <v>0</v>
      </c>
      <c r="AN15" s="32">
        <v>1</v>
      </c>
      <c r="AO15" s="32">
        <v>0</v>
      </c>
      <c r="AP15" s="32">
        <v>2</v>
      </c>
      <c r="AQ15" s="30">
        <f t="shared" si="2"/>
        <v>43.103448275862071</v>
      </c>
      <c r="AR15" s="31">
        <f t="shared" si="3"/>
        <v>4.166666666666667</v>
      </c>
    </row>
    <row r="16" spans="1:44" x14ac:dyDescent="0.25">
      <c r="A16" t="s">
        <v>139</v>
      </c>
      <c r="B16" t="s">
        <v>140</v>
      </c>
      <c r="C16" s="19" t="str">
        <f t="shared" si="1"/>
        <v>ckley</v>
      </c>
      <c r="E16" s="20" t="e">
        <f>COUNTIFS([1]Data!$N:$N,"Ploughmans CC",[1]Data!$Q:$Q,[1]Batting!$B16)</f>
        <v>#VALUE!</v>
      </c>
      <c r="F16" s="20" t="e">
        <f>E16-COUNTIFS([1]Data!$N:$N,"Ploughmans CC",[1]Data!$Q:$Q,[1]Batting!$B16,[1]Data!$U:$U,"did not bat")</f>
        <v>#VALUE!</v>
      </c>
      <c r="G16" s="20" t="e">
        <f>COUNTIFS([1]Data!$N:$N,"Ploughmans CC",[1]Data!$Q:$Q,[1]Batting!$B16,[1]Data!$U:$U,"not out")</f>
        <v>#VALUE!</v>
      </c>
      <c r="H16" s="21" t="e">
        <f>SUMIFS([1]Data!$Y:$Y,[1]Data!$N:$N,"Ploughmans CC",[1]Data!$Q:$Q,[1]Batting!$B16)</f>
        <v>#VALUE!</v>
      </c>
      <c r="I16" s="22" t="str">
        <f>IFERROR(GETPIVOTDATA("Runs",[1]Pivot!$A$4,"Player",B16),"n/a")</f>
        <v>n/a</v>
      </c>
      <c r="J16" s="20" t="str">
        <f>IFERROR(IF(VLOOKUP(CONCATENATE(B16,I16),[1]Data!G14:AQ1112,[1]Data!$U$6-[1]Data!$G$6+1,FALSE)="not out","*",""),"")</f>
        <v/>
      </c>
      <c r="K16" s="20" t="e">
        <f>COUNTIFS([1]Data!$N:$N,"Ploughmans CC",[1]Data!$Q:$Q,[1]Batting!$B16,[1]Data!$Y:$Y,"&gt;99")</f>
        <v>#VALUE!</v>
      </c>
      <c r="L16" s="20" t="e">
        <f>COUNTIFS([1]Data!$N:$N,"Ploughmans CC",[1]Data!$Q:$Q,[1]Batting!$B16,[1]Data!$Y:$Y,"&gt;49")-K16</f>
        <v>#VALUE!</v>
      </c>
      <c r="M16" s="20" t="e">
        <f>COUNTIFS([1]Data!$N:$N,"Ploughmans CC",[1]Data!$Q:$Q,[1]Batting!$B16,[1]Data!$Y:$Y,0)-COUNTIFS([1]Data!$N:$N,"Ploughmans CC",[1]Data!$Q:$Q,[1]Batting!$B16,[1]Data!$Y:$Y,0,[1]Data!$U:$U,"not out")</f>
        <v>#VALUE!</v>
      </c>
      <c r="N16" s="20" t="e">
        <f>SUMIFS([1]Data!$AC:$AC,[1]Data!$N:$N,"Ploughmans CC",[1]Data!$Q:$Q,[1]Batting!$B16)</f>
        <v>#VALUE!</v>
      </c>
      <c r="O16" s="20" t="e">
        <f>SUMIFS([1]Data!$AB:$AB,[1]Data!$N:$N,"Ploughmans CC",[1]Data!$Q:$Q,[1]Batting!$B16)</f>
        <v>#VALUE!</v>
      </c>
      <c r="P16" s="23" t="str">
        <f t="shared" si="0"/>
        <v>n/a</v>
      </c>
      <c r="R16" s="24">
        <v>22</v>
      </c>
      <c r="S16" s="24">
        <v>22</v>
      </c>
      <c r="T16" s="24">
        <v>0</v>
      </c>
      <c r="U16" s="25">
        <v>527</v>
      </c>
      <c r="V16" s="26">
        <v>82</v>
      </c>
      <c r="W16" s="24" t="s">
        <v>123</v>
      </c>
      <c r="X16" s="24">
        <v>0</v>
      </c>
      <c r="Y16" s="24">
        <v>4</v>
      </c>
      <c r="Z16" s="24">
        <v>0</v>
      </c>
      <c r="AA16" s="24">
        <v>1</v>
      </c>
      <c r="AB16" s="24">
        <v>52</v>
      </c>
      <c r="AC16" s="27">
        <v>23.954545454545453</v>
      </c>
      <c r="AE16" s="32">
        <v>11</v>
      </c>
      <c r="AF16" s="32">
        <v>10</v>
      </c>
      <c r="AG16" s="32">
        <v>0</v>
      </c>
      <c r="AH16" s="32">
        <v>107</v>
      </c>
      <c r="AI16" s="32">
        <v>240</v>
      </c>
      <c r="AJ16" s="28">
        <v>43</v>
      </c>
      <c r="AK16" s="28"/>
      <c r="AL16" s="32">
        <v>0</v>
      </c>
      <c r="AM16" s="32">
        <v>0</v>
      </c>
      <c r="AN16" s="32">
        <v>2</v>
      </c>
      <c r="AO16" s="32">
        <v>0</v>
      </c>
      <c r="AP16" s="32">
        <v>18</v>
      </c>
      <c r="AQ16" s="30">
        <f t="shared" si="2"/>
        <v>44.583333333333336</v>
      </c>
      <c r="AR16" s="31">
        <f t="shared" si="3"/>
        <v>10.7</v>
      </c>
    </row>
    <row r="17" spans="1:44" x14ac:dyDescent="0.25">
      <c r="A17" t="s">
        <v>141</v>
      </c>
      <c r="B17" t="s">
        <v>142</v>
      </c>
      <c r="C17" s="19" t="str">
        <f t="shared" si="1"/>
        <v>rson</v>
      </c>
      <c r="E17" s="20" t="e">
        <f>COUNTIFS([1]Data!$N:$N,"Ploughmans CC",[1]Data!$Q:$Q,[1]Batting!$B17)</f>
        <v>#VALUE!</v>
      </c>
      <c r="F17" s="20" t="e">
        <f>E17-COUNTIFS([1]Data!$N:$N,"Ploughmans CC",[1]Data!$Q:$Q,[1]Batting!$B17,[1]Data!$U:$U,"did not bat")</f>
        <v>#VALUE!</v>
      </c>
      <c r="G17" s="20" t="e">
        <f>COUNTIFS([1]Data!$N:$N,"Ploughmans CC",[1]Data!$Q:$Q,[1]Batting!$B17,[1]Data!$U:$U,"not out")</f>
        <v>#VALUE!</v>
      </c>
      <c r="H17" s="21" t="e">
        <f>SUMIFS([1]Data!$Y:$Y,[1]Data!$N:$N,"Ploughmans CC",[1]Data!$Q:$Q,[1]Batting!$B17)</f>
        <v>#VALUE!</v>
      </c>
      <c r="I17" s="22" t="str">
        <f>IFERROR(GETPIVOTDATA("Runs",[1]Pivot!$A$4,"Player",B17),"n/a")</f>
        <v>n/a</v>
      </c>
      <c r="J17" s="20" t="str">
        <f>IFERROR(IF(VLOOKUP(CONCATENATE(B17,I17),[1]Data!G15:AQ1112,[1]Data!$U$6-[1]Data!$G$6+1,FALSE)="not out","*",""),"")</f>
        <v/>
      </c>
      <c r="K17" s="20" t="e">
        <f>COUNTIFS([1]Data!$N:$N,"Ploughmans CC",[1]Data!$Q:$Q,[1]Batting!$B17,[1]Data!$Y:$Y,"&gt;99")</f>
        <v>#VALUE!</v>
      </c>
      <c r="L17" s="20" t="e">
        <f>COUNTIFS([1]Data!$N:$N,"Ploughmans CC",[1]Data!$Q:$Q,[1]Batting!$B17,[1]Data!$Y:$Y,"&gt;49")-K17</f>
        <v>#VALUE!</v>
      </c>
      <c r="M17" s="20" t="e">
        <f>COUNTIFS([1]Data!$N:$N,"Ploughmans CC",[1]Data!$Q:$Q,[1]Batting!$B17,[1]Data!$Y:$Y,0)-COUNTIFS([1]Data!$N:$N,"Ploughmans CC",[1]Data!$Q:$Q,[1]Batting!$B17,[1]Data!$Y:$Y,0,[1]Data!$U:$U,"not out")</f>
        <v>#VALUE!</v>
      </c>
      <c r="N17" s="20" t="e">
        <f>SUMIFS([1]Data!$AC:$AC,[1]Data!$N:$N,"Ploughmans CC",[1]Data!$Q:$Q,[1]Batting!$B17)</f>
        <v>#VALUE!</v>
      </c>
      <c r="O17" s="20" t="e">
        <f>SUMIFS([1]Data!$AB:$AB,[1]Data!$N:$N,"Ploughmans CC",[1]Data!$Q:$Q,[1]Batting!$B17)</f>
        <v>#VALUE!</v>
      </c>
      <c r="P17" s="23" t="str">
        <f t="shared" si="0"/>
        <v>n/a</v>
      </c>
      <c r="R17" s="24">
        <v>1</v>
      </c>
      <c r="S17" s="24">
        <v>1</v>
      </c>
      <c r="T17" s="24">
        <v>0</v>
      </c>
      <c r="U17" s="25">
        <v>6</v>
      </c>
      <c r="V17" s="26">
        <v>6</v>
      </c>
      <c r="W17" s="24" t="s">
        <v>123</v>
      </c>
      <c r="X17" s="24">
        <v>0</v>
      </c>
      <c r="Y17" s="24">
        <v>0</v>
      </c>
      <c r="Z17" s="24">
        <v>0</v>
      </c>
      <c r="AA17" s="24">
        <v>0</v>
      </c>
      <c r="AB17" s="24">
        <v>1</v>
      </c>
      <c r="AC17" s="27">
        <v>6</v>
      </c>
      <c r="AE17" s="32">
        <v>6</v>
      </c>
      <c r="AF17" s="32">
        <v>3</v>
      </c>
      <c r="AG17" s="32">
        <v>1</v>
      </c>
      <c r="AH17" s="32">
        <v>29</v>
      </c>
      <c r="AI17" s="32">
        <v>41</v>
      </c>
      <c r="AJ17" s="28">
        <v>16</v>
      </c>
      <c r="AK17" s="28"/>
      <c r="AL17" s="32">
        <v>0</v>
      </c>
      <c r="AM17" s="32">
        <v>0</v>
      </c>
      <c r="AN17" s="32">
        <v>1</v>
      </c>
      <c r="AO17" s="32">
        <v>0</v>
      </c>
      <c r="AP17" s="32">
        <v>3</v>
      </c>
      <c r="AQ17" s="30">
        <f t="shared" si="2"/>
        <v>70.731707317073173</v>
      </c>
      <c r="AR17" s="31">
        <f t="shared" si="3"/>
        <v>14.5</v>
      </c>
    </row>
    <row r="18" spans="1:44" x14ac:dyDescent="0.25">
      <c r="A18" t="s">
        <v>143</v>
      </c>
      <c r="B18" t="s">
        <v>144</v>
      </c>
      <c r="C18" s="19" t="str">
        <f t="shared" si="1"/>
        <v>au</v>
      </c>
      <c r="E18" s="20" t="e">
        <f>COUNTIFS([1]Data!$N:$N,"Ploughmans CC",[1]Data!$Q:$Q,[1]Batting!$B18)</f>
        <v>#VALUE!</v>
      </c>
      <c r="F18" s="20" t="e">
        <f>E18-COUNTIFS([1]Data!$N:$N,"Ploughmans CC",[1]Data!$Q:$Q,[1]Batting!$B18,[1]Data!$U:$U,"did not bat")</f>
        <v>#VALUE!</v>
      </c>
      <c r="G18" s="20" t="e">
        <f>COUNTIFS([1]Data!$N:$N,"Ploughmans CC",[1]Data!$Q:$Q,[1]Batting!$B18,[1]Data!$U:$U,"not out")</f>
        <v>#VALUE!</v>
      </c>
      <c r="H18" s="21" t="e">
        <f>SUMIFS([1]Data!$Y:$Y,[1]Data!$N:$N,"Ploughmans CC",[1]Data!$Q:$Q,[1]Batting!$B18)</f>
        <v>#VALUE!</v>
      </c>
      <c r="I18" s="22" t="str">
        <f>IFERROR(GETPIVOTDATA("Runs",[1]Pivot!$A$4,"Player",B18),"n/a")</f>
        <v>n/a</v>
      </c>
      <c r="J18" s="20" t="str">
        <f>IFERROR(IF(VLOOKUP(CONCATENATE(B18,I18),[1]Data!G16:AQ1112,[1]Data!$U$6-[1]Data!$G$6+1,FALSE)="not out","*",""),"")</f>
        <v/>
      </c>
      <c r="K18" s="20" t="e">
        <f>COUNTIFS([1]Data!$N:$N,"Ploughmans CC",[1]Data!$Q:$Q,[1]Batting!$B18,[1]Data!$Y:$Y,"&gt;99")</f>
        <v>#VALUE!</v>
      </c>
      <c r="L18" s="20" t="e">
        <f>COUNTIFS([1]Data!$N:$N,"Ploughmans CC",[1]Data!$Q:$Q,[1]Batting!$B18,[1]Data!$Y:$Y,"&gt;49")-K18</f>
        <v>#VALUE!</v>
      </c>
      <c r="M18" s="20" t="e">
        <f>COUNTIFS([1]Data!$N:$N,"Ploughmans CC",[1]Data!$Q:$Q,[1]Batting!$B18,[1]Data!$Y:$Y,0)-COUNTIFS([1]Data!$N:$N,"Ploughmans CC",[1]Data!$Q:$Q,[1]Batting!$B18,[1]Data!$Y:$Y,0,[1]Data!$U:$U,"not out")</f>
        <v>#VALUE!</v>
      </c>
      <c r="N18" s="20" t="e">
        <f>SUMIFS([1]Data!$AC:$AC,[1]Data!$N:$N,"Ploughmans CC",[1]Data!$Q:$Q,[1]Batting!$B18)</f>
        <v>#VALUE!</v>
      </c>
      <c r="O18" s="20" t="e">
        <f>SUMIFS([1]Data!$AB:$AB,[1]Data!$N:$N,"Ploughmans CC",[1]Data!$Q:$Q,[1]Batting!$B18)</f>
        <v>#VALUE!</v>
      </c>
      <c r="P18" s="23" t="str">
        <f t="shared" si="0"/>
        <v>n/a</v>
      </c>
      <c r="R18" s="24">
        <v>1</v>
      </c>
      <c r="S18" s="24">
        <v>0</v>
      </c>
      <c r="T18" s="24">
        <v>0</v>
      </c>
      <c r="U18" s="25">
        <v>0</v>
      </c>
      <c r="V18" s="26">
        <v>0</v>
      </c>
      <c r="W18" s="24" t="s">
        <v>123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7" t="s">
        <v>133</v>
      </c>
      <c r="AE18" s="32">
        <v>10</v>
      </c>
      <c r="AF18" s="32">
        <v>10</v>
      </c>
      <c r="AG18" s="32">
        <v>0</v>
      </c>
      <c r="AH18" s="32">
        <v>39</v>
      </c>
      <c r="AI18" s="32">
        <v>110</v>
      </c>
      <c r="AJ18" s="28">
        <v>10</v>
      </c>
      <c r="AK18" s="28"/>
      <c r="AL18" s="28">
        <v>0</v>
      </c>
      <c r="AM18" s="28">
        <v>0</v>
      </c>
      <c r="AN18" s="32">
        <v>4</v>
      </c>
      <c r="AO18" s="32">
        <v>0</v>
      </c>
      <c r="AP18" s="32">
        <v>2</v>
      </c>
      <c r="AQ18" s="30">
        <f t="shared" si="2"/>
        <v>35.454545454545453</v>
      </c>
      <c r="AR18" s="31">
        <f t="shared" si="3"/>
        <v>3.9</v>
      </c>
    </row>
    <row r="19" spans="1:44" x14ac:dyDescent="0.25">
      <c r="A19" t="s">
        <v>145</v>
      </c>
      <c r="B19" t="s">
        <v>146</v>
      </c>
      <c r="C19" s="19" t="str">
        <f t="shared" si="1"/>
        <v>nway</v>
      </c>
      <c r="E19" s="20" t="e">
        <f>COUNTIFS([1]Data!$N:$N,"Ploughmans CC",[1]Data!$Q:$Q,[1]Batting!$B20)</f>
        <v>#VALUE!</v>
      </c>
      <c r="F19" s="20" t="e">
        <f>E19-COUNTIFS([1]Data!$N:$N,"Ploughmans CC",[1]Data!$Q:$Q,[1]Batting!$B20,[1]Data!$U:$U,"did not bat")</f>
        <v>#VALUE!</v>
      </c>
      <c r="G19" s="20" t="e">
        <f>COUNTIFS([1]Data!$N:$N,"Ploughmans CC",[1]Data!$Q:$Q,[1]Batting!$B20,[1]Data!$U:$U,"not out")</f>
        <v>#VALUE!</v>
      </c>
      <c r="H19" s="21" t="e">
        <f>SUMIFS([1]Data!$Y:$Y,[1]Data!$N:$N,"Ploughmans CC",[1]Data!$Q:$Q,[1]Batting!$B20)</f>
        <v>#VALUE!</v>
      </c>
      <c r="I19" s="22" t="str">
        <f>IFERROR(GETPIVOTDATA("Runs",[1]Pivot!$A$4,"Player",B19),"n/a")</f>
        <v>n/a</v>
      </c>
      <c r="J19" s="20" t="str">
        <f>IFERROR(IF(VLOOKUP(CONCATENATE(B19,I19),[1]Data!G17:AQ1112,[1]Data!$U$6-[1]Data!$G$6+1,FALSE)="not out","*",""),"")</f>
        <v/>
      </c>
      <c r="K19" s="20" t="e">
        <f>COUNTIFS([1]Data!$N:$N,"Ploughmans CC",[1]Data!$Q:$Q,[1]Batting!$B20,[1]Data!$Y:$Y,"&gt;99")</f>
        <v>#VALUE!</v>
      </c>
      <c r="L19" s="20" t="e">
        <f>COUNTIFS([1]Data!$N:$N,"Ploughmans CC",[1]Data!$Q:$Q,[1]Batting!$B20,[1]Data!$Y:$Y,"&gt;49")-K19</f>
        <v>#VALUE!</v>
      </c>
      <c r="M19" s="20" t="e">
        <f>COUNTIFS([1]Data!$N:$N,"Ploughmans CC",[1]Data!$Q:$Q,[1]Batting!$B20,[1]Data!$Y:$Y,0)-COUNTIFS([1]Data!$N:$N,"Ploughmans CC",[1]Data!$Q:$Q,[1]Batting!$B20,[1]Data!$Y:$Y,0,[1]Data!$U:$U,"not out")</f>
        <v>#VALUE!</v>
      </c>
      <c r="N19" s="20" t="e">
        <f>SUMIFS([1]Data!$AC:$AC,[1]Data!$N:$N,"Ploughmans CC",[1]Data!$Q:$Q,[1]Batting!$B20)</f>
        <v>#VALUE!</v>
      </c>
      <c r="O19" s="20" t="e">
        <f>SUMIFS([1]Data!$AB:$AB,[1]Data!$N:$N,"Ploughmans CC",[1]Data!$Q:$Q,[1]Batting!$B20)</f>
        <v>#VALUE!</v>
      </c>
      <c r="P19" s="23" t="str">
        <f t="shared" si="0"/>
        <v>n/a</v>
      </c>
      <c r="R19" s="24">
        <v>3</v>
      </c>
      <c r="S19" s="24">
        <v>3</v>
      </c>
      <c r="T19" s="24">
        <v>2</v>
      </c>
      <c r="U19" s="25">
        <v>20</v>
      </c>
      <c r="V19" s="26">
        <v>13</v>
      </c>
      <c r="W19" s="24" t="s">
        <v>147</v>
      </c>
      <c r="X19" s="24">
        <v>0</v>
      </c>
      <c r="Y19" s="24">
        <v>0</v>
      </c>
      <c r="Z19" s="24">
        <v>0</v>
      </c>
      <c r="AA19" s="24">
        <v>0</v>
      </c>
      <c r="AB19" s="24">
        <v>1</v>
      </c>
      <c r="AC19" s="27">
        <v>20</v>
      </c>
      <c r="AE19" s="32">
        <v>2</v>
      </c>
      <c r="AF19" s="32">
        <v>2</v>
      </c>
      <c r="AG19" s="32">
        <v>1</v>
      </c>
      <c r="AH19" s="32">
        <v>61</v>
      </c>
      <c r="AI19" s="32">
        <v>71</v>
      </c>
      <c r="AJ19" s="28"/>
      <c r="AK19" s="28" t="s">
        <v>148</v>
      </c>
      <c r="AL19" s="32">
        <v>0</v>
      </c>
      <c r="AM19" s="32">
        <v>0</v>
      </c>
      <c r="AN19" s="32">
        <v>0</v>
      </c>
      <c r="AO19" s="32">
        <v>0</v>
      </c>
      <c r="AP19" s="32">
        <v>10</v>
      </c>
      <c r="AQ19" s="30">
        <f t="shared" si="2"/>
        <v>85.91549295774648</v>
      </c>
      <c r="AR19" s="31">
        <f t="shared" si="3"/>
        <v>61</v>
      </c>
    </row>
    <row r="20" spans="1:44" x14ac:dyDescent="0.25">
      <c r="A20" t="s">
        <v>149</v>
      </c>
      <c r="B20" t="s">
        <v>150</v>
      </c>
      <c r="C20" s="19" t="str">
        <f t="shared" si="1"/>
        <v>x</v>
      </c>
      <c r="E20" s="20" t="e">
        <f>COUNTIFS([1]Data!$N:$N,"Ploughmans CC",[1]Data!$Q:$Q,[1]Batting!$B21)</f>
        <v>#VALUE!</v>
      </c>
      <c r="F20" s="20" t="e">
        <f>E20-COUNTIFS([1]Data!$N:$N,"Ploughmans CC",[1]Data!$Q:$Q,[1]Batting!$B21,[1]Data!$U:$U,"did not bat")</f>
        <v>#VALUE!</v>
      </c>
      <c r="G20" s="20" t="e">
        <f>COUNTIFS([1]Data!$N:$N,"Ploughmans CC",[1]Data!$Q:$Q,[1]Batting!$B21,[1]Data!$U:$U,"not out")</f>
        <v>#VALUE!</v>
      </c>
      <c r="H20" s="21" t="e">
        <f>SUMIFS([1]Data!$Y:$Y,[1]Data!$N:$N,"Ploughmans CC",[1]Data!$Q:$Q,[1]Batting!$B21)</f>
        <v>#VALUE!</v>
      </c>
      <c r="I20" s="22" t="str">
        <f>IFERROR(GETPIVOTDATA("Runs",[1]Pivot!$A$4,"Player",B20),"n/a")</f>
        <v>n/a</v>
      </c>
      <c r="J20" s="20" t="str">
        <f>IFERROR(IF(VLOOKUP(CONCATENATE(B20,I20),[1]Data!G18:AQ1112,[1]Data!$U$6-[1]Data!$G$6+1,FALSE)="not out","*",""),"")</f>
        <v/>
      </c>
      <c r="K20" s="20" t="e">
        <f>COUNTIFS([1]Data!$N:$N,"Ploughmans CC",[1]Data!$Q:$Q,[1]Batting!$B21,[1]Data!$Y:$Y,"&gt;99")</f>
        <v>#VALUE!</v>
      </c>
      <c r="L20" s="20" t="e">
        <f>COUNTIFS([1]Data!$N:$N,"Ploughmans CC",[1]Data!$Q:$Q,[1]Batting!$B21,[1]Data!$Y:$Y,"&gt;49")-K20</f>
        <v>#VALUE!</v>
      </c>
      <c r="M20" s="20" t="e">
        <f>COUNTIFS([1]Data!$N:$N,"Ploughmans CC",[1]Data!$Q:$Q,[1]Batting!$B21,[1]Data!$Y:$Y,0)-COUNTIFS([1]Data!$N:$N,"Ploughmans CC",[1]Data!$Q:$Q,[1]Batting!$B21,[1]Data!$Y:$Y,0,[1]Data!$U:$U,"not out")</f>
        <v>#VALUE!</v>
      </c>
      <c r="N20" s="20" t="e">
        <f>SUMIFS([1]Data!$AC:$AC,[1]Data!$N:$N,"Ploughmans CC",[1]Data!$Q:$Q,[1]Batting!$B21)</f>
        <v>#VALUE!</v>
      </c>
      <c r="O20" s="20" t="e">
        <f>SUMIFS([1]Data!$AB:$AB,[1]Data!$N:$N,"Ploughmans CC",[1]Data!$Q:$Q,[1]Batting!$B21)</f>
        <v>#VALUE!</v>
      </c>
      <c r="P20" s="23" t="str">
        <f t="shared" si="0"/>
        <v>n/a</v>
      </c>
      <c r="R20" s="24">
        <v>52</v>
      </c>
      <c r="S20" s="24">
        <v>43</v>
      </c>
      <c r="T20" s="24">
        <v>9</v>
      </c>
      <c r="U20" s="25">
        <v>621</v>
      </c>
      <c r="V20" s="26">
        <v>44</v>
      </c>
      <c r="W20" s="24" t="s">
        <v>123</v>
      </c>
      <c r="X20" s="24">
        <v>0</v>
      </c>
      <c r="Y20" s="24">
        <v>0</v>
      </c>
      <c r="Z20" s="24">
        <v>4</v>
      </c>
      <c r="AA20" s="24">
        <v>4</v>
      </c>
      <c r="AB20" s="24">
        <v>81</v>
      </c>
      <c r="AC20" s="27">
        <v>18.264705882352942</v>
      </c>
      <c r="AE20" s="32">
        <v>3</v>
      </c>
      <c r="AF20" s="32">
        <v>2</v>
      </c>
      <c r="AG20" s="32">
        <v>0</v>
      </c>
      <c r="AH20" s="32">
        <v>5</v>
      </c>
      <c r="AI20" s="32">
        <v>6</v>
      </c>
      <c r="AJ20" s="28">
        <v>4</v>
      </c>
      <c r="AK20" s="28"/>
      <c r="AL20" s="32">
        <v>0</v>
      </c>
      <c r="AM20" s="32">
        <v>0</v>
      </c>
      <c r="AN20" s="32">
        <v>0</v>
      </c>
      <c r="AO20" s="32">
        <v>0</v>
      </c>
      <c r="AP20" s="32">
        <v>1</v>
      </c>
      <c r="AQ20" s="30">
        <f t="shared" si="2"/>
        <v>83.333333333333329</v>
      </c>
      <c r="AR20" s="31">
        <f t="shared" si="3"/>
        <v>2.5</v>
      </c>
    </row>
    <row r="21" spans="1:44" x14ac:dyDescent="0.25">
      <c r="A21" t="s">
        <v>151</v>
      </c>
      <c r="B21" t="s">
        <v>152</v>
      </c>
      <c r="C21" s="19" t="str">
        <f t="shared" si="1"/>
        <v>vies</v>
      </c>
      <c r="E21" s="20" t="e">
        <f>COUNTIFS([1]Data!$N:$N,"Ploughmans CC",[1]Data!$Q:$Q,[1]Batting!$B21)</f>
        <v>#VALUE!</v>
      </c>
      <c r="F21" s="20" t="e">
        <f>E21-COUNTIFS([1]Data!$N:$N,"Ploughmans CC",[1]Data!$Q:$Q,[1]Batting!$B21,[1]Data!$U:$U,"did not bat")</f>
        <v>#VALUE!</v>
      </c>
      <c r="G21" s="20" t="e">
        <f>COUNTIFS([1]Data!$N:$N,"Ploughmans CC",[1]Data!$Q:$Q,[1]Batting!$B21,[1]Data!$U:$U,"not out")</f>
        <v>#VALUE!</v>
      </c>
      <c r="H21" s="21" t="e">
        <f>SUMIFS([1]Data!$Y:$Y,[1]Data!$N:$N,"Ploughmans CC",[1]Data!$Q:$Q,[1]Batting!$B21)</f>
        <v>#VALUE!</v>
      </c>
      <c r="I21" s="22" t="str">
        <f>IFERROR(GETPIVOTDATA("Runs",[1]Pivot!$A$4,"Player",B21),"n/a")</f>
        <v>n/a</v>
      </c>
      <c r="J21" s="20" t="str">
        <f>IFERROR(IF(VLOOKUP(CONCATENATE(B21,I21),[1]Data!G18:AQ1111,[1]Data!$U$6-[1]Data!$G$6+1,FALSE)="not out","*",""),"")</f>
        <v/>
      </c>
      <c r="K21" s="20" t="e">
        <f>COUNTIFS([1]Data!$N:$N,"Ploughmans CC",[1]Data!$Q:$Q,[1]Batting!$B21,[1]Data!$Y:$Y,"&gt;99")</f>
        <v>#VALUE!</v>
      </c>
      <c r="L21" s="20" t="e">
        <f>COUNTIFS([1]Data!$N:$N,"Ploughmans CC",[1]Data!$Q:$Q,[1]Batting!$B21,[1]Data!$Y:$Y,"&gt;49")-K21</f>
        <v>#VALUE!</v>
      </c>
      <c r="M21" s="20" t="e">
        <f>COUNTIFS([1]Data!$N:$N,"Ploughmans CC",[1]Data!$Q:$Q,[1]Batting!$B21,[1]Data!$Y:$Y,0)-COUNTIFS([1]Data!$N:$N,"Ploughmans CC",[1]Data!$Q:$Q,[1]Batting!$B21,[1]Data!$Y:$Y,0,[1]Data!$U:$U,"not out")</f>
        <v>#VALUE!</v>
      </c>
      <c r="N21" s="20" t="e">
        <f>SUMIFS([1]Data!$AC:$AC,[1]Data!$N:$N,"Ploughmans CC",[1]Data!$Q:$Q,[1]Batting!$B21)</f>
        <v>#VALUE!</v>
      </c>
      <c r="O21" s="20" t="e">
        <f>SUMIFS([1]Data!$AB:$AB,[1]Data!$N:$N,"Ploughmans CC",[1]Data!$Q:$Q,[1]Batting!$B21)</f>
        <v>#VALUE!</v>
      </c>
      <c r="P21" s="23" t="str">
        <f t="shared" si="0"/>
        <v>n/a</v>
      </c>
      <c r="R21" s="24">
        <v>1</v>
      </c>
      <c r="S21" s="24">
        <v>1</v>
      </c>
      <c r="T21" s="24">
        <v>0</v>
      </c>
      <c r="U21" s="25">
        <v>25</v>
      </c>
      <c r="V21" s="26">
        <v>25</v>
      </c>
      <c r="W21" s="24" t="s">
        <v>123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7">
        <v>25</v>
      </c>
      <c r="AE21" s="32">
        <v>12</v>
      </c>
      <c r="AF21" s="32">
        <v>8</v>
      </c>
      <c r="AG21" s="32">
        <v>2</v>
      </c>
      <c r="AH21" s="32">
        <v>37</v>
      </c>
      <c r="AI21" s="32">
        <v>87</v>
      </c>
      <c r="AJ21" s="28">
        <v>17</v>
      </c>
      <c r="AK21" s="28"/>
      <c r="AL21" s="32">
        <v>0</v>
      </c>
      <c r="AM21" s="32">
        <v>0</v>
      </c>
      <c r="AN21" s="32">
        <v>2</v>
      </c>
      <c r="AO21" s="32">
        <v>0</v>
      </c>
      <c r="AP21" s="32">
        <v>4</v>
      </c>
      <c r="AQ21" s="30">
        <f t="shared" si="2"/>
        <v>42.52873563218391</v>
      </c>
      <c r="AR21" s="31">
        <f t="shared" si="3"/>
        <v>6.166666666666667</v>
      </c>
    </row>
    <row r="22" spans="1:44" x14ac:dyDescent="0.25">
      <c r="A22" t="s">
        <v>153</v>
      </c>
      <c r="B22" t="s">
        <v>154</v>
      </c>
      <c r="C22" s="19" t="str">
        <f t="shared" si="1"/>
        <v>well</v>
      </c>
      <c r="E22" s="20"/>
      <c r="F22" s="20"/>
      <c r="G22" s="20"/>
      <c r="H22" s="21"/>
      <c r="I22" s="22"/>
      <c r="J22" s="20"/>
      <c r="K22" s="20"/>
      <c r="L22" s="20"/>
      <c r="M22" s="20"/>
      <c r="N22" s="20"/>
      <c r="O22" s="20"/>
      <c r="P22" s="23"/>
      <c r="R22" s="24"/>
      <c r="S22" s="24"/>
      <c r="T22" s="24"/>
      <c r="U22" s="25"/>
      <c r="V22" s="26"/>
      <c r="W22" s="24"/>
      <c r="X22" s="24"/>
      <c r="Y22" s="24"/>
      <c r="Z22" s="24"/>
      <c r="AA22" s="24"/>
      <c r="AB22" s="24"/>
      <c r="AC22" s="27"/>
      <c r="AE22" s="32">
        <v>1</v>
      </c>
      <c r="AF22" s="32">
        <v>1</v>
      </c>
      <c r="AG22" s="32">
        <v>0</v>
      </c>
      <c r="AH22" s="32">
        <v>213</v>
      </c>
      <c r="AI22" s="32">
        <v>136</v>
      </c>
      <c r="AJ22" s="28">
        <v>213</v>
      </c>
      <c r="AK22" s="28"/>
      <c r="AL22" s="32">
        <v>1</v>
      </c>
      <c r="AM22" s="32">
        <v>0</v>
      </c>
      <c r="AN22" s="32">
        <v>0</v>
      </c>
      <c r="AO22" s="32">
        <v>4</v>
      </c>
      <c r="AP22" s="32">
        <v>36</v>
      </c>
      <c r="AQ22" s="30">
        <f t="shared" si="2"/>
        <v>156.61764705882354</v>
      </c>
      <c r="AR22" s="31">
        <f t="shared" si="3"/>
        <v>213</v>
      </c>
    </row>
    <row r="23" spans="1:44" x14ac:dyDescent="0.25">
      <c r="A23" t="s">
        <v>155</v>
      </c>
      <c r="B23" t="s">
        <v>156</v>
      </c>
      <c r="C23" s="19" t="str">
        <f t="shared" si="1"/>
        <v>nne</v>
      </c>
      <c r="E23" s="20" t="e">
        <f>COUNTIFS([1]Data!$N:$N,"Ploughmans CC",[1]Data!$Q:$Q,[1]Batting!$B22)</f>
        <v>#VALUE!</v>
      </c>
      <c r="F23" s="20" t="e">
        <f>E23-COUNTIFS([1]Data!$N:$N,"Ploughmans CC",[1]Data!$Q:$Q,[1]Batting!$B22,[1]Data!$U:$U,"did not bat")</f>
        <v>#VALUE!</v>
      </c>
      <c r="G23" s="20" t="e">
        <f>COUNTIFS([1]Data!$N:$N,"Ploughmans CC",[1]Data!$Q:$Q,[1]Batting!$B22,[1]Data!$U:$U,"not out")</f>
        <v>#VALUE!</v>
      </c>
      <c r="H23" s="21" t="e">
        <f>SUMIFS([1]Data!$Y:$Y,[1]Data!$N:$N,"Ploughmans CC",[1]Data!$Q:$Q,[1]Batting!$B22)</f>
        <v>#VALUE!</v>
      </c>
      <c r="I23" s="22" t="str">
        <f>IFERROR(GETPIVOTDATA("Runs",[1]Pivot!$A$4,"Player",B23),"n/a")</f>
        <v>n/a</v>
      </c>
      <c r="J23" s="20" t="str">
        <f>IFERROR(IF(VLOOKUP(CONCATENATE(B23,I23),[1]Data!G19:AQ1112,[1]Data!$U$6-[1]Data!$G$6+1,FALSE)="not out","*",""),"")</f>
        <v/>
      </c>
      <c r="K23" s="20" t="e">
        <f>COUNTIFS([1]Data!$N:$N,"Ploughmans CC",[1]Data!$Q:$Q,[1]Batting!$B22,[1]Data!$Y:$Y,"&gt;99")</f>
        <v>#VALUE!</v>
      </c>
      <c r="L23" s="20" t="e">
        <f>COUNTIFS([1]Data!$N:$N,"Ploughmans CC",[1]Data!$Q:$Q,[1]Batting!$B22,[1]Data!$Y:$Y,"&gt;49")-K23</f>
        <v>#VALUE!</v>
      </c>
      <c r="M23" s="20" t="e">
        <f>COUNTIFS([1]Data!$N:$N,"Ploughmans CC",[1]Data!$Q:$Q,[1]Batting!$B22,[1]Data!$Y:$Y,0)-COUNTIFS([1]Data!$N:$N,"Ploughmans CC",[1]Data!$Q:$Q,[1]Batting!$B22,[1]Data!$Y:$Y,0,[1]Data!$U:$U,"not out")</f>
        <v>#VALUE!</v>
      </c>
      <c r="N23" s="20" t="e">
        <f>SUMIFS([1]Data!$AC:$AC,[1]Data!$N:$N,"Ploughmans CC",[1]Data!$Q:$Q,[1]Batting!$B22)</f>
        <v>#VALUE!</v>
      </c>
      <c r="O23" s="20" t="e">
        <f>SUMIFS([1]Data!$AB:$AB,[1]Data!$N:$N,"Ploughmans CC",[1]Data!$Q:$Q,[1]Batting!$B22)</f>
        <v>#VALUE!</v>
      </c>
      <c r="P23" s="23" t="str">
        <f t="shared" si="0"/>
        <v>n/a</v>
      </c>
      <c r="R23" s="24">
        <v>1</v>
      </c>
      <c r="S23" s="24">
        <v>1</v>
      </c>
      <c r="T23" s="24">
        <v>0</v>
      </c>
      <c r="U23" s="25">
        <v>25</v>
      </c>
      <c r="V23" s="26">
        <v>25</v>
      </c>
      <c r="W23" s="24" t="s">
        <v>123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7">
        <v>25</v>
      </c>
      <c r="AE23" s="32">
        <v>1</v>
      </c>
      <c r="AF23" s="32">
        <v>1</v>
      </c>
      <c r="AG23" s="32">
        <v>1</v>
      </c>
      <c r="AH23" s="32">
        <v>1</v>
      </c>
      <c r="AI23" s="32">
        <v>6</v>
      </c>
      <c r="AJ23" s="28"/>
      <c r="AK23" s="28" t="s">
        <v>157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0">
        <f t="shared" si="2"/>
        <v>16.666666666666668</v>
      </c>
      <c r="AR23" s="23" t="s">
        <v>125</v>
      </c>
    </row>
    <row r="24" spans="1:44" x14ac:dyDescent="0.25">
      <c r="A24" t="s">
        <v>158</v>
      </c>
      <c r="B24" t="s">
        <v>159</v>
      </c>
      <c r="C24" s="19" t="str">
        <f t="shared" si="1"/>
        <v>eney</v>
      </c>
      <c r="E24" s="20" t="e">
        <f>COUNTIFS([1]Data!$N:$N,"Ploughmans CC",[1]Data!$Q:$Q,[1]Batting!$B23)</f>
        <v>#VALUE!</v>
      </c>
      <c r="F24" s="20" t="e">
        <f>E24-COUNTIFS([1]Data!$N:$N,"Ploughmans CC",[1]Data!$Q:$Q,[1]Batting!$B23,[1]Data!$U:$U,"did not bat")</f>
        <v>#VALUE!</v>
      </c>
      <c r="G24" s="20" t="e">
        <f>COUNTIFS([1]Data!$N:$N,"Ploughmans CC",[1]Data!$Q:$Q,[1]Batting!$B23,[1]Data!$U:$U,"not out")</f>
        <v>#VALUE!</v>
      </c>
      <c r="H24" s="21" t="e">
        <f>SUMIFS([1]Data!$Y:$Y,[1]Data!$N:$N,"Ploughmans CC",[1]Data!$Q:$Q,[1]Batting!$B23)</f>
        <v>#VALUE!</v>
      </c>
      <c r="I24" s="22" t="str">
        <f>IFERROR(GETPIVOTDATA("Runs",[1]Pivot!$A$4,"Player",B24),"n/a")</f>
        <v>n/a</v>
      </c>
      <c r="J24" s="20" t="str">
        <f>IFERROR(IF(VLOOKUP(CONCATENATE(B24,I24),[1]Data!G20:AQ1112,[1]Data!$U$6-[1]Data!$G$6+1,FALSE)="not out","*",""),"")</f>
        <v/>
      </c>
      <c r="K24" s="20" t="e">
        <f>COUNTIFS([1]Data!$N:$N,"Ploughmans CC",[1]Data!$Q:$Q,[1]Batting!$B23,[1]Data!$Y:$Y,"&gt;99")</f>
        <v>#VALUE!</v>
      </c>
      <c r="L24" s="20" t="e">
        <f>COUNTIFS([1]Data!$N:$N,"Ploughmans CC",[1]Data!$Q:$Q,[1]Batting!$B23,[1]Data!$Y:$Y,"&gt;49")-K24</f>
        <v>#VALUE!</v>
      </c>
      <c r="M24" s="20" t="e">
        <f>COUNTIFS([1]Data!$N:$N,"Ploughmans CC",[1]Data!$Q:$Q,[1]Batting!$B23,[1]Data!$Y:$Y,0)-COUNTIFS([1]Data!$N:$N,"Ploughmans CC",[1]Data!$Q:$Q,[1]Batting!$B23,[1]Data!$Y:$Y,0,[1]Data!$U:$U,"not out")</f>
        <v>#VALUE!</v>
      </c>
      <c r="N24" s="20" t="e">
        <f>SUMIFS([1]Data!$AC:$AC,[1]Data!$N:$N,"Ploughmans CC",[1]Data!$Q:$Q,[1]Batting!$B23)</f>
        <v>#VALUE!</v>
      </c>
      <c r="O24" s="20" t="e">
        <f>SUMIFS([1]Data!$AB:$AB,[1]Data!$N:$N,"Ploughmans CC",[1]Data!$Q:$Q,[1]Batting!$B23)</f>
        <v>#VALUE!</v>
      </c>
      <c r="P24" s="23" t="str">
        <f t="shared" si="0"/>
        <v>n/a</v>
      </c>
      <c r="R24" s="24">
        <v>16</v>
      </c>
      <c r="S24" s="24">
        <v>14</v>
      </c>
      <c r="T24" s="24">
        <v>5</v>
      </c>
      <c r="U24" s="25">
        <v>34</v>
      </c>
      <c r="V24" s="26">
        <v>18</v>
      </c>
      <c r="W24" s="24" t="s">
        <v>123</v>
      </c>
      <c r="X24" s="24">
        <v>0</v>
      </c>
      <c r="Y24" s="24">
        <v>0</v>
      </c>
      <c r="Z24" s="24">
        <v>6</v>
      </c>
      <c r="AA24" s="24">
        <v>0</v>
      </c>
      <c r="AB24" s="24">
        <v>4</v>
      </c>
      <c r="AC24" s="27">
        <v>3.7777777777777777</v>
      </c>
      <c r="AE24" s="32">
        <v>1</v>
      </c>
      <c r="AF24" s="32">
        <v>1</v>
      </c>
      <c r="AG24" s="32">
        <v>0</v>
      </c>
      <c r="AH24" s="32">
        <v>0</v>
      </c>
      <c r="AI24" s="32">
        <v>8</v>
      </c>
      <c r="AJ24" s="28">
        <v>0</v>
      </c>
      <c r="AK24" s="28"/>
      <c r="AL24" s="32">
        <v>0</v>
      </c>
      <c r="AM24" s="32">
        <v>0</v>
      </c>
      <c r="AN24" s="32">
        <v>1</v>
      </c>
      <c r="AO24" s="32">
        <v>0</v>
      </c>
      <c r="AP24" s="32">
        <v>0</v>
      </c>
      <c r="AQ24" s="30">
        <f t="shared" si="2"/>
        <v>0</v>
      </c>
      <c r="AR24" s="31">
        <f t="shared" si="3"/>
        <v>0</v>
      </c>
    </row>
    <row r="25" spans="1:44" x14ac:dyDescent="0.25">
      <c r="A25" t="s">
        <v>160</v>
      </c>
      <c r="B25" t="s">
        <v>161</v>
      </c>
      <c r="C25" s="19" t="str">
        <f t="shared" si="1"/>
        <v>rlando</v>
      </c>
      <c r="E25" s="20"/>
      <c r="F25" s="20"/>
      <c r="G25" s="20"/>
      <c r="H25" s="21"/>
      <c r="I25" s="22"/>
      <c r="J25" s="20"/>
      <c r="K25" s="20"/>
      <c r="L25" s="20"/>
      <c r="M25" s="20"/>
      <c r="N25" s="20"/>
      <c r="O25" s="20"/>
      <c r="P25" s="23"/>
      <c r="R25" s="24"/>
      <c r="S25" s="24"/>
      <c r="T25" s="24"/>
      <c r="U25" s="25"/>
      <c r="V25" s="26"/>
      <c r="W25" s="24"/>
      <c r="X25" s="24"/>
      <c r="Y25" s="24"/>
      <c r="Z25" s="24"/>
      <c r="AA25" s="24"/>
      <c r="AB25" s="24"/>
      <c r="AC25" s="27"/>
      <c r="AE25" s="32">
        <v>3</v>
      </c>
      <c r="AF25" s="32">
        <v>2</v>
      </c>
      <c r="AG25" s="32">
        <v>1</v>
      </c>
      <c r="AH25" s="32">
        <v>1</v>
      </c>
      <c r="AI25" s="32">
        <v>7</v>
      </c>
      <c r="AJ25" s="28">
        <v>1</v>
      </c>
      <c r="AK25" s="28"/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0">
        <f t="shared" si="2"/>
        <v>14.285714285714286</v>
      </c>
      <c r="AR25" s="31">
        <f t="shared" si="3"/>
        <v>1</v>
      </c>
    </row>
    <row r="26" spans="1:44" x14ac:dyDescent="0.25">
      <c r="A26" t="s">
        <v>162</v>
      </c>
      <c r="B26" t="s">
        <v>163</v>
      </c>
      <c r="C26" s="19" t="str">
        <f t="shared" si="1"/>
        <v>edhill</v>
      </c>
      <c r="E26" s="20" t="e">
        <f>COUNTIFS([1]Data!$N:$N,"Ploughmans CC",[1]Data!$Q:$Q,[1]Batting!$B24)</f>
        <v>#VALUE!</v>
      </c>
      <c r="F26" s="20" t="e">
        <f>E26-COUNTIFS([1]Data!$N:$N,"Ploughmans CC",[1]Data!$Q:$Q,[1]Batting!$B24,[1]Data!$U:$U,"did not bat")</f>
        <v>#VALUE!</v>
      </c>
      <c r="G26" s="20" t="e">
        <f>COUNTIFS([1]Data!$N:$N,"Ploughmans CC",[1]Data!$Q:$Q,[1]Batting!$B24,[1]Data!$U:$U,"not out")</f>
        <v>#VALUE!</v>
      </c>
      <c r="H26" s="21" t="e">
        <f>SUMIFS([1]Data!$Y:$Y,[1]Data!$N:$N,"Ploughmans CC",[1]Data!$Q:$Q,[1]Batting!$B24)</f>
        <v>#VALUE!</v>
      </c>
      <c r="I26" s="22" t="str">
        <f>IFERROR(GETPIVOTDATA("Runs",[1]Pivot!$A$4,"Player",B26),"n/a")</f>
        <v>n/a</v>
      </c>
      <c r="J26" s="20" t="str">
        <f>IFERROR(IF(VLOOKUP(CONCATENATE(B26,I26),[1]Data!G21:AQ1112,[1]Data!$U$6-[1]Data!$G$6+1,FALSE)="not out","*",""),"")</f>
        <v/>
      </c>
      <c r="K26" s="20" t="e">
        <f>COUNTIFS([1]Data!$N:$N,"Ploughmans CC",[1]Data!$Q:$Q,[1]Batting!$B24,[1]Data!$Y:$Y,"&gt;99")</f>
        <v>#VALUE!</v>
      </c>
      <c r="L26" s="20" t="e">
        <f>COUNTIFS([1]Data!$N:$N,"Ploughmans CC",[1]Data!$Q:$Q,[1]Batting!$B24,[1]Data!$Y:$Y,"&gt;49")-K26</f>
        <v>#VALUE!</v>
      </c>
      <c r="M26" s="20" t="e">
        <f>COUNTIFS([1]Data!$N:$N,"Ploughmans CC",[1]Data!$Q:$Q,[1]Batting!$B24,[1]Data!$Y:$Y,0)-COUNTIFS([1]Data!$N:$N,"Ploughmans CC",[1]Data!$Q:$Q,[1]Batting!$B24,[1]Data!$Y:$Y,0,[1]Data!$U:$U,"not out")</f>
        <v>#VALUE!</v>
      </c>
      <c r="N26" s="20" t="e">
        <f>SUMIFS([1]Data!$AC:$AC,[1]Data!$N:$N,"Ploughmans CC",[1]Data!$Q:$Q,[1]Batting!$B24)</f>
        <v>#VALUE!</v>
      </c>
      <c r="O26" s="20" t="e">
        <f>SUMIFS([1]Data!$AB:$AB,[1]Data!$N:$N,"Ploughmans CC",[1]Data!$Q:$Q,[1]Batting!$B24)</f>
        <v>#VALUE!</v>
      </c>
      <c r="P26" s="23" t="str">
        <f t="shared" si="0"/>
        <v>n/a</v>
      </c>
      <c r="R26" s="24">
        <v>1</v>
      </c>
      <c r="S26" s="24">
        <v>0</v>
      </c>
      <c r="T26" s="24">
        <v>0</v>
      </c>
      <c r="U26" s="25">
        <v>0</v>
      </c>
      <c r="V26" s="26">
        <v>0</v>
      </c>
      <c r="W26" s="24" t="s">
        <v>123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7" t="s">
        <v>133</v>
      </c>
      <c r="AE26" s="32">
        <v>9</v>
      </c>
      <c r="AF26" s="32">
        <v>9</v>
      </c>
      <c r="AG26" s="32">
        <v>1</v>
      </c>
      <c r="AH26" s="32">
        <v>90</v>
      </c>
      <c r="AI26" s="32">
        <v>210</v>
      </c>
      <c r="AJ26" s="28">
        <v>28</v>
      </c>
      <c r="AK26" s="28"/>
      <c r="AL26" s="28">
        <v>0</v>
      </c>
      <c r="AM26" s="28">
        <v>0</v>
      </c>
      <c r="AN26" s="32">
        <v>2</v>
      </c>
      <c r="AO26" s="32">
        <v>0</v>
      </c>
      <c r="AP26" s="32">
        <v>4</v>
      </c>
      <c r="AQ26" s="30">
        <f t="shared" si="2"/>
        <v>42.857142857142854</v>
      </c>
      <c r="AR26" s="31">
        <f t="shared" si="3"/>
        <v>11.25</v>
      </c>
    </row>
    <row r="27" spans="1:44" x14ac:dyDescent="0.25">
      <c r="A27" t="s">
        <v>164</v>
      </c>
      <c r="B27" t="s">
        <v>165</v>
      </c>
      <c r="C27" s="19" t="str">
        <f t="shared" si="1"/>
        <v>over</v>
      </c>
      <c r="E27" s="20" t="e">
        <f>COUNTIFS([1]Data!$N:$N,"Ploughmans CC",[1]Data!$Q:$Q,[1]Batting!$B26)</f>
        <v>#VALUE!</v>
      </c>
      <c r="F27" s="20" t="e">
        <f>E27-COUNTIFS([1]Data!$N:$N,"Ploughmans CC",[1]Data!$Q:$Q,[1]Batting!$B26,[1]Data!$U:$U,"did not bat")</f>
        <v>#VALUE!</v>
      </c>
      <c r="G27" s="20" t="e">
        <f>COUNTIFS([1]Data!$N:$N,"Ploughmans CC",[1]Data!$Q:$Q,[1]Batting!$B26,[1]Data!$U:$U,"not out")</f>
        <v>#VALUE!</v>
      </c>
      <c r="H27" s="21" t="e">
        <f>SUMIFS([1]Data!$Y:$Y,[1]Data!$N:$N,"Ploughmans CC",[1]Data!$Q:$Q,[1]Batting!$B26)</f>
        <v>#VALUE!</v>
      </c>
      <c r="I27" s="22" t="str">
        <f>IFERROR(GETPIVOTDATA("Runs",[1]Pivot!$A$4,"Player",B27),"n/a")</f>
        <v>n/a</v>
      </c>
      <c r="J27" s="20" t="str">
        <f>IFERROR(IF(VLOOKUP(CONCATENATE(B27,I27),[1]Data!G24:AQ1112,[1]Data!$U$6-[1]Data!$G$6+1,FALSE)="not out","*",""),"")</f>
        <v/>
      </c>
      <c r="K27" s="20" t="e">
        <f>COUNTIFS([1]Data!$N:$N,"Ploughmans CC",[1]Data!$Q:$Q,[1]Batting!$B26,[1]Data!$Y:$Y,"&gt;99")</f>
        <v>#VALUE!</v>
      </c>
      <c r="L27" s="20" t="e">
        <f>COUNTIFS([1]Data!$N:$N,"Ploughmans CC",[1]Data!$Q:$Q,[1]Batting!$B26,[1]Data!$Y:$Y,"&gt;49")-K27</f>
        <v>#VALUE!</v>
      </c>
      <c r="M27" s="20" t="e">
        <f>COUNTIFS([1]Data!$N:$N,"Ploughmans CC",[1]Data!$Q:$Q,[1]Batting!$B26,[1]Data!$Y:$Y,0)-COUNTIFS([1]Data!$N:$N,"Ploughmans CC",[1]Data!$Q:$Q,[1]Batting!$B26,[1]Data!$Y:$Y,0,[1]Data!$U:$U,"not out")</f>
        <v>#VALUE!</v>
      </c>
      <c r="N27" s="20" t="e">
        <f>SUMIFS([1]Data!$AC:$AC,[1]Data!$N:$N,"Ploughmans CC",[1]Data!$Q:$Q,[1]Batting!$B26)</f>
        <v>#VALUE!</v>
      </c>
      <c r="O27" s="20" t="e">
        <f>SUMIFS([1]Data!$AB:$AB,[1]Data!$N:$N,"Ploughmans CC",[1]Data!$Q:$Q,[1]Batting!$B26)</f>
        <v>#VALUE!</v>
      </c>
      <c r="P27" s="23" t="str">
        <f t="shared" si="0"/>
        <v>n/a</v>
      </c>
      <c r="R27" s="24">
        <v>12</v>
      </c>
      <c r="S27" s="24">
        <v>10</v>
      </c>
      <c r="T27" s="24">
        <v>1</v>
      </c>
      <c r="U27" s="25">
        <v>350</v>
      </c>
      <c r="V27" s="26">
        <v>78</v>
      </c>
      <c r="W27" s="24" t="s">
        <v>123</v>
      </c>
      <c r="X27" s="24">
        <v>0</v>
      </c>
      <c r="Y27" s="24">
        <v>3</v>
      </c>
      <c r="Z27" s="24">
        <v>0</v>
      </c>
      <c r="AA27" s="24">
        <v>3</v>
      </c>
      <c r="AB27" s="24">
        <v>51</v>
      </c>
      <c r="AC27" s="27">
        <v>38.888888888888886</v>
      </c>
      <c r="AE27" s="32">
        <v>2</v>
      </c>
      <c r="AF27" s="32">
        <v>2</v>
      </c>
      <c r="AG27" s="32">
        <v>0</v>
      </c>
      <c r="AH27" s="32">
        <v>17</v>
      </c>
      <c r="AI27" s="32">
        <v>54</v>
      </c>
      <c r="AJ27" s="28">
        <v>16</v>
      </c>
      <c r="AK27" s="28"/>
      <c r="AL27" s="28">
        <v>0</v>
      </c>
      <c r="AM27" s="28">
        <v>0</v>
      </c>
      <c r="AN27" s="32">
        <v>0</v>
      </c>
      <c r="AO27" s="32">
        <v>0</v>
      </c>
      <c r="AP27" s="32">
        <v>2</v>
      </c>
      <c r="AQ27" s="30">
        <f t="shared" si="2"/>
        <v>31.481481481481481</v>
      </c>
      <c r="AR27" s="31">
        <f t="shared" si="3"/>
        <v>8.5</v>
      </c>
    </row>
    <row r="28" spans="1:44" x14ac:dyDescent="0.25">
      <c r="A28" t="s">
        <v>166</v>
      </c>
      <c r="B28" t="s">
        <v>167</v>
      </c>
      <c r="C28" s="19" t="str">
        <f t="shared" si="1"/>
        <v>ay</v>
      </c>
      <c r="E28" s="20"/>
      <c r="F28" s="20"/>
      <c r="G28" s="20"/>
      <c r="H28" s="21"/>
      <c r="I28" s="22"/>
      <c r="J28" s="20"/>
      <c r="K28" s="20"/>
      <c r="L28" s="20"/>
      <c r="M28" s="20"/>
      <c r="N28" s="20"/>
      <c r="O28" s="20"/>
      <c r="P28" s="23"/>
      <c r="R28" s="24"/>
      <c r="S28" s="24"/>
      <c r="T28" s="24"/>
      <c r="U28" s="25"/>
      <c r="V28" s="26"/>
      <c r="W28" s="24"/>
      <c r="X28" s="24"/>
      <c r="Y28" s="24"/>
      <c r="Z28" s="24"/>
      <c r="AA28" s="24"/>
      <c r="AB28" s="24"/>
      <c r="AC28" s="27"/>
      <c r="AE28" s="32">
        <v>14</v>
      </c>
      <c r="AF28" s="32">
        <v>11</v>
      </c>
      <c r="AG28" s="32">
        <v>4</v>
      </c>
      <c r="AH28" s="32">
        <v>97</v>
      </c>
      <c r="AI28" s="32">
        <v>182</v>
      </c>
      <c r="AJ28" s="28"/>
      <c r="AK28" s="28" t="s">
        <v>168</v>
      </c>
      <c r="AL28" s="28">
        <v>0</v>
      </c>
      <c r="AM28" s="28">
        <v>0</v>
      </c>
      <c r="AN28" s="32">
        <v>2</v>
      </c>
      <c r="AO28" s="32">
        <v>1</v>
      </c>
      <c r="AP28" s="32">
        <v>10</v>
      </c>
      <c r="AQ28" s="30">
        <f t="shared" si="2"/>
        <v>53.296703296703299</v>
      </c>
      <c r="AR28" s="31">
        <f t="shared" si="3"/>
        <v>13.857142857142858</v>
      </c>
    </row>
    <row r="29" spans="1:44" x14ac:dyDescent="0.25">
      <c r="A29" t="s">
        <v>131</v>
      </c>
      <c r="B29" t="s">
        <v>169</v>
      </c>
      <c r="C29" s="19" t="str">
        <f t="shared" si="1"/>
        <v>mer</v>
      </c>
      <c r="E29" s="20" t="e">
        <f>COUNTIFS([1]Data!$N:$N,"Ploughmans CC",[1]Data!$Q:$Q,[1]Batting!$B27)</f>
        <v>#VALUE!</v>
      </c>
      <c r="F29" s="20" t="e">
        <f>E29-COUNTIFS([1]Data!$N:$N,"Ploughmans CC",[1]Data!$Q:$Q,[1]Batting!$B27,[1]Data!$U:$U,"did not bat")</f>
        <v>#VALUE!</v>
      </c>
      <c r="G29" s="20" t="e">
        <f>COUNTIFS([1]Data!$N:$N,"Ploughmans CC",[1]Data!$Q:$Q,[1]Batting!$B27,[1]Data!$U:$U,"not out")</f>
        <v>#VALUE!</v>
      </c>
      <c r="H29" s="21" t="e">
        <f>SUMIFS([1]Data!$Y:$Y,[1]Data!$N:$N,"Ploughmans CC",[1]Data!$Q:$Q,[1]Batting!$B27)</f>
        <v>#VALUE!</v>
      </c>
      <c r="I29" s="22" t="str">
        <f>IFERROR(GETPIVOTDATA("Runs",[1]Pivot!$A$4,"Player",B29),"n/a")</f>
        <v>n/a</v>
      </c>
      <c r="J29" s="20" t="str">
        <f>IFERROR(IF(VLOOKUP(CONCATENATE(B29,I29),[1]Data!G25:AQ1112,[1]Data!$U$6-[1]Data!$G$6+1,FALSE)="not out","*",""),"")</f>
        <v/>
      </c>
      <c r="K29" s="20" t="e">
        <f>COUNTIFS([1]Data!$N:$N,"Ploughmans CC",[1]Data!$Q:$Q,[1]Batting!$B27,[1]Data!$Y:$Y,"&gt;99")</f>
        <v>#VALUE!</v>
      </c>
      <c r="L29" s="20" t="e">
        <f>COUNTIFS([1]Data!$N:$N,"Ploughmans CC",[1]Data!$Q:$Q,[1]Batting!$B27,[1]Data!$Y:$Y,"&gt;49")-K29</f>
        <v>#VALUE!</v>
      </c>
      <c r="M29" s="20" t="e">
        <f>COUNTIFS([1]Data!$N:$N,"Ploughmans CC",[1]Data!$Q:$Q,[1]Batting!$B27,[1]Data!$Y:$Y,0)-COUNTIFS([1]Data!$N:$N,"Ploughmans CC",[1]Data!$Q:$Q,[1]Batting!$B27,[1]Data!$Y:$Y,0,[1]Data!$U:$U,"not out")</f>
        <v>#VALUE!</v>
      </c>
      <c r="N29" s="20" t="e">
        <f>SUMIFS([1]Data!$AC:$AC,[1]Data!$N:$N,"Ploughmans CC",[1]Data!$Q:$Q,[1]Batting!$B27)</f>
        <v>#VALUE!</v>
      </c>
      <c r="O29" s="20" t="e">
        <f>SUMIFS([1]Data!$AB:$AB,[1]Data!$N:$N,"Ploughmans CC",[1]Data!$Q:$Q,[1]Batting!$B27)</f>
        <v>#VALUE!</v>
      </c>
      <c r="P29" s="23" t="str">
        <f t="shared" si="0"/>
        <v>n/a</v>
      </c>
      <c r="R29" s="24">
        <v>7</v>
      </c>
      <c r="S29" s="24">
        <v>5</v>
      </c>
      <c r="T29" s="24">
        <v>0</v>
      </c>
      <c r="U29" s="25">
        <v>51</v>
      </c>
      <c r="V29" s="26">
        <v>49</v>
      </c>
      <c r="W29" s="24" t="s">
        <v>123</v>
      </c>
      <c r="X29" s="24">
        <v>0</v>
      </c>
      <c r="Y29" s="24">
        <v>0</v>
      </c>
      <c r="Z29" s="24">
        <v>3</v>
      </c>
      <c r="AA29" s="24">
        <v>0</v>
      </c>
      <c r="AB29" s="24">
        <v>0</v>
      </c>
      <c r="AC29" s="27">
        <v>10.199999999999999</v>
      </c>
      <c r="AE29" s="32">
        <v>11</v>
      </c>
      <c r="AF29" s="32">
        <v>10</v>
      </c>
      <c r="AG29" s="32">
        <v>0</v>
      </c>
      <c r="AH29" s="32">
        <v>230</v>
      </c>
      <c r="AI29" s="32">
        <v>261</v>
      </c>
      <c r="AJ29" s="28">
        <v>64</v>
      </c>
      <c r="AK29" s="28"/>
      <c r="AL29" s="32">
        <v>0</v>
      </c>
      <c r="AM29" s="32">
        <v>2</v>
      </c>
      <c r="AN29" s="32">
        <v>1</v>
      </c>
      <c r="AO29" s="32">
        <v>2</v>
      </c>
      <c r="AP29" s="32">
        <v>33</v>
      </c>
      <c r="AQ29" s="30">
        <f t="shared" si="2"/>
        <v>88.122605363984675</v>
      </c>
      <c r="AR29" s="31">
        <f t="shared" si="3"/>
        <v>23</v>
      </c>
    </row>
    <row r="30" spans="1:44" x14ac:dyDescent="0.25">
      <c r="A30" t="s">
        <v>170</v>
      </c>
      <c r="B30" t="s">
        <v>171</v>
      </c>
      <c r="C30" s="19" t="str">
        <f t="shared" si="1"/>
        <v>pgood</v>
      </c>
      <c r="E30" s="20" t="e">
        <f>COUNTIFS([1]Data!$N:$N,"Ploughmans CC",[1]Data!$Q:$Q,[1]Batting!$B30)</f>
        <v>#VALUE!</v>
      </c>
      <c r="F30" s="20" t="e">
        <f>E30-COUNTIFS([1]Data!$N:$N,"Ploughmans CC",[1]Data!$Q:$Q,[1]Batting!$B30,[1]Data!$U:$U,"did not bat")</f>
        <v>#VALUE!</v>
      </c>
      <c r="G30" s="20" t="e">
        <f>COUNTIFS([1]Data!$N:$N,"Ploughmans CC",[1]Data!$Q:$Q,[1]Batting!$B30,[1]Data!$U:$U,"not out")</f>
        <v>#VALUE!</v>
      </c>
      <c r="H30" s="21" t="e">
        <f>SUMIFS([1]Data!$Y:$Y,[1]Data!$N:$N,"Ploughmans CC",[1]Data!$Q:$Q,[1]Batting!$B30)</f>
        <v>#VALUE!</v>
      </c>
      <c r="I30" s="22" t="str">
        <f>IFERROR(GETPIVOTDATA("Runs",[1]Pivot!$A$4,"Player",B30),"n/a")</f>
        <v>n/a</v>
      </c>
      <c r="J30" s="20" t="str">
        <f>IFERROR(IF(VLOOKUP(CONCATENATE(B30,I30),[1]Data!G28:AQ1112,[1]Data!$U$6-[1]Data!$G$6+1,FALSE)="not out","*",""),"")</f>
        <v/>
      </c>
      <c r="K30" s="20" t="e">
        <f>COUNTIFS([1]Data!$N:$N,"Ploughmans CC",[1]Data!$Q:$Q,[1]Batting!$B30,[1]Data!$Y:$Y,"&gt;99")</f>
        <v>#VALUE!</v>
      </c>
      <c r="L30" s="20" t="e">
        <f>COUNTIFS([1]Data!$N:$N,"Ploughmans CC",[1]Data!$Q:$Q,[1]Batting!$B30,[1]Data!$Y:$Y,"&gt;49")-K30</f>
        <v>#VALUE!</v>
      </c>
      <c r="M30" s="20" t="e">
        <f>COUNTIFS([1]Data!$N:$N,"Ploughmans CC",[1]Data!$Q:$Q,[1]Batting!$B30,[1]Data!$Y:$Y,0)-COUNTIFS([1]Data!$N:$N,"Ploughmans CC",[1]Data!$Q:$Q,[1]Batting!$B30,[1]Data!$Y:$Y,0,[1]Data!$U:$U,"not out")</f>
        <v>#VALUE!</v>
      </c>
      <c r="N30" s="20" t="e">
        <f>SUMIFS([1]Data!$AC:$AC,[1]Data!$N:$N,"Ploughmans CC",[1]Data!$Q:$Q,[1]Batting!$B30)</f>
        <v>#VALUE!</v>
      </c>
      <c r="O30" s="20" t="e">
        <f>SUMIFS([1]Data!$AB:$AB,[1]Data!$N:$N,"Ploughmans CC",[1]Data!$Q:$Q,[1]Batting!$B30)</f>
        <v>#VALUE!</v>
      </c>
      <c r="P30" s="23" t="str">
        <f t="shared" si="0"/>
        <v>n/a</v>
      </c>
      <c r="R30" s="24">
        <v>158</v>
      </c>
      <c r="S30" s="24">
        <v>149</v>
      </c>
      <c r="T30" s="24">
        <v>25</v>
      </c>
      <c r="U30" s="25">
        <v>2465</v>
      </c>
      <c r="V30" s="26">
        <v>78</v>
      </c>
      <c r="W30" s="24" t="s">
        <v>147</v>
      </c>
      <c r="X30" s="24">
        <v>0</v>
      </c>
      <c r="Y30" s="24">
        <v>12</v>
      </c>
      <c r="Z30" s="24">
        <v>16</v>
      </c>
      <c r="AA30" s="24">
        <v>0</v>
      </c>
      <c r="AB30" s="24">
        <v>0</v>
      </c>
      <c r="AC30" s="27">
        <v>19.879032258064516</v>
      </c>
      <c r="AE30" s="32">
        <v>1</v>
      </c>
      <c r="AF30" s="32">
        <v>1</v>
      </c>
      <c r="AG30" s="32">
        <v>1</v>
      </c>
      <c r="AH30" s="32">
        <v>54</v>
      </c>
      <c r="AI30" s="32">
        <v>73</v>
      </c>
      <c r="AJ30" s="28"/>
      <c r="AK30" s="28" t="s">
        <v>134</v>
      </c>
      <c r="AL30" s="32">
        <v>0</v>
      </c>
      <c r="AM30" s="32">
        <v>1</v>
      </c>
      <c r="AN30" s="32">
        <v>0</v>
      </c>
      <c r="AO30" s="32">
        <v>0</v>
      </c>
      <c r="AP30" s="32">
        <v>9</v>
      </c>
      <c r="AQ30" s="30">
        <f t="shared" si="2"/>
        <v>73.972602739726028</v>
      </c>
      <c r="AR30" s="23" t="s">
        <v>125</v>
      </c>
    </row>
    <row r="31" spans="1:44" x14ac:dyDescent="0.25">
      <c r="A31" t="s">
        <v>172</v>
      </c>
      <c r="B31" t="s">
        <v>173</v>
      </c>
      <c r="C31" s="19" t="str">
        <f t="shared" si="1"/>
        <v>rris</v>
      </c>
      <c r="E31" s="20" t="e">
        <f>COUNTIFS([1]Data!$N:$N,"Ploughmans CC",[1]Data!$Q:$Q,[1]Batting!$B31)</f>
        <v>#VALUE!</v>
      </c>
      <c r="F31" s="20" t="e">
        <f>E31-COUNTIFS([1]Data!$N:$N,"Ploughmans CC",[1]Data!$Q:$Q,[1]Batting!$B31,[1]Data!$U:$U,"did not bat")</f>
        <v>#VALUE!</v>
      </c>
      <c r="G31" s="20" t="e">
        <f>COUNTIFS([1]Data!$N:$N,"Ploughmans CC",[1]Data!$Q:$Q,[1]Batting!$B31,[1]Data!$U:$U,"not out")</f>
        <v>#VALUE!</v>
      </c>
      <c r="H31" s="21" t="e">
        <f>SUMIFS([1]Data!$Y:$Y,[1]Data!$N:$N,"Ploughmans CC",[1]Data!$Q:$Q,[1]Batting!$B31)</f>
        <v>#VALUE!</v>
      </c>
      <c r="I31" s="22" t="str">
        <f>IFERROR(GETPIVOTDATA("Runs",[1]Pivot!$A$4,"Player",B31),"n/a")</f>
        <v>n/a</v>
      </c>
      <c r="J31" s="20" t="str">
        <f>IFERROR(IF(VLOOKUP(CONCATENATE(B31,I31),[1]Data!G29:AQ1112,[1]Data!$U$6-[1]Data!$G$6+1,FALSE)="not out","*",""),"")</f>
        <v/>
      </c>
      <c r="K31" s="20" t="e">
        <f>COUNTIFS([1]Data!$N:$N,"Ploughmans CC",[1]Data!$Q:$Q,[1]Batting!$B31,[1]Data!$Y:$Y,"&gt;99")</f>
        <v>#VALUE!</v>
      </c>
      <c r="L31" s="20" t="e">
        <f>COUNTIFS([1]Data!$N:$N,"Ploughmans CC",[1]Data!$Q:$Q,[1]Batting!$B31,[1]Data!$Y:$Y,"&gt;49")-K31</f>
        <v>#VALUE!</v>
      </c>
      <c r="M31" s="20" t="e">
        <f>COUNTIFS([1]Data!$N:$N,"Ploughmans CC",[1]Data!$Q:$Q,[1]Batting!$B31,[1]Data!$Y:$Y,0)-COUNTIFS([1]Data!$N:$N,"Ploughmans CC",[1]Data!$Q:$Q,[1]Batting!$B31,[1]Data!$Y:$Y,0,[1]Data!$U:$U,"not out")</f>
        <v>#VALUE!</v>
      </c>
      <c r="N31" s="20" t="e">
        <f>SUMIFS([1]Data!$AC:$AC,[1]Data!$N:$N,"Ploughmans CC",[1]Data!$Q:$Q,[1]Batting!$B31)</f>
        <v>#VALUE!</v>
      </c>
      <c r="O31" s="20" t="e">
        <f>SUMIFS([1]Data!$AB:$AB,[1]Data!$N:$N,"Ploughmans CC",[1]Data!$Q:$Q,[1]Batting!$B31)</f>
        <v>#VALUE!</v>
      </c>
      <c r="P31" s="23" t="str">
        <f t="shared" si="0"/>
        <v>n/a</v>
      </c>
      <c r="R31" s="24">
        <v>2</v>
      </c>
      <c r="S31" s="24">
        <v>1</v>
      </c>
      <c r="T31" s="24">
        <v>0</v>
      </c>
      <c r="U31" s="25">
        <v>1</v>
      </c>
      <c r="V31" s="26">
        <v>1</v>
      </c>
      <c r="W31" s="24" t="s">
        <v>123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7">
        <v>1</v>
      </c>
      <c r="AE31" s="32">
        <v>1</v>
      </c>
      <c r="AF31" s="32">
        <v>1</v>
      </c>
      <c r="AG31" s="32">
        <v>0</v>
      </c>
      <c r="AH31" s="32">
        <v>28</v>
      </c>
      <c r="AI31" s="32">
        <v>22</v>
      </c>
      <c r="AJ31" s="28">
        <v>28</v>
      </c>
      <c r="AK31" s="28"/>
      <c r="AL31" s="32">
        <v>0</v>
      </c>
      <c r="AM31" s="32">
        <v>0</v>
      </c>
      <c r="AN31" s="32">
        <v>0</v>
      </c>
      <c r="AO31" s="32">
        <v>1</v>
      </c>
      <c r="AP31" s="32">
        <v>3</v>
      </c>
      <c r="AQ31" s="30">
        <f t="shared" si="2"/>
        <v>127.27272727272727</v>
      </c>
      <c r="AR31" s="31">
        <f t="shared" si="3"/>
        <v>28</v>
      </c>
    </row>
    <row r="32" spans="1:44" x14ac:dyDescent="0.25">
      <c r="A32" t="s">
        <v>174</v>
      </c>
      <c r="B32" t="s">
        <v>175</v>
      </c>
      <c r="C32" s="19" t="str">
        <f t="shared" si="1"/>
        <v>wkins</v>
      </c>
      <c r="E32" s="20" t="e">
        <f>COUNTIFS([1]Data!$N:$N,"Ploughmans CC",[1]Data!$Q:$Q,[1]Batting!$B32)</f>
        <v>#VALUE!</v>
      </c>
      <c r="F32" s="20" t="e">
        <f>E32-COUNTIFS([1]Data!$N:$N,"Ploughmans CC",[1]Data!$Q:$Q,[1]Batting!$B32,[1]Data!$U:$U,"did not bat")</f>
        <v>#VALUE!</v>
      </c>
      <c r="G32" s="20" t="e">
        <f>COUNTIFS([1]Data!$N:$N,"Ploughmans CC",[1]Data!$Q:$Q,[1]Batting!$B32,[1]Data!$U:$U,"not out")</f>
        <v>#VALUE!</v>
      </c>
      <c r="H32" s="21" t="e">
        <f>SUMIFS([1]Data!$Y:$Y,[1]Data!$N:$N,"Ploughmans CC",[1]Data!$Q:$Q,[1]Batting!$B32)</f>
        <v>#VALUE!</v>
      </c>
      <c r="I32" s="22" t="str">
        <f>IFERROR(GETPIVOTDATA("Runs",[1]Pivot!$A$4,"Player",B32),"n/a")</f>
        <v>n/a</v>
      </c>
      <c r="J32" s="20" t="str">
        <f>IFERROR(IF(VLOOKUP(CONCATENATE(B32,I32),[1]Data!G30:AQ1112,[1]Data!$U$6-[1]Data!$G$6+1,FALSE)="not out","*",""),"")</f>
        <v/>
      </c>
      <c r="K32" s="20" t="e">
        <f>COUNTIFS([1]Data!$N:$N,"Ploughmans CC",[1]Data!$Q:$Q,[1]Batting!$B32,[1]Data!$Y:$Y,"&gt;99")</f>
        <v>#VALUE!</v>
      </c>
      <c r="L32" s="20" t="e">
        <f>COUNTIFS([1]Data!$N:$N,"Ploughmans CC",[1]Data!$Q:$Q,[1]Batting!$B32,[1]Data!$Y:$Y,"&gt;49")-K32</f>
        <v>#VALUE!</v>
      </c>
      <c r="M32" s="20" t="e">
        <f>COUNTIFS([1]Data!$N:$N,"Ploughmans CC",[1]Data!$Q:$Q,[1]Batting!$B32,[1]Data!$Y:$Y,0)-COUNTIFS([1]Data!$N:$N,"Ploughmans CC",[1]Data!$Q:$Q,[1]Batting!$B32,[1]Data!$Y:$Y,0,[1]Data!$U:$U,"not out")</f>
        <v>#VALUE!</v>
      </c>
      <c r="N32" s="20" t="e">
        <f>SUMIFS([1]Data!$AC:$AC,[1]Data!$N:$N,"Ploughmans CC",[1]Data!$Q:$Q,[1]Batting!$B32)</f>
        <v>#VALUE!</v>
      </c>
      <c r="O32" s="20" t="e">
        <f>SUMIFS([1]Data!$AB:$AB,[1]Data!$N:$N,"Ploughmans CC",[1]Data!$Q:$Q,[1]Batting!$B32)</f>
        <v>#VALUE!</v>
      </c>
      <c r="P32" s="23" t="str">
        <f t="shared" si="0"/>
        <v>n/a</v>
      </c>
      <c r="R32" s="24">
        <v>50</v>
      </c>
      <c r="S32" s="24">
        <v>46</v>
      </c>
      <c r="T32" s="24">
        <v>4</v>
      </c>
      <c r="U32" s="25">
        <v>1263</v>
      </c>
      <c r="V32" s="26">
        <v>87</v>
      </c>
      <c r="W32" s="24" t="s">
        <v>123</v>
      </c>
      <c r="X32" s="24">
        <v>0</v>
      </c>
      <c r="Y32" s="24">
        <v>7</v>
      </c>
      <c r="Z32" s="24">
        <v>5</v>
      </c>
      <c r="AA32" s="24">
        <v>0</v>
      </c>
      <c r="AB32" s="24">
        <v>4</v>
      </c>
      <c r="AC32" s="27">
        <v>30.071428571428573</v>
      </c>
      <c r="AE32" s="32">
        <v>1</v>
      </c>
      <c r="AF32" s="32">
        <v>0</v>
      </c>
      <c r="AG32" s="32">
        <v>0</v>
      </c>
      <c r="AH32" s="32">
        <v>0</v>
      </c>
      <c r="AI32" s="32">
        <v>0</v>
      </c>
      <c r="AJ32" s="28">
        <v>0</v>
      </c>
      <c r="AK32" s="28"/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23" t="s">
        <v>125</v>
      </c>
      <c r="AR32" s="23" t="s">
        <v>125</v>
      </c>
    </row>
    <row r="33" spans="1:44" x14ac:dyDescent="0.25">
      <c r="A33" t="s">
        <v>176</v>
      </c>
      <c r="B33" t="s">
        <v>177</v>
      </c>
      <c r="C33" s="19" t="str">
        <f t="shared" si="1"/>
        <v>skin</v>
      </c>
      <c r="E33" s="20" t="e">
        <f>COUNTIFS([1]Data!$N:$N,"Ploughmans CC",[1]Data!$Q:$Q,[1]Batting!$B33)</f>
        <v>#VALUE!</v>
      </c>
      <c r="F33" s="20" t="e">
        <f>E33-COUNTIFS([1]Data!$N:$N,"Ploughmans CC",[1]Data!$Q:$Q,[1]Batting!$B33,[1]Data!$U:$U,"did not bat")</f>
        <v>#VALUE!</v>
      </c>
      <c r="G33" s="20" t="e">
        <f>COUNTIFS([1]Data!$N:$N,"Ploughmans CC",[1]Data!$Q:$Q,[1]Batting!$B33,[1]Data!$U:$U,"not out")</f>
        <v>#VALUE!</v>
      </c>
      <c r="H33" s="21" t="e">
        <f>SUMIFS([1]Data!$Y:$Y,[1]Data!$N:$N,"Ploughmans CC",[1]Data!$Q:$Q,[1]Batting!$B33)</f>
        <v>#VALUE!</v>
      </c>
      <c r="I33" s="22" t="str">
        <f>IFERROR(GETPIVOTDATA("Runs",[1]Pivot!$A$4,"Player",B33),"n/a")</f>
        <v>n/a</v>
      </c>
      <c r="J33" s="20" t="str">
        <f>IFERROR(IF(VLOOKUP(CONCATENATE(B33,I33),[1]Data!G31:AQ1112,[1]Data!$U$6-[1]Data!$G$6+1,FALSE)="not out","*",""),"")</f>
        <v/>
      </c>
      <c r="K33" s="20" t="e">
        <f>COUNTIFS([1]Data!$N:$N,"Ploughmans CC",[1]Data!$Q:$Q,[1]Batting!$B33,[1]Data!$Y:$Y,"&gt;99")</f>
        <v>#VALUE!</v>
      </c>
      <c r="L33" s="20" t="e">
        <f>COUNTIFS([1]Data!$N:$N,"Ploughmans CC",[1]Data!$Q:$Q,[1]Batting!$B33,[1]Data!$Y:$Y,"&gt;49")-K33</f>
        <v>#VALUE!</v>
      </c>
      <c r="M33" s="20" t="e">
        <f>COUNTIFS([1]Data!$N:$N,"Ploughmans CC",[1]Data!$Q:$Q,[1]Batting!$B33,[1]Data!$Y:$Y,0)-COUNTIFS([1]Data!$N:$N,"Ploughmans CC",[1]Data!$Q:$Q,[1]Batting!$B33,[1]Data!$Y:$Y,0,[1]Data!$U:$U,"not out")</f>
        <v>#VALUE!</v>
      </c>
      <c r="N33" s="20" t="e">
        <f>SUMIFS([1]Data!$AC:$AC,[1]Data!$N:$N,"Ploughmans CC",[1]Data!$Q:$Q,[1]Batting!$B33)</f>
        <v>#VALUE!</v>
      </c>
      <c r="O33" s="20" t="e">
        <f>SUMIFS([1]Data!$AB:$AB,[1]Data!$N:$N,"Ploughmans CC",[1]Data!$Q:$Q,[1]Batting!$B33)</f>
        <v>#VALUE!</v>
      </c>
      <c r="P33" s="23" t="str">
        <f t="shared" si="0"/>
        <v>n/a</v>
      </c>
      <c r="R33" s="24">
        <v>75</v>
      </c>
      <c r="S33" s="24">
        <v>48</v>
      </c>
      <c r="T33" s="24">
        <v>18</v>
      </c>
      <c r="U33" s="25">
        <v>56</v>
      </c>
      <c r="V33" s="26">
        <v>10</v>
      </c>
      <c r="W33" s="24" t="s">
        <v>147</v>
      </c>
      <c r="X33" s="24">
        <v>0</v>
      </c>
      <c r="Y33" s="24">
        <v>0</v>
      </c>
      <c r="Z33" s="24">
        <v>21</v>
      </c>
      <c r="AA33" s="24">
        <v>0</v>
      </c>
      <c r="AB33" s="24">
        <v>3</v>
      </c>
      <c r="AC33" s="27">
        <v>1.8666666666666667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/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23" t="s">
        <v>125</v>
      </c>
      <c r="AR33" s="23" t="s">
        <v>125</v>
      </c>
    </row>
    <row r="34" spans="1:44" x14ac:dyDescent="0.25">
      <c r="A34" t="s">
        <v>178</v>
      </c>
      <c r="B34" t="s">
        <v>179</v>
      </c>
      <c r="C34" s="19" t="str">
        <f t="shared" si="1"/>
        <v>ssain</v>
      </c>
      <c r="E34" s="20" t="e">
        <f>COUNTIFS([1]Data!$N:$N,"Ploughmans CC",[1]Data!$Q:$Q,[1]Batting!$B34)</f>
        <v>#VALUE!</v>
      </c>
      <c r="F34" s="20" t="e">
        <f>E34-COUNTIFS([1]Data!$N:$N,"Ploughmans CC",[1]Data!$Q:$Q,[1]Batting!$B34,[1]Data!$U:$U,"did not bat")</f>
        <v>#VALUE!</v>
      </c>
      <c r="G34" s="20" t="e">
        <f>COUNTIFS([1]Data!$N:$N,"Ploughmans CC",[1]Data!$Q:$Q,[1]Batting!$B34,[1]Data!$U:$U,"not out")</f>
        <v>#VALUE!</v>
      </c>
      <c r="H34" s="21" t="e">
        <f>SUMIFS([1]Data!$Y:$Y,[1]Data!$N:$N,"Ploughmans CC",[1]Data!$Q:$Q,[1]Batting!$B34)</f>
        <v>#VALUE!</v>
      </c>
      <c r="I34" s="22" t="str">
        <f>IFERROR(GETPIVOTDATA("Runs",[1]Pivot!$A$4,"Player",B34),"n/a")</f>
        <v>n/a</v>
      </c>
      <c r="J34" s="20" t="str">
        <f>IFERROR(IF(VLOOKUP(CONCATENATE(B34,I34),[1]Data!G32:AQ1112,[1]Data!$U$6-[1]Data!$G$6+1,FALSE)="not out","*",""),"")</f>
        <v/>
      </c>
      <c r="K34" s="20" t="e">
        <f>COUNTIFS([1]Data!$N:$N,"Ploughmans CC",[1]Data!$Q:$Q,[1]Batting!$B34,[1]Data!$Y:$Y,"&gt;99")</f>
        <v>#VALUE!</v>
      </c>
      <c r="L34" s="20" t="e">
        <f>COUNTIFS([1]Data!$N:$N,"Ploughmans CC",[1]Data!$Q:$Q,[1]Batting!$B34,[1]Data!$Y:$Y,"&gt;49")-K34</f>
        <v>#VALUE!</v>
      </c>
      <c r="M34" s="20" t="e">
        <f>COUNTIFS([1]Data!$N:$N,"Ploughmans CC",[1]Data!$Q:$Q,[1]Batting!$B34,[1]Data!$Y:$Y,0)-COUNTIFS([1]Data!$N:$N,"Ploughmans CC",[1]Data!$Q:$Q,[1]Batting!$B34,[1]Data!$Y:$Y,0,[1]Data!$U:$U,"not out")</f>
        <v>#VALUE!</v>
      </c>
      <c r="N34" s="20" t="e">
        <f>SUMIFS([1]Data!$AC:$AC,[1]Data!$N:$N,"Ploughmans CC",[1]Data!$Q:$Q,[1]Batting!$B34)</f>
        <v>#VALUE!</v>
      </c>
      <c r="O34" s="20" t="e">
        <f>SUMIFS([1]Data!$AB:$AB,[1]Data!$N:$N,"Ploughmans CC",[1]Data!$Q:$Q,[1]Batting!$B34)</f>
        <v>#VALUE!</v>
      </c>
      <c r="P34" s="23" t="str">
        <f t="shared" si="0"/>
        <v>n/a</v>
      </c>
      <c r="R34" s="24">
        <v>4</v>
      </c>
      <c r="S34" s="24">
        <v>2</v>
      </c>
      <c r="T34" s="24">
        <v>1</v>
      </c>
      <c r="U34" s="25">
        <v>14</v>
      </c>
      <c r="V34" s="26">
        <v>10</v>
      </c>
      <c r="W34" s="24" t="s">
        <v>147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7">
        <v>14</v>
      </c>
      <c r="AE34" s="32">
        <v>1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/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23" t="s">
        <v>125</v>
      </c>
      <c r="AR34" s="23" t="s">
        <v>125</v>
      </c>
    </row>
    <row r="35" spans="1:44" x14ac:dyDescent="0.25">
      <c r="A35" t="s">
        <v>180</v>
      </c>
      <c r="B35" t="s">
        <v>181</v>
      </c>
      <c r="C35" s="19" t="str">
        <f t="shared" si="1"/>
        <v>nes</v>
      </c>
      <c r="E35" s="20" t="e">
        <f>COUNTIFS([1]Data!$N:$N,"Ploughmans CC",[1]Data!$Q:$Q,[1]Batting!$B35)</f>
        <v>#VALUE!</v>
      </c>
      <c r="F35" s="20" t="e">
        <f>E35-COUNTIFS([1]Data!$N:$N,"Ploughmans CC",[1]Data!$Q:$Q,[1]Batting!$B35,[1]Data!$U:$U,"did not bat")</f>
        <v>#VALUE!</v>
      </c>
      <c r="G35" s="20" t="e">
        <f>COUNTIFS([1]Data!$N:$N,"Ploughmans CC",[1]Data!$Q:$Q,[1]Batting!$B35,[1]Data!$U:$U,"not out")</f>
        <v>#VALUE!</v>
      </c>
      <c r="H35" s="21" t="e">
        <f>SUMIFS([1]Data!$Y:$Y,[1]Data!$N:$N,"Ploughmans CC",[1]Data!$Q:$Q,[1]Batting!$B35)</f>
        <v>#VALUE!</v>
      </c>
      <c r="I35" s="22" t="str">
        <f>IFERROR(GETPIVOTDATA("Runs",[1]Pivot!$A$4,"Player",B35),"n/a")</f>
        <v>n/a</v>
      </c>
      <c r="J35" s="20" t="str">
        <f>IFERROR(IF(VLOOKUP(CONCATENATE(B35,I35),[1]Data!G33:AQ1112,[1]Data!$U$6-[1]Data!$G$6+1,FALSE)="not out","*",""),"")</f>
        <v/>
      </c>
      <c r="K35" s="20" t="e">
        <f>COUNTIFS([1]Data!$N:$N,"Ploughmans CC",[1]Data!$Q:$Q,[1]Batting!$B35,[1]Data!$Y:$Y,"&gt;99")</f>
        <v>#VALUE!</v>
      </c>
      <c r="L35" s="20" t="e">
        <f>COUNTIFS([1]Data!$N:$N,"Ploughmans CC",[1]Data!$Q:$Q,[1]Batting!$B35,[1]Data!$Y:$Y,"&gt;49")-K35</f>
        <v>#VALUE!</v>
      </c>
      <c r="M35" s="20" t="e">
        <f>COUNTIFS([1]Data!$N:$N,"Ploughmans CC",[1]Data!$Q:$Q,[1]Batting!$B35,[1]Data!$Y:$Y,0)-COUNTIFS([1]Data!$N:$N,"Ploughmans CC",[1]Data!$Q:$Q,[1]Batting!$B35,[1]Data!$Y:$Y,0,[1]Data!$U:$U,"not out")</f>
        <v>#VALUE!</v>
      </c>
      <c r="N35" s="20" t="e">
        <f>SUMIFS([1]Data!$AC:$AC,[1]Data!$N:$N,"Ploughmans CC",[1]Data!$Q:$Q,[1]Batting!$B35)</f>
        <v>#VALUE!</v>
      </c>
      <c r="O35" s="20" t="e">
        <f>SUMIFS([1]Data!$AB:$AB,[1]Data!$N:$N,"Ploughmans CC",[1]Data!$Q:$Q,[1]Batting!$B35)</f>
        <v>#VALUE!</v>
      </c>
      <c r="P35" s="23" t="str">
        <f t="shared" si="0"/>
        <v>n/a</v>
      </c>
      <c r="R35" s="24">
        <v>1</v>
      </c>
      <c r="S35" s="24">
        <v>1</v>
      </c>
      <c r="T35" s="24">
        <v>0</v>
      </c>
      <c r="U35" s="25">
        <v>22</v>
      </c>
      <c r="V35" s="26">
        <v>22</v>
      </c>
      <c r="W35" s="24" t="s">
        <v>123</v>
      </c>
      <c r="X35" s="24">
        <v>0</v>
      </c>
      <c r="Y35" s="24">
        <v>0</v>
      </c>
      <c r="Z35" s="24">
        <v>0</v>
      </c>
      <c r="AA35" s="24">
        <v>0</v>
      </c>
      <c r="AB35" s="24">
        <v>5</v>
      </c>
      <c r="AC35" s="27">
        <v>22</v>
      </c>
      <c r="AE35" s="32">
        <v>7</v>
      </c>
      <c r="AF35" s="32">
        <v>6</v>
      </c>
      <c r="AG35" s="32">
        <v>1</v>
      </c>
      <c r="AH35" s="32">
        <v>246</v>
      </c>
      <c r="AI35" s="32">
        <v>279</v>
      </c>
      <c r="AJ35" s="28"/>
      <c r="AK35" s="28" t="s">
        <v>182</v>
      </c>
      <c r="AL35" s="32">
        <v>1</v>
      </c>
      <c r="AM35" s="32">
        <v>0</v>
      </c>
      <c r="AN35" s="32">
        <v>0</v>
      </c>
      <c r="AO35" s="32">
        <v>3</v>
      </c>
      <c r="AP35" s="32">
        <v>29</v>
      </c>
      <c r="AQ35" s="30">
        <f t="shared" si="2"/>
        <v>88.172043010752688</v>
      </c>
      <c r="AR35" s="31">
        <f t="shared" si="3"/>
        <v>49.2</v>
      </c>
    </row>
    <row r="36" spans="1:44" x14ac:dyDescent="0.25">
      <c r="A36" t="s">
        <v>160</v>
      </c>
      <c r="B36" t="s">
        <v>183</v>
      </c>
      <c r="C36" s="19" t="str">
        <f t="shared" si="1"/>
        <v>ck</v>
      </c>
      <c r="E36" s="20" t="e">
        <f>COUNTIFS([1]Data!$N:$N,"Ploughmans CC",[1]Data!$Q:$Q,[1]Batting!$B36)</f>
        <v>#VALUE!</v>
      </c>
      <c r="F36" s="20" t="e">
        <f>E36-COUNTIFS([1]Data!$N:$N,"Ploughmans CC",[1]Data!$Q:$Q,[1]Batting!$B36,[1]Data!$U:$U,"did not bat")</f>
        <v>#VALUE!</v>
      </c>
      <c r="G36" s="20" t="e">
        <f>COUNTIFS([1]Data!$N:$N,"Ploughmans CC",[1]Data!$Q:$Q,[1]Batting!$B36,[1]Data!$U:$U,"not out")</f>
        <v>#VALUE!</v>
      </c>
      <c r="H36" s="21" t="e">
        <f>SUMIFS([1]Data!$Y:$Y,[1]Data!$N:$N,"Ploughmans CC",[1]Data!$Q:$Q,[1]Batting!$B36)</f>
        <v>#VALUE!</v>
      </c>
      <c r="I36" s="22" t="str">
        <f>IFERROR(GETPIVOTDATA("Runs",[1]Pivot!$A$4,"Player",B36),"n/a")</f>
        <v>n/a</v>
      </c>
      <c r="J36" s="20" t="str">
        <f>IFERROR(IF(VLOOKUP(CONCATENATE(B36,I36),[1]Data!G34:AQ1112,[1]Data!$U$6-[1]Data!$G$6+1,FALSE)="not out","*",""),"")</f>
        <v/>
      </c>
      <c r="K36" s="20" t="e">
        <f>COUNTIFS([1]Data!$N:$N,"Ploughmans CC",[1]Data!$Q:$Q,[1]Batting!$B36,[1]Data!$Y:$Y,"&gt;99")</f>
        <v>#VALUE!</v>
      </c>
      <c r="L36" s="20" t="e">
        <f>COUNTIFS([1]Data!$N:$N,"Ploughmans CC",[1]Data!$Q:$Q,[1]Batting!$B36,[1]Data!$Y:$Y,"&gt;49")-K36</f>
        <v>#VALUE!</v>
      </c>
      <c r="M36" s="20" t="e">
        <f>COUNTIFS([1]Data!$N:$N,"Ploughmans CC",[1]Data!$Q:$Q,[1]Batting!$B36,[1]Data!$Y:$Y,0)-COUNTIFS([1]Data!$N:$N,"Ploughmans CC",[1]Data!$Q:$Q,[1]Batting!$B36,[1]Data!$Y:$Y,0,[1]Data!$U:$U,"not out")</f>
        <v>#VALUE!</v>
      </c>
      <c r="N36" s="20" t="e">
        <f>SUMIFS([1]Data!$AC:$AC,[1]Data!$N:$N,"Ploughmans CC",[1]Data!$Q:$Q,[1]Batting!$B36)</f>
        <v>#VALUE!</v>
      </c>
      <c r="O36" s="20" t="e">
        <f>SUMIFS([1]Data!$AB:$AB,[1]Data!$N:$N,"Ploughmans CC",[1]Data!$Q:$Q,[1]Batting!$B36)</f>
        <v>#VALUE!</v>
      </c>
      <c r="P36" s="23" t="str">
        <f t="shared" si="0"/>
        <v>n/a</v>
      </c>
      <c r="R36" s="24">
        <v>10</v>
      </c>
      <c r="S36" s="24">
        <v>9</v>
      </c>
      <c r="T36" s="24">
        <v>2</v>
      </c>
      <c r="U36" s="25">
        <v>42</v>
      </c>
      <c r="V36" s="26">
        <v>11</v>
      </c>
      <c r="W36" s="24" t="s">
        <v>123</v>
      </c>
      <c r="X36" s="24">
        <v>0</v>
      </c>
      <c r="Y36" s="24">
        <v>0</v>
      </c>
      <c r="Z36" s="24">
        <v>3</v>
      </c>
      <c r="AA36" s="24">
        <v>0</v>
      </c>
      <c r="AB36" s="24">
        <v>4</v>
      </c>
      <c r="AC36" s="27">
        <v>6</v>
      </c>
      <c r="AE36" s="32">
        <v>1</v>
      </c>
      <c r="AF36" s="32">
        <v>1</v>
      </c>
      <c r="AG36" s="32">
        <v>0</v>
      </c>
      <c r="AH36" s="32">
        <v>8</v>
      </c>
      <c r="AI36" s="32">
        <v>13</v>
      </c>
      <c r="AJ36" s="32">
        <v>8</v>
      </c>
      <c r="AK36" s="32"/>
      <c r="AL36" s="32">
        <v>0</v>
      </c>
      <c r="AM36" s="32">
        <v>0</v>
      </c>
      <c r="AN36" s="32">
        <v>0</v>
      </c>
      <c r="AO36" s="32">
        <v>0</v>
      </c>
      <c r="AP36" s="32">
        <v>1</v>
      </c>
      <c r="AQ36" s="30">
        <f t="shared" si="2"/>
        <v>61.53846153846154</v>
      </c>
      <c r="AR36" s="31">
        <f t="shared" si="3"/>
        <v>8</v>
      </c>
    </row>
    <row r="37" spans="1:44" x14ac:dyDescent="0.25">
      <c r="A37" t="s">
        <v>184</v>
      </c>
      <c r="B37" t="s">
        <v>185</v>
      </c>
      <c r="C37" s="19" t="str">
        <f t="shared" si="1"/>
        <v>ckson</v>
      </c>
      <c r="E37" s="20" t="e">
        <f>COUNTIFS([1]Data!$N:$N,"Ploughmans CC",[1]Data!$Q:$Q,[1]Batting!$B37)</f>
        <v>#VALUE!</v>
      </c>
      <c r="F37" s="20" t="e">
        <f>E37-COUNTIFS([1]Data!$N:$N,"Ploughmans CC",[1]Data!$Q:$Q,[1]Batting!$B37,[1]Data!$U:$U,"did not bat")</f>
        <v>#VALUE!</v>
      </c>
      <c r="G37" s="20" t="e">
        <f>COUNTIFS([1]Data!$N:$N,"Ploughmans CC",[1]Data!$Q:$Q,[1]Batting!$B37,[1]Data!$U:$U,"not out")</f>
        <v>#VALUE!</v>
      </c>
      <c r="H37" s="21" t="e">
        <f>SUMIFS([1]Data!$Y:$Y,[1]Data!$N:$N,"Ploughmans CC",[1]Data!$Q:$Q,[1]Batting!$B37)</f>
        <v>#VALUE!</v>
      </c>
      <c r="I37" s="22" t="str">
        <f>IFERROR(GETPIVOTDATA("Runs",[1]Pivot!$A$4,"Player",B37),"n/a")</f>
        <v>n/a</v>
      </c>
      <c r="J37" s="20" t="str">
        <f>IFERROR(IF(VLOOKUP(CONCATENATE(B37,I37),[1]Data!G35:AQ1112,[1]Data!$U$6-[1]Data!$G$6+1,FALSE)="not out","*",""),"")</f>
        <v/>
      </c>
      <c r="K37" s="20" t="e">
        <f>COUNTIFS([1]Data!$N:$N,"Ploughmans CC",[1]Data!$Q:$Q,[1]Batting!$B37,[1]Data!$Y:$Y,"&gt;99")</f>
        <v>#VALUE!</v>
      </c>
      <c r="L37" s="20" t="e">
        <f>COUNTIFS([1]Data!$N:$N,"Ploughmans CC",[1]Data!$Q:$Q,[1]Batting!$B37,[1]Data!$Y:$Y,"&gt;49")-K37</f>
        <v>#VALUE!</v>
      </c>
      <c r="M37" s="20" t="e">
        <f>COUNTIFS([1]Data!$N:$N,"Ploughmans CC",[1]Data!$Q:$Q,[1]Batting!$B37,[1]Data!$Y:$Y,0)-COUNTIFS([1]Data!$N:$N,"Ploughmans CC",[1]Data!$Q:$Q,[1]Batting!$B37,[1]Data!$Y:$Y,0,[1]Data!$U:$U,"not out")</f>
        <v>#VALUE!</v>
      </c>
      <c r="N37" s="20" t="e">
        <f>SUMIFS([1]Data!$AC:$AC,[1]Data!$N:$N,"Ploughmans CC",[1]Data!$Q:$Q,[1]Batting!$B37)</f>
        <v>#VALUE!</v>
      </c>
      <c r="O37" s="20" t="e">
        <f>SUMIFS([1]Data!$AB:$AB,[1]Data!$N:$N,"Ploughmans CC",[1]Data!$Q:$Q,[1]Batting!$B37)</f>
        <v>#VALUE!</v>
      </c>
      <c r="P37" s="23" t="str">
        <f t="shared" si="0"/>
        <v>n/a</v>
      </c>
      <c r="R37" s="24">
        <v>4</v>
      </c>
      <c r="S37" s="24">
        <v>2</v>
      </c>
      <c r="T37" s="24">
        <v>1</v>
      </c>
      <c r="U37" s="25">
        <v>45</v>
      </c>
      <c r="V37" s="26">
        <v>41</v>
      </c>
      <c r="W37" s="24" t="s">
        <v>123</v>
      </c>
      <c r="X37" s="24">
        <v>0</v>
      </c>
      <c r="Y37" s="24">
        <v>0</v>
      </c>
      <c r="Z37" s="24">
        <v>0</v>
      </c>
      <c r="AA37" s="24">
        <v>0</v>
      </c>
      <c r="AB37" s="24">
        <v>6</v>
      </c>
      <c r="AC37" s="27">
        <v>45</v>
      </c>
      <c r="AE37" s="32">
        <v>1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/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23" t="s">
        <v>125</v>
      </c>
      <c r="AR37" s="23" t="s">
        <v>125</v>
      </c>
    </row>
    <row r="38" spans="1:44" x14ac:dyDescent="0.25">
      <c r="A38" t="s">
        <v>186</v>
      </c>
      <c r="B38" t="s">
        <v>184</v>
      </c>
      <c r="C38" s="19" t="str">
        <f t="shared" si="1"/>
        <v>mes</v>
      </c>
      <c r="E38" s="20" t="e">
        <f>COUNTIFS([1]Data!$N:$N,"Ploughmans CC",[1]Data!$Q:$Q,[1]Batting!$B38)</f>
        <v>#VALUE!</v>
      </c>
      <c r="F38" s="20" t="e">
        <f>E38-COUNTIFS([1]Data!$N:$N,"Ploughmans CC",[1]Data!$Q:$Q,[1]Batting!$B38,[1]Data!$U:$U,"did not bat")</f>
        <v>#VALUE!</v>
      </c>
      <c r="G38" s="20" t="e">
        <f>COUNTIFS([1]Data!$N:$N,"Ploughmans CC",[1]Data!$Q:$Q,[1]Batting!$B38,[1]Data!$U:$U,"not out")</f>
        <v>#VALUE!</v>
      </c>
      <c r="H38" s="21" t="e">
        <f>SUMIFS([1]Data!$Y:$Y,[1]Data!$N:$N,"Ploughmans CC",[1]Data!$Q:$Q,[1]Batting!$B38)</f>
        <v>#VALUE!</v>
      </c>
      <c r="I38" s="22" t="str">
        <f>IFERROR(GETPIVOTDATA("Runs",[1]Pivot!$A$4,"Player",B38),"n/a")</f>
        <v>n/a</v>
      </c>
      <c r="J38" s="20" t="str">
        <f>IFERROR(IF(VLOOKUP(CONCATENATE(B38,I38),[1]Data!G36:AQ1112,[1]Data!$U$6-[1]Data!$G$6+1,FALSE)="not out","*",""),"")</f>
        <v/>
      </c>
      <c r="K38" s="20" t="e">
        <f>COUNTIFS([1]Data!$N:$N,"Ploughmans CC",[1]Data!$Q:$Q,[1]Batting!$B38,[1]Data!$Y:$Y,"&gt;99")</f>
        <v>#VALUE!</v>
      </c>
      <c r="L38" s="20" t="e">
        <f>COUNTIFS([1]Data!$N:$N,"Ploughmans CC",[1]Data!$Q:$Q,[1]Batting!$B38,[1]Data!$Y:$Y,"&gt;49")-K38</f>
        <v>#VALUE!</v>
      </c>
      <c r="M38" s="20" t="e">
        <f>COUNTIFS([1]Data!$N:$N,"Ploughmans CC",[1]Data!$Q:$Q,[1]Batting!$B38,[1]Data!$Y:$Y,0)-COUNTIFS([1]Data!$N:$N,"Ploughmans CC",[1]Data!$Q:$Q,[1]Batting!$B38,[1]Data!$Y:$Y,0,[1]Data!$U:$U,"not out")</f>
        <v>#VALUE!</v>
      </c>
      <c r="N38" s="20" t="e">
        <f>SUMIFS([1]Data!$AC:$AC,[1]Data!$N:$N,"Ploughmans CC",[1]Data!$Q:$Q,[1]Batting!$B38)</f>
        <v>#VALUE!</v>
      </c>
      <c r="O38" s="20" t="e">
        <f>SUMIFS([1]Data!$AB:$AB,[1]Data!$N:$N,"Ploughmans CC",[1]Data!$Q:$Q,[1]Batting!$B38)</f>
        <v>#VALUE!</v>
      </c>
      <c r="P38" s="23" t="str">
        <f t="shared" si="0"/>
        <v>n/a</v>
      </c>
      <c r="R38" s="24">
        <v>290</v>
      </c>
      <c r="S38" s="24">
        <v>281</v>
      </c>
      <c r="T38" s="24">
        <v>37</v>
      </c>
      <c r="U38" s="25">
        <v>6839</v>
      </c>
      <c r="V38" s="26">
        <v>124</v>
      </c>
      <c r="W38" s="24" t="s">
        <v>123</v>
      </c>
      <c r="X38" s="24">
        <v>5</v>
      </c>
      <c r="Y38" s="24">
        <v>35</v>
      </c>
      <c r="Z38" s="24">
        <v>26</v>
      </c>
      <c r="AA38" s="24">
        <v>78</v>
      </c>
      <c r="AB38" s="24">
        <v>629</v>
      </c>
      <c r="AC38" s="27">
        <v>28.028688524590162</v>
      </c>
      <c r="AE38" s="32">
        <v>3</v>
      </c>
      <c r="AF38" s="32">
        <v>3</v>
      </c>
      <c r="AG38" s="32">
        <v>0</v>
      </c>
      <c r="AH38" s="32">
        <v>34</v>
      </c>
      <c r="AI38" s="32">
        <v>56</v>
      </c>
      <c r="AJ38" s="32">
        <v>20</v>
      </c>
      <c r="AK38" s="32"/>
      <c r="AL38" s="32">
        <v>0</v>
      </c>
      <c r="AM38" s="32">
        <v>0</v>
      </c>
      <c r="AN38" s="32">
        <v>0</v>
      </c>
      <c r="AO38" s="32">
        <v>0</v>
      </c>
      <c r="AP38" s="32">
        <v>5</v>
      </c>
      <c r="AQ38" s="30">
        <f t="shared" si="2"/>
        <v>60.714285714285715</v>
      </c>
      <c r="AR38" s="31">
        <f t="shared" si="3"/>
        <v>11.333333333333334</v>
      </c>
    </row>
    <row r="39" spans="1:44" x14ac:dyDescent="0.25">
      <c r="A39" t="s">
        <v>135</v>
      </c>
      <c r="B39" t="s">
        <v>187</v>
      </c>
      <c r="C39" s="19" t="str">
        <f t="shared" si="1"/>
        <v>nes</v>
      </c>
      <c r="E39" s="20" t="e">
        <f>COUNTIFS([1]Data!$N:$N,"Ploughmans CC",[1]Data!$Q:$Q,[1]Batting!$B40)</f>
        <v>#VALUE!</v>
      </c>
      <c r="F39" s="20" t="e">
        <f>E39-COUNTIFS([1]Data!$N:$N,"Ploughmans CC",[1]Data!$Q:$Q,[1]Batting!$B40,[1]Data!$U:$U,"did not bat")</f>
        <v>#VALUE!</v>
      </c>
      <c r="G39" s="20" t="e">
        <f>COUNTIFS([1]Data!$N:$N,"Ploughmans CC",[1]Data!$Q:$Q,[1]Batting!$B40,[1]Data!$U:$U,"not out")</f>
        <v>#VALUE!</v>
      </c>
      <c r="H39" s="21" t="e">
        <f>SUMIFS([1]Data!$Y:$Y,[1]Data!$N:$N,"Ploughmans CC",[1]Data!$Q:$Q,[1]Batting!$B40)</f>
        <v>#VALUE!</v>
      </c>
      <c r="I39" s="22" t="str">
        <f>IFERROR(GETPIVOTDATA("Runs",[1]Pivot!$A$4,"Player",B39),"n/a")</f>
        <v>n/a</v>
      </c>
      <c r="J39" s="20" t="str">
        <f>IFERROR(IF(VLOOKUP(CONCATENATE(B39,I39),[1]Data!G38:AQ1112,[1]Data!$U$6-[1]Data!$G$6+1,FALSE)="not out","*",""),"")</f>
        <v/>
      </c>
      <c r="K39" s="20" t="e">
        <f>COUNTIFS([1]Data!$N:$N,"Ploughmans CC",[1]Data!$Q:$Q,[1]Batting!$B40,[1]Data!$Y:$Y,"&gt;99")</f>
        <v>#VALUE!</v>
      </c>
      <c r="L39" s="20" t="e">
        <f>COUNTIFS([1]Data!$N:$N,"Ploughmans CC",[1]Data!$Q:$Q,[1]Batting!$B40,[1]Data!$Y:$Y,"&gt;49")-K39</f>
        <v>#VALUE!</v>
      </c>
      <c r="M39" s="20" t="e">
        <f>COUNTIFS([1]Data!$N:$N,"Ploughmans CC",[1]Data!$Q:$Q,[1]Batting!$B40,[1]Data!$Y:$Y,0)-COUNTIFS([1]Data!$N:$N,"Ploughmans CC",[1]Data!$Q:$Q,[1]Batting!$B40,[1]Data!$Y:$Y,0,[1]Data!$U:$U,"not out")</f>
        <v>#VALUE!</v>
      </c>
      <c r="N39" s="20" t="e">
        <f>SUMIFS([1]Data!$AC:$AC,[1]Data!$N:$N,"Ploughmans CC",[1]Data!$Q:$Q,[1]Batting!$B40)</f>
        <v>#VALUE!</v>
      </c>
      <c r="O39" s="20" t="e">
        <f>SUMIFS([1]Data!$AB:$AB,[1]Data!$N:$N,"Ploughmans CC",[1]Data!$Q:$Q,[1]Batting!$B40)</f>
        <v>#VALUE!</v>
      </c>
      <c r="P39" s="23" t="str">
        <f t="shared" si="0"/>
        <v>n/a</v>
      </c>
      <c r="R39" s="24">
        <v>1</v>
      </c>
      <c r="S39" s="24">
        <v>1</v>
      </c>
      <c r="T39" s="24">
        <v>0</v>
      </c>
      <c r="U39" s="25">
        <v>2</v>
      </c>
      <c r="V39" s="26">
        <v>2</v>
      </c>
      <c r="W39" s="24" t="s">
        <v>123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7">
        <v>2</v>
      </c>
      <c r="AE39" s="32">
        <v>17</v>
      </c>
      <c r="AF39" s="32">
        <v>14</v>
      </c>
      <c r="AG39" s="32">
        <v>0</v>
      </c>
      <c r="AH39" s="32">
        <v>96</v>
      </c>
      <c r="AI39" s="32">
        <v>158</v>
      </c>
      <c r="AJ39" s="32">
        <v>28</v>
      </c>
      <c r="AK39" s="32"/>
      <c r="AL39" s="32">
        <v>0</v>
      </c>
      <c r="AM39" s="32">
        <v>0</v>
      </c>
      <c r="AN39" s="32">
        <v>5</v>
      </c>
      <c r="AO39" s="32">
        <v>0</v>
      </c>
      <c r="AP39" s="32">
        <v>9</v>
      </c>
      <c r="AQ39" s="30">
        <f t="shared" si="2"/>
        <v>60.759493670886073</v>
      </c>
      <c r="AR39" s="31">
        <f t="shared" si="3"/>
        <v>6.8571428571428568</v>
      </c>
    </row>
    <row r="40" spans="1:44" x14ac:dyDescent="0.25">
      <c r="A40" t="s">
        <v>188</v>
      </c>
      <c r="B40" t="s">
        <v>189</v>
      </c>
      <c r="C40" s="19" t="str">
        <f t="shared" si="1"/>
        <v>ogh</v>
      </c>
      <c r="E40" s="20" t="e">
        <f>COUNTIFS([1]Data!$N:$N,"Ploughmans CC",[1]Data!$Q:$Q,[1]Batting!$B41)</f>
        <v>#VALUE!</v>
      </c>
      <c r="F40" s="20" t="e">
        <f>E40-COUNTIFS([1]Data!$N:$N,"Ploughmans CC",[1]Data!$Q:$Q,[1]Batting!$B41,[1]Data!$U:$U,"did not bat")</f>
        <v>#VALUE!</v>
      </c>
      <c r="G40" s="20" t="e">
        <f>COUNTIFS([1]Data!$N:$N,"Ploughmans CC",[1]Data!$Q:$Q,[1]Batting!$B41,[1]Data!$U:$U,"not out")</f>
        <v>#VALUE!</v>
      </c>
      <c r="H40" s="21" t="e">
        <f>SUMIFS([1]Data!$Y:$Y,[1]Data!$N:$N,"Ploughmans CC",[1]Data!$Q:$Q,[1]Batting!$B41)</f>
        <v>#VALUE!</v>
      </c>
      <c r="I40" s="22" t="str">
        <f>IFERROR(GETPIVOTDATA("Runs",[1]Pivot!$A$4,"Player",B40),"n/a")</f>
        <v>n/a</v>
      </c>
      <c r="J40" s="20" t="str">
        <f>IFERROR(IF(VLOOKUP(CONCATENATE(B40,I40),[1]Data!G39:AQ1112,[1]Data!$U$6-[1]Data!$G$6+1,FALSE)="not out","*",""),"")</f>
        <v/>
      </c>
      <c r="K40" s="20" t="e">
        <f>COUNTIFS([1]Data!$N:$N,"Ploughmans CC",[1]Data!$Q:$Q,[1]Batting!$B41,[1]Data!$Y:$Y,"&gt;99")</f>
        <v>#VALUE!</v>
      </c>
      <c r="L40" s="20" t="e">
        <f>COUNTIFS([1]Data!$N:$N,"Ploughmans CC",[1]Data!$Q:$Q,[1]Batting!$B41,[1]Data!$Y:$Y,"&gt;49")-K40</f>
        <v>#VALUE!</v>
      </c>
      <c r="M40" s="20" t="e">
        <f>COUNTIFS([1]Data!$N:$N,"Ploughmans CC",[1]Data!$Q:$Q,[1]Batting!$B41,[1]Data!$Y:$Y,0)-COUNTIFS([1]Data!$N:$N,"Ploughmans CC",[1]Data!$Q:$Q,[1]Batting!$B41,[1]Data!$Y:$Y,0,[1]Data!$U:$U,"not out")</f>
        <v>#VALUE!</v>
      </c>
      <c r="N40" s="20" t="e">
        <f>SUMIFS([1]Data!$AC:$AC,[1]Data!$N:$N,"Ploughmans CC",[1]Data!$Q:$Q,[1]Batting!$B41)</f>
        <v>#VALUE!</v>
      </c>
      <c r="O40" s="20" t="e">
        <f>SUMIFS([1]Data!$AB:$AB,[1]Data!$N:$N,"Ploughmans CC",[1]Data!$Q:$Q,[1]Batting!$B41)</f>
        <v>#VALUE!</v>
      </c>
      <c r="P40" s="23" t="str">
        <f t="shared" si="0"/>
        <v>n/a</v>
      </c>
      <c r="R40" s="24">
        <v>22</v>
      </c>
      <c r="S40" s="24">
        <v>21</v>
      </c>
      <c r="T40" s="24">
        <v>1</v>
      </c>
      <c r="U40" s="25">
        <v>52</v>
      </c>
      <c r="V40" s="26">
        <v>22</v>
      </c>
      <c r="W40" s="24" t="s">
        <v>123</v>
      </c>
      <c r="X40" s="24">
        <v>0</v>
      </c>
      <c r="Y40" s="24">
        <v>0</v>
      </c>
      <c r="Z40" s="24">
        <v>8</v>
      </c>
      <c r="AA40" s="24">
        <v>0</v>
      </c>
      <c r="AB40" s="24">
        <v>4</v>
      </c>
      <c r="AC40" s="27">
        <v>2.6</v>
      </c>
      <c r="AE40" s="32">
        <v>4</v>
      </c>
      <c r="AF40" s="32">
        <v>3</v>
      </c>
      <c r="AG40" s="32">
        <v>1</v>
      </c>
      <c r="AH40" s="32">
        <v>41</v>
      </c>
      <c r="AI40" s="32">
        <v>66</v>
      </c>
      <c r="AJ40" s="28"/>
      <c r="AK40" s="28" t="s">
        <v>168</v>
      </c>
      <c r="AL40" s="32">
        <v>0</v>
      </c>
      <c r="AM40" s="32">
        <v>0</v>
      </c>
      <c r="AN40" s="32">
        <v>0</v>
      </c>
      <c r="AO40" s="32">
        <v>0</v>
      </c>
      <c r="AP40" s="32">
        <v>4</v>
      </c>
      <c r="AQ40" s="30">
        <f t="shared" si="2"/>
        <v>62.121212121212125</v>
      </c>
      <c r="AR40" s="31">
        <f t="shared" si="3"/>
        <v>20.5</v>
      </c>
    </row>
    <row r="41" spans="1:44" x14ac:dyDescent="0.25">
      <c r="A41" t="s">
        <v>190</v>
      </c>
      <c r="B41" t="s">
        <v>191</v>
      </c>
      <c r="C41" s="19" t="str">
        <f t="shared" si="1"/>
        <v>an</v>
      </c>
      <c r="E41" s="20" t="e">
        <f>COUNTIFS([1]Data!$N:$N,"Ploughmans CC",[1]Data!$Q:$Q,[1]Batting!$B42)</f>
        <v>#VALUE!</v>
      </c>
      <c r="F41" s="20" t="e">
        <f>E41-COUNTIFS([1]Data!$N:$N,"Ploughmans CC",[1]Data!$Q:$Q,[1]Batting!$B42,[1]Data!$U:$U,"did not bat")</f>
        <v>#VALUE!</v>
      </c>
      <c r="G41" s="20" t="e">
        <f>COUNTIFS([1]Data!$N:$N,"Ploughmans CC",[1]Data!$Q:$Q,[1]Batting!$B42,[1]Data!$U:$U,"not out")</f>
        <v>#VALUE!</v>
      </c>
      <c r="H41" s="21" t="e">
        <f>SUMIFS([1]Data!$Y:$Y,[1]Data!$N:$N,"Ploughmans CC",[1]Data!$Q:$Q,[1]Batting!$B42)</f>
        <v>#VALUE!</v>
      </c>
      <c r="I41" s="22" t="str">
        <f>IFERROR(GETPIVOTDATA("Runs",[1]Pivot!$A$4,"Player",B41),"n/a")</f>
        <v>n/a</v>
      </c>
      <c r="J41" s="20" t="str">
        <f>IFERROR(IF(VLOOKUP(CONCATENATE(B41,I41),[1]Data!G41:AQ1112,[1]Data!$U$6-[1]Data!$G$6+1,FALSE)="not out","*",""),"")</f>
        <v/>
      </c>
      <c r="K41" s="20" t="e">
        <f>COUNTIFS([1]Data!$N:$N,"Ploughmans CC",[1]Data!$Q:$Q,[1]Batting!$B42,[1]Data!$Y:$Y,"&gt;99")</f>
        <v>#VALUE!</v>
      </c>
      <c r="L41" s="20" t="e">
        <f>COUNTIFS([1]Data!$N:$N,"Ploughmans CC",[1]Data!$Q:$Q,[1]Batting!$B42,[1]Data!$Y:$Y,"&gt;49")-K41</f>
        <v>#VALUE!</v>
      </c>
      <c r="M41" s="20" t="e">
        <f>COUNTIFS([1]Data!$N:$N,"Ploughmans CC",[1]Data!$Q:$Q,[1]Batting!$B42,[1]Data!$Y:$Y,0)-COUNTIFS([1]Data!$N:$N,"Ploughmans CC",[1]Data!$Q:$Q,[1]Batting!$B42,[1]Data!$Y:$Y,0,[1]Data!$U:$U,"not out")</f>
        <v>#VALUE!</v>
      </c>
      <c r="N41" s="20" t="e">
        <f>SUMIFS([1]Data!$AC:$AC,[1]Data!$N:$N,"Ploughmans CC",[1]Data!$Q:$Q,[1]Batting!$B42)</f>
        <v>#VALUE!</v>
      </c>
      <c r="O41" s="20" t="e">
        <f>SUMIFS([1]Data!$AB:$AB,[1]Data!$N:$N,"Ploughmans CC",[1]Data!$Q:$Q,[1]Batting!$B42)</f>
        <v>#VALUE!</v>
      </c>
      <c r="P41" s="23" t="str">
        <f t="shared" si="0"/>
        <v>n/a</v>
      </c>
      <c r="R41" s="24">
        <v>1</v>
      </c>
      <c r="S41" s="24">
        <v>1</v>
      </c>
      <c r="T41" s="24">
        <v>0</v>
      </c>
      <c r="U41" s="25">
        <v>0</v>
      </c>
      <c r="V41" s="26">
        <v>0</v>
      </c>
      <c r="W41" s="24" t="s">
        <v>123</v>
      </c>
      <c r="X41" s="24">
        <v>0</v>
      </c>
      <c r="Y41" s="24">
        <v>0</v>
      </c>
      <c r="Z41" s="24">
        <v>1</v>
      </c>
      <c r="AA41" s="24">
        <v>0</v>
      </c>
      <c r="AB41" s="24">
        <v>0</v>
      </c>
      <c r="AC41" s="27">
        <v>0</v>
      </c>
      <c r="AE41" s="32">
        <v>3</v>
      </c>
      <c r="AF41" s="32">
        <v>2</v>
      </c>
      <c r="AG41" s="32">
        <v>0</v>
      </c>
      <c r="AH41" s="32">
        <v>14</v>
      </c>
      <c r="AI41" s="32">
        <v>35</v>
      </c>
      <c r="AJ41" s="28">
        <v>14</v>
      </c>
      <c r="AK41" s="28"/>
      <c r="AL41" s="32">
        <v>0</v>
      </c>
      <c r="AM41" s="32">
        <v>0</v>
      </c>
      <c r="AN41" s="32">
        <v>1</v>
      </c>
      <c r="AO41" s="32">
        <v>0</v>
      </c>
      <c r="AP41" s="32">
        <v>3</v>
      </c>
      <c r="AQ41" s="30">
        <f t="shared" si="2"/>
        <v>40</v>
      </c>
      <c r="AR41" s="31">
        <f t="shared" si="3"/>
        <v>7</v>
      </c>
    </row>
    <row r="42" spans="1:44" x14ac:dyDescent="0.25">
      <c r="A42" t="s">
        <v>192</v>
      </c>
      <c r="B42" t="s">
        <v>193</v>
      </c>
      <c r="C42" s="19" t="str">
        <f t="shared" si="1"/>
        <v>ishna</v>
      </c>
      <c r="E42" s="20" t="e">
        <f>COUNTIFS([1]Data!$N:$N,"Ploughmans CC",[1]Data!$Q:$Q,[1]Batting!$B43)</f>
        <v>#VALUE!</v>
      </c>
      <c r="F42" s="20" t="e">
        <f>E42-COUNTIFS([1]Data!$N:$N,"Ploughmans CC",[1]Data!$Q:$Q,[1]Batting!$B43,[1]Data!$U:$U,"did not bat")</f>
        <v>#VALUE!</v>
      </c>
      <c r="G42" s="20" t="e">
        <f>COUNTIFS([1]Data!$N:$N,"Ploughmans CC",[1]Data!$Q:$Q,[1]Batting!$B43,[1]Data!$U:$U,"not out")</f>
        <v>#VALUE!</v>
      </c>
      <c r="H42" s="21" t="e">
        <f>SUMIFS([1]Data!$Y:$Y,[1]Data!$N:$N,"Ploughmans CC",[1]Data!$Q:$Q,[1]Batting!$B43)</f>
        <v>#VALUE!</v>
      </c>
      <c r="I42" s="22" t="str">
        <f>IFERROR(GETPIVOTDATA("Runs",[1]Pivot!$A$4,"Player",B42),"n/a")</f>
        <v>n/a</v>
      </c>
      <c r="J42" s="20" t="str">
        <f>IFERROR(IF(VLOOKUP(CONCATENATE(B42,I42),[1]Data!G42:AQ1113,[1]Data!$U$6-[1]Data!$G$6+1,FALSE)="not out","*",""),"")</f>
        <v/>
      </c>
      <c r="K42" s="20" t="e">
        <f>COUNTIFS([1]Data!$N:$N,"Ploughmans CC",[1]Data!$Q:$Q,[1]Batting!$B43,[1]Data!$Y:$Y,"&gt;99")</f>
        <v>#VALUE!</v>
      </c>
      <c r="L42" s="20" t="e">
        <f>COUNTIFS([1]Data!$N:$N,"Ploughmans CC",[1]Data!$Q:$Q,[1]Batting!$B43,[1]Data!$Y:$Y,"&gt;49")-K42</f>
        <v>#VALUE!</v>
      </c>
      <c r="M42" s="20" t="e">
        <f>COUNTIFS([1]Data!$N:$N,"Ploughmans CC",[1]Data!$Q:$Q,[1]Batting!$B43,[1]Data!$Y:$Y,0)-COUNTIFS([1]Data!$N:$N,"Ploughmans CC",[1]Data!$Q:$Q,[1]Batting!$B43,[1]Data!$Y:$Y,0,[1]Data!$U:$U,"not out")</f>
        <v>#VALUE!</v>
      </c>
      <c r="N42" s="20" t="e">
        <f>SUMIFS([1]Data!$AC:$AC,[1]Data!$N:$N,"Ploughmans CC",[1]Data!$Q:$Q,[1]Batting!$B43)</f>
        <v>#VALUE!</v>
      </c>
      <c r="O42" s="20" t="e">
        <f>SUMIFS([1]Data!$AB:$AB,[1]Data!$N:$N,"Ploughmans CC",[1]Data!$Q:$Q,[1]Batting!$B43)</f>
        <v>#VALUE!</v>
      </c>
      <c r="P42" s="23" t="str">
        <f t="shared" si="0"/>
        <v>n/a</v>
      </c>
      <c r="R42" s="24">
        <v>1</v>
      </c>
      <c r="S42" s="24">
        <v>1</v>
      </c>
      <c r="T42" s="24">
        <v>0</v>
      </c>
      <c r="U42" s="25">
        <v>0</v>
      </c>
      <c r="V42" s="26">
        <v>0</v>
      </c>
      <c r="W42" s="24" t="s">
        <v>123</v>
      </c>
      <c r="X42" s="24">
        <v>0</v>
      </c>
      <c r="Y42" s="24">
        <v>0</v>
      </c>
      <c r="Z42" s="24">
        <v>1</v>
      </c>
      <c r="AA42" s="24">
        <v>0</v>
      </c>
      <c r="AB42" s="24">
        <v>0</v>
      </c>
      <c r="AC42" s="27">
        <v>0</v>
      </c>
      <c r="AE42" s="32">
        <v>12</v>
      </c>
      <c r="AF42" s="32">
        <v>9</v>
      </c>
      <c r="AG42" s="32">
        <v>2</v>
      </c>
      <c r="AH42" s="32">
        <v>103</v>
      </c>
      <c r="AI42" s="32">
        <v>151</v>
      </c>
      <c r="AJ42" s="28">
        <v>35</v>
      </c>
      <c r="AK42" s="28"/>
      <c r="AL42" s="32">
        <v>0</v>
      </c>
      <c r="AM42" s="32">
        <v>0</v>
      </c>
      <c r="AN42" s="32">
        <v>0</v>
      </c>
      <c r="AO42" s="32">
        <v>3</v>
      </c>
      <c r="AP42" s="32">
        <v>9</v>
      </c>
      <c r="AQ42" s="30">
        <f t="shared" si="2"/>
        <v>68.211920529801318</v>
      </c>
      <c r="AR42" s="31">
        <f t="shared" si="3"/>
        <v>14.714285714285714</v>
      </c>
    </row>
    <row r="43" spans="1:44" x14ac:dyDescent="0.25">
      <c r="A43" t="s">
        <v>194</v>
      </c>
      <c r="B43" t="s">
        <v>195</v>
      </c>
      <c r="C43" s="19" t="str">
        <f t="shared" si="1"/>
        <v>gg</v>
      </c>
      <c r="E43" s="20" t="e">
        <f>COUNTIFS([1]Data!$N:$N,"Ploughmans CC",[1]Data!$Q:$Q,[1]Batting!$B43)</f>
        <v>#VALUE!</v>
      </c>
      <c r="F43" s="20" t="e">
        <f>E43-COUNTIFS([1]Data!$N:$N,"Ploughmans CC",[1]Data!$Q:$Q,[1]Batting!$B43,[1]Data!$U:$U,"did not bat")</f>
        <v>#VALUE!</v>
      </c>
      <c r="G43" s="20" t="e">
        <f>COUNTIFS([1]Data!$N:$N,"Ploughmans CC",[1]Data!$Q:$Q,[1]Batting!$B43,[1]Data!$U:$U,"not out")</f>
        <v>#VALUE!</v>
      </c>
      <c r="H43" s="21" t="e">
        <f>SUMIFS([1]Data!$Y:$Y,[1]Data!$N:$N,"Ploughmans CC",[1]Data!$Q:$Q,[1]Batting!$B43)</f>
        <v>#VALUE!</v>
      </c>
      <c r="I43" s="22" t="str">
        <f>IFERROR(GETPIVOTDATA("Runs",[1]Pivot!$A$4,"Player",B43),"n/a")</f>
        <v>n/a</v>
      </c>
      <c r="J43" s="20" t="str">
        <f>IFERROR(IF(VLOOKUP(CONCATENATE(B43,I43),[1]Data!G42:AQ1112,[1]Data!$U$6-[1]Data!$G$6+1,FALSE)="not out","*",""),"")</f>
        <v/>
      </c>
      <c r="K43" s="20" t="e">
        <f>COUNTIFS([1]Data!$N:$N,"Ploughmans CC",[1]Data!$Q:$Q,[1]Batting!$B43,[1]Data!$Y:$Y,"&gt;99")</f>
        <v>#VALUE!</v>
      </c>
      <c r="L43" s="20" t="e">
        <f>COUNTIFS([1]Data!$N:$N,"Ploughmans CC",[1]Data!$Q:$Q,[1]Batting!$B43,[1]Data!$Y:$Y,"&gt;49")-K43</f>
        <v>#VALUE!</v>
      </c>
      <c r="M43" s="20" t="e">
        <f>COUNTIFS([1]Data!$N:$N,"Ploughmans CC",[1]Data!$Q:$Q,[1]Batting!$B43,[1]Data!$Y:$Y,0)-COUNTIFS([1]Data!$N:$N,"Ploughmans CC",[1]Data!$Q:$Q,[1]Batting!$B43,[1]Data!$Y:$Y,0,[1]Data!$U:$U,"not out")</f>
        <v>#VALUE!</v>
      </c>
      <c r="N43" s="20" t="e">
        <f>SUMIFS([1]Data!$AC:$AC,[1]Data!$N:$N,"Ploughmans CC",[1]Data!$Q:$Q,[1]Batting!$B43)</f>
        <v>#VALUE!</v>
      </c>
      <c r="O43" s="20" t="e">
        <f>SUMIFS([1]Data!$AB:$AB,[1]Data!$N:$N,"Ploughmans CC",[1]Data!$Q:$Q,[1]Batting!$B43)</f>
        <v>#VALUE!</v>
      </c>
      <c r="P43" s="23" t="str">
        <f t="shared" si="0"/>
        <v>n/a</v>
      </c>
      <c r="R43" s="24">
        <v>1</v>
      </c>
      <c r="S43" s="24">
        <v>1</v>
      </c>
      <c r="T43" s="24">
        <v>0</v>
      </c>
      <c r="U43" s="25">
        <v>0</v>
      </c>
      <c r="V43" s="26">
        <v>0</v>
      </c>
      <c r="W43" s="24" t="s">
        <v>123</v>
      </c>
      <c r="X43" s="24">
        <v>0</v>
      </c>
      <c r="Y43" s="24">
        <v>0</v>
      </c>
      <c r="Z43" s="24">
        <v>1</v>
      </c>
      <c r="AA43" s="24">
        <v>0</v>
      </c>
      <c r="AB43" s="24">
        <v>0</v>
      </c>
      <c r="AC43" s="27">
        <v>0</v>
      </c>
      <c r="AE43" s="32">
        <v>1</v>
      </c>
      <c r="AF43" s="32">
        <v>1</v>
      </c>
      <c r="AG43" s="32">
        <v>1</v>
      </c>
      <c r="AH43" s="32">
        <v>17</v>
      </c>
      <c r="AI43" s="32">
        <v>13</v>
      </c>
      <c r="AJ43" s="28"/>
      <c r="AK43" s="28" t="s">
        <v>196</v>
      </c>
      <c r="AL43" s="32">
        <v>0</v>
      </c>
      <c r="AM43" s="32">
        <v>0</v>
      </c>
      <c r="AN43" s="32">
        <v>0</v>
      </c>
      <c r="AO43" s="32">
        <v>0</v>
      </c>
      <c r="AP43" s="32">
        <v>2</v>
      </c>
      <c r="AQ43" s="30">
        <f t="shared" si="2"/>
        <v>130.76923076923077</v>
      </c>
      <c r="AR43" s="23" t="s">
        <v>125</v>
      </c>
    </row>
    <row r="44" spans="1:44" x14ac:dyDescent="0.25">
      <c r="A44" t="s">
        <v>158</v>
      </c>
      <c r="B44" t="s">
        <v>197</v>
      </c>
      <c r="C44" s="19" t="str">
        <f t="shared" si="1"/>
        <v>lford</v>
      </c>
      <c r="E44" s="20" t="e">
        <f>COUNTIFS([1]Data!$N:$N,"Ploughmans CC",[1]Data!$Q:$Q,[1]Batting!$B44)</f>
        <v>#VALUE!</v>
      </c>
      <c r="F44" s="20" t="e">
        <f>E44-COUNTIFS([1]Data!$N:$N,"Ploughmans CC",[1]Data!$Q:$Q,[1]Batting!$B44,[1]Data!$U:$U,"did not bat")</f>
        <v>#VALUE!</v>
      </c>
      <c r="G44" s="20" t="e">
        <f>COUNTIFS([1]Data!$N:$N,"Ploughmans CC",[1]Data!$Q:$Q,[1]Batting!$B44,[1]Data!$U:$U,"not out")</f>
        <v>#VALUE!</v>
      </c>
      <c r="H44" s="21" t="e">
        <f>SUMIFS([1]Data!$Y:$Y,[1]Data!$N:$N,"Ploughmans CC",[1]Data!$Q:$Q,[1]Batting!$B44)</f>
        <v>#VALUE!</v>
      </c>
      <c r="I44" s="22" t="str">
        <f>IFERROR(GETPIVOTDATA("Runs",[1]Pivot!$A$4,"Player",B44),"n/a")</f>
        <v>n/a</v>
      </c>
      <c r="J44" s="20" t="str">
        <f>IFERROR(IF(VLOOKUP(CONCATENATE(B44,I44),[1]Data!G43:AQ1112,[1]Data!$U$6-[1]Data!$G$6+1,FALSE)="not out","*",""),"")</f>
        <v/>
      </c>
      <c r="K44" s="20" t="e">
        <f>COUNTIFS([1]Data!$N:$N,"Ploughmans CC",[1]Data!$Q:$Q,[1]Batting!$B44,[1]Data!$Y:$Y,"&gt;99")</f>
        <v>#VALUE!</v>
      </c>
      <c r="L44" s="20" t="e">
        <f>COUNTIFS([1]Data!$N:$N,"Ploughmans CC",[1]Data!$Q:$Q,[1]Batting!$B44,[1]Data!$Y:$Y,"&gt;49")-K44</f>
        <v>#VALUE!</v>
      </c>
      <c r="M44" s="20" t="e">
        <f>COUNTIFS([1]Data!$N:$N,"Ploughmans CC",[1]Data!$Q:$Q,[1]Batting!$B44,[1]Data!$Y:$Y,0)-COUNTIFS([1]Data!$N:$N,"Ploughmans CC",[1]Data!$Q:$Q,[1]Batting!$B44,[1]Data!$Y:$Y,0,[1]Data!$U:$U,"not out")</f>
        <v>#VALUE!</v>
      </c>
      <c r="N44" s="20" t="e">
        <f>SUMIFS([1]Data!$AC:$AC,[1]Data!$N:$N,"Ploughmans CC",[1]Data!$Q:$Q,[1]Batting!$B44)</f>
        <v>#VALUE!</v>
      </c>
      <c r="O44" s="20" t="e">
        <f>SUMIFS([1]Data!$AB:$AB,[1]Data!$N:$N,"Ploughmans CC",[1]Data!$Q:$Q,[1]Batting!$B44)</f>
        <v>#VALUE!</v>
      </c>
      <c r="P44" s="23" t="str">
        <f t="shared" si="0"/>
        <v>n/a</v>
      </c>
      <c r="R44" s="24">
        <v>174</v>
      </c>
      <c r="S44" s="24">
        <v>151</v>
      </c>
      <c r="T44" s="24">
        <v>19</v>
      </c>
      <c r="U44" s="25">
        <v>1765</v>
      </c>
      <c r="V44" s="26">
        <v>68</v>
      </c>
      <c r="W44" s="24" t="s">
        <v>147</v>
      </c>
      <c r="X44" s="24">
        <v>0</v>
      </c>
      <c r="Y44" s="24">
        <v>5</v>
      </c>
      <c r="Z44" s="24">
        <v>23</v>
      </c>
      <c r="AA44" s="24">
        <v>2</v>
      </c>
      <c r="AB44" s="24">
        <v>125</v>
      </c>
      <c r="AC44" s="27">
        <v>13.371212121212121</v>
      </c>
      <c r="AE44" s="32">
        <v>8</v>
      </c>
      <c r="AF44" s="32">
        <v>6</v>
      </c>
      <c r="AG44" s="28">
        <v>2</v>
      </c>
      <c r="AH44" s="32">
        <v>57</v>
      </c>
      <c r="AI44" s="32">
        <v>85</v>
      </c>
      <c r="AJ44" s="28"/>
      <c r="AK44" s="28" t="s">
        <v>198</v>
      </c>
      <c r="AL44" s="32">
        <v>0</v>
      </c>
      <c r="AM44" s="32">
        <v>0</v>
      </c>
      <c r="AN44" s="32">
        <v>2</v>
      </c>
      <c r="AO44" s="32">
        <v>1</v>
      </c>
      <c r="AP44" s="32">
        <v>4</v>
      </c>
      <c r="AQ44" s="30">
        <f t="shared" si="2"/>
        <v>67.058823529411768</v>
      </c>
      <c r="AR44" s="31">
        <f t="shared" si="3"/>
        <v>14.25</v>
      </c>
    </row>
    <row r="45" spans="1:44" x14ac:dyDescent="0.25">
      <c r="A45" t="s">
        <v>186</v>
      </c>
      <c r="B45" t="s">
        <v>199</v>
      </c>
      <c r="C45" s="19" t="str">
        <f t="shared" si="1"/>
        <v>ckhart</v>
      </c>
      <c r="E45" s="20" t="e">
        <f>COUNTIFS([1]Data!$N:$N,"Ploughmans CC",[1]Data!$Q:$Q,[1]Batting!$B45)</f>
        <v>#VALUE!</v>
      </c>
      <c r="F45" s="20" t="e">
        <f>E45-COUNTIFS([1]Data!$N:$N,"Ploughmans CC",[1]Data!$Q:$Q,[1]Batting!$B45,[1]Data!$U:$U,"did not bat")</f>
        <v>#VALUE!</v>
      </c>
      <c r="G45" s="20" t="e">
        <f>COUNTIFS([1]Data!$N:$N,"Ploughmans CC",[1]Data!$Q:$Q,[1]Batting!$B45,[1]Data!$U:$U,"not out")</f>
        <v>#VALUE!</v>
      </c>
      <c r="H45" s="21" t="e">
        <f>SUMIFS([1]Data!$Y:$Y,[1]Data!$N:$N,"Ploughmans CC",[1]Data!$Q:$Q,[1]Batting!$B45)</f>
        <v>#VALUE!</v>
      </c>
      <c r="I45" s="22" t="str">
        <f>IFERROR(GETPIVOTDATA("Runs",[1]Pivot!$A$4,"Player",B45),"n/a")</f>
        <v>n/a</v>
      </c>
      <c r="J45" s="20" t="str">
        <f>IFERROR(IF(VLOOKUP(CONCATENATE(B45,I45),[1]Data!G44:AQ1112,[1]Data!$U$6-[1]Data!$G$6+1,FALSE)="not out","*",""),"")</f>
        <v/>
      </c>
      <c r="K45" s="20" t="e">
        <f>COUNTIFS([1]Data!$N:$N,"Ploughmans CC",[1]Data!$Q:$Q,[1]Batting!$B45,[1]Data!$Y:$Y,"&gt;99")</f>
        <v>#VALUE!</v>
      </c>
      <c r="L45" s="20" t="e">
        <f>COUNTIFS([1]Data!$N:$N,"Ploughmans CC",[1]Data!$Q:$Q,[1]Batting!$B45,[1]Data!$Y:$Y,"&gt;49")-K45</f>
        <v>#VALUE!</v>
      </c>
      <c r="M45" s="20" t="e">
        <f>COUNTIFS([1]Data!$N:$N,"Ploughmans CC",[1]Data!$Q:$Q,[1]Batting!$B45,[1]Data!$Y:$Y,0)-COUNTIFS([1]Data!$N:$N,"Ploughmans CC",[1]Data!$Q:$Q,[1]Batting!$B45,[1]Data!$Y:$Y,0,[1]Data!$U:$U,"not out")</f>
        <v>#VALUE!</v>
      </c>
      <c r="N45" s="20" t="e">
        <f>SUMIFS([1]Data!$AC:$AC,[1]Data!$N:$N,"Ploughmans CC",[1]Data!$Q:$Q,[1]Batting!$B45)</f>
        <v>#VALUE!</v>
      </c>
      <c r="O45" s="20" t="e">
        <f>SUMIFS([1]Data!$AB:$AB,[1]Data!$N:$N,"Ploughmans CC",[1]Data!$Q:$Q,[1]Batting!$B45)</f>
        <v>#VALUE!</v>
      </c>
      <c r="P45" s="23" t="str">
        <f t="shared" si="0"/>
        <v>n/a</v>
      </c>
      <c r="R45" s="24">
        <v>117</v>
      </c>
      <c r="S45" s="24">
        <v>107</v>
      </c>
      <c r="T45" s="24">
        <v>12</v>
      </c>
      <c r="U45" s="25">
        <v>1712</v>
      </c>
      <c r="V45" s="26">
        <v>84</v>
      </c>
      <c r="W45" s="24" t="s">
        <v>123</v>
      </c>
      <c r="X45" s="24">
        <v>0</v>
      </c>
      <c r="Y45" s="24">
        <v>6</v>
      </c>
      <c r="Z45" s="24">
        <v>11</v>
      </c>
      <c r="AA45" s="24">
        <v>3</v>
      </c>
      <c r="AB45" s="24">
        <v>32</v>
      </c>
      <c r="AC45" s="27">
        <v>18.021052631578947</v>
      </c>
      <c r="AE45" s="32">
        <v>13</v>
      </c>
      <c r="AF45" s="32">
        <v>11</v>
      </c>
      <c r="AG45" s="32">
        <v>0</v>
      </c>
      <c r="AH45" s="32">
        <v>188</v>
      </c>
      <c r="AI45" s="32">
        <v>229</v>
      </c>
      <c r="AJ45" s="32">
        <v>31</v>
      </c>
      <c r="AK45" s="32"/>
      <c r="AL45" s="32">
        <v>0</v>
      </c>
      <c r="AM45" s="32">
        <v>0</v>
      </c>
      <c r="AN45" s="32">
        <v>1</v>
      </c>
      <c r="AO45" s="32">
        <v>3</v>
      </c>
      <c r="AP45" s="32">
        <v>29</v>
      </c>
      <c r="AQ45" s="30">
        <f t="shared" si="2"/>
        <v>82.096069868995627</v>
      </c>
      <c r="AR45" s="31">
        <f t="shared" si="3"/>
        <v>17.09090909090909</v>
      </c>
    </row>
    <row r="46" spans="1:44" x14ac:dyDescent="0.25">
      <c r="A46" t="s">
        <v>186</v>
      </c>
      <c r="B46" t="s">
        <v>200</v>
      </c>
      <c r="C46" s="19" t="str">
        <f t="shared" si="1"/>
        <v>nnen</v>
      </c>
      <c r="E46" s="20" t="e">
        <f>COUNTIFS([1]Data!$N:$N,"Ploughmans CC",[1]Data!$Q:$Q,[1]Batting!$B46)</f>
        <v>#VALUE!</v>
      </c>
      <c r="F46" s="20" t="e">
        <f>E46-COUNTIFS([1]Data!$N:$N,"Ploughmans CC",[1]Data!$Q:$Q,[1]Batting!$B46,[1]Data!$U:$U,"did not bat")</f>
        <v>#VALUE!</v>
      </c>
      <c r="G46" s="20" t="e">
        <f>COUNTIFS([1]Data!$N:$N,"Ploughmans CC",[1]Data!$Q:$Q,[1]Batting!$B46,[1]Data!$U:$U,"not out")</f>
        <v>#VALUE!</v>
      </c>
      <c r="H46" s="21" t="e">
        <f>SUMIFS([1]Data!$Y:$Y,[1]Data!$N:$N,"Ploughmans CC",[1]Data!$Q:$Q,[1]Batting!$B46)</f>
        <v>#VALUE!</v>
      </c>
      <c r="I46" s="22" t="str">
        <f>IFERROR(GETPIVOTDATA("Runs",[1]Pivot!$A$4,"Player",B46),"n/a")</f>
        <v>n/a</v>
      </c>
      <c r="J46" s="20" t="str">
        <f>IFERROR(IF(VLOOKUP(CONCATENATE(B46,I46),[1]Data!G44:AQ1140,[1]Data!$U$6-[1]Data!$G$6+1,FALSE)="not out","*",""),"")</f>
        <v/>
      </c>
      <c r="K46" s="20" t="e">
        <f>COUNTIFS([1]Data!$N:$N,"Ploughmans CC",[1]Data!$Q:$Q,[1]Batting!$B46,[1]Data!$Y:$Y,"&gt;99")</f>
        <v>#VALUE!</v>
      </c>
      <c r="L46" s="20" t="e">
        <f>COUNTIFS([1]Data!$N:$N,"Ploughmans CC",[1]Data!$Q:$Q,[1]Batting!$B46,[1]Data!$Y:$Y,"&gt;49")-K46</f>
        <v>#VALUE!</v>
      </c>
      <c r="M46" s="20" t="e">
        <f>COUNTIFS([1]Data!$N:$N,"Ploughmans CC",[1]Data!$Q:$Q,[1]Batting!$B46,[1]Data!$Y:$Y,0)-COUNTIFS([1]Data!$N:$N,"Ploughmans CC",[1]Data!$Q:$Q,[1]Batting!$B46,[1]Data!$Y:$Y,0,[1]Data!$U:$U,"not out")</f>
        <v>#VALUE!</v>
      </c>
      <c r="N46" s="20" t="e">
        <f>SUMIFS([1]Data!$AC:$AC,[1]Data!$N:$N,"Ploughmans CC",[1]Data!$Q:$Q,[1]Batting!$B46)</f>
        <v>#VALUE!</v>
      </c>
      <c r="O46" s="20" t="e">
        <f>SUMIFS([1]Data!$AB:$AB,[1]Data!$N:$N,"Ploughmans CC",[1]Data!$Q:$Q,[1]Batting!$B46)</f>
        <v>#VALUE!</v>
      </c>
      <c r="P46" s="23" t="str">
        <f t="shared" si="0"/>
        <v>n/a</v>
      </c>
      <c r="R46" s="24">
        <v>0</v>
      </c>
      <c r="S46" s="24">
        <v>0</v>
      </c>
      <c r="T46" s="24">
        <v>0</v>
      </c>
      <c r="U46" s="25">
        <v>0</v>
      </c>
      <c r="V46" s="26">
        <v>0</v>
      </c>
      <c r="W46" s="24" t="s">
        <v>123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7" t="s">
        <v>133</v>
      </c>
      <c r="AE46" s="32">
        <v>14</v>
      </c>
      <c r="AF46" s="32">
        <v>14</v>
      </c>
      <c r="AG46" s="32">
        <v>4</v>
      </c>
      <c r="AH46" s="32">
        <v>303</v>
      </c>
      <c r="AI46" s="32">
        <v>313</v>
      </c>
      <c r="AJ46" s="28">
        <v>57</v>
      </c>
      <c r="AK46" s="28"/>
      <c r="AL46" s="32">
        <v>0</v>
      </c>
      <c r="AM46" s="32">
        <v>1</v>
      </c>
      <c r="AN46" s="32">
        <v>2</v>
      </c>
      <c r="AO46" s="32">
        <v>13</v>
      </c>
      <c r="AP46" s="32">
        <v>32</v>
      </c>
      <c r="AQ46" s="30">
        <f t="shared" si="2"/>
        <v>96.805111821086257</v>
      </c>
      <c r="AR46" s="31">
        <f t="shared" si="3"/>
        <v>30.3</v>
      </c>
    </row>
    <row r="47" spans="1:44" x14ac:dyDescent="0.25">
      <c r="A47" t="s">
        <v>145</v>
      </c>
      <c r="B47" t="s">
        <v>201</v>
      </c>
      <c r="C47" s="19" t="str">
        <f t="shared" si="1"/>
        <v>ek</v>
      </c>
      <c r="E47" s="20" t="e">
        <f>COUNTIFS([1]Data!$N:$N,"Ploughmans CC",[1]Data!$Q:$Q,[1]Batting!$B47)</f>
        <v>#VALUE!</v>
      </c>
      <c r="F47" s="20" t="e">
        <f>E47-COUNTIFS([1]Data!$N:$N,"Ploughmans CC",[1]Data!$Q:$Q,[1]Batting!$B47,[1]Data!$U:$U,"did not bat")</f>
        <v>#VALUE!</v>
      </c>
      <c r="G47" s="20" t="e">
        <f>COUNTIFS([1]Data!$N:$N,"Ploughmans CC",[1]Data!$Q:$Q,[1]Batting!$B47,[1]Data!$U:$U,"not out")</f>
        <v>#VALUE!</v>
      </c>
      <c r="H47" s="21" t="e">
        <f>SUMIFS([1]Data!$Y:$Y,[1]Data!$N:$N,"Ploughmans CC",[1]Data!$Q:$Q,[1]Batting!$B47)</f>
        <v>#VALUE!</v>
      </c>
      <c r="I47" s="22" t="str">
        <f>IFERROR(GETPIVOTDATA("Runs",[1]Pivot!$A$4,"Player",B47),"n/a")</f>
        <v>n/a</v>
      </c>
      <c r="J47" s="20" t="str">
        <f>IFERROR(IF(VLOOKUP(CONCATENATE(B47,I47),[1]Data!G45:AQ1141,[1]Data!$U$6-[1]Data!$G$6+1,FALSE)="not out","*",""),"")</f>
        <v/>
      </c>
      <c r="K47" s="20" t="e">
        <f>COUNTIFS([1]Data!$N:$N,"Ploughmans CC",[1]Data!$Q:$Q,[1]Batting!$B47,[1]Data!$Y:$Y,"&gt;99")</f>
        <v>#VALUE!</v>
      </c>
      <c r="L47" s="20" t="e">
        <f>COUNTIFS([1]Data!$N:$N,"Ploughmans CC",[1]Data!$Q:$Q,[1]Batting!$B47,[1]Data!$Y:$Y,"&gt;49")-K47</f>
        <v>#VALUE!</v>
      </c>
      <c r="M47" s="20" t="e">
        <f>COUNTIFS([1]Data!$N:$N,"Ploughmans CC",[1]Data!$Q:$Q,[1]Batting!$B47,[1]Data!$Y:$Y,0)-COUNTIFS([1]Data!$N:$N,"Ploughmans CC",[1]Data!$Q:$Q,[1]Batting!$B47,[1]Data!$Y:$Y,0,[1]Data!$U:$U,"not out")</f>
        <v>#VALUE!</v>
      </c>
      <c r="N47" s="20" t="e">
        <f>SUMIFS([1]Data!$AC:$AC,[1]Data!$N:$N,"Ploughmans CC",[1]Data!$Q:$Q,[1]Batting!$B47)</f>
        <v>#VALUE!</v>
      </c>
      <c r="O47" s="20" t="e">
        <f>SUMIFS([1]Data!$AB:$AB,[1]Data!$N:$N,"Ploughmans CC",[1]Data!$Q:$Q,[1]Batting!$B47)</f>
        <v>#VALUE!</v>
      </c>
      <c r="P47" s="23" t="str">
        <f t="shared" si="0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 t="s">
        <v>133</v>
      </c>
      <c r="AE47" s="32">
        <v>1</v>
      </c>
      <c r="AF47" s="32">
        <v>1</v>
      </c>
      <c r="AG47" s="32">
        <v>0</v>
      </c>
      <c r="AH47" s="32">
        <v>23</v>
      </c>
      <c r="AI47" s="32">
        <v>24</v>
      </c>
      <c r="AJ47" s="32">
        <v>23</v>
      </c>
      <c r="AK47" s="32"/>
      <c r="AL47" s="32">
        <v>0</v>
      </c>
      <c r="AM47" s="32">
        <v>0</v>
      </c>
      <c r="AN47" s="32">
        <v>0</v>
      </c>
      <c r="AO47" s="32">
        <v>0</v>
      </c>
      <c r="AP47" s="32">
        <v>5</v>
      </c>
      <c r="AQ47" s="30">
        <f t="shared" si="2"/>
        <v>95.833333333333329</v>
      </c>
      <c r="AR47" s="31">
        <f t="shared" si="3"/>
        <v>23</v>
      </c>
    </row>
    <row r="48" spans="1:44" x14ac:dyDescent="0.25">
      <c r="A48" t="s">
        <v>202</v>
      </c>
      <c r="B48" t="s">
        <v>203</v>
      </c>
      <c r="C48" s="19" t="str">
        <f t="shared" si="1"/>
        <v>lls</v>
      </c>
      <c r="E48" s="20" t="e">
        <f>COUNTIFS([1]Data!$N:$N,"Ploughmans CC",[1]Data!$Q:$Q,[1]Batting!$B48)</f>
        <v>#VALUE!</v>
      </c>
      <c r="F48" s="20" t="e">
        <f>E48-COUNTIFS([1]Data!$N:$N,"Ploughmans CC",[1]Data!$Q:$Q,[1]Batting!$B48,[1]Data!$U:$U,"did not bat")</f>
        <v>#VALUE!</v>
      </c>
      <c r="G48" s="20" t="e">
        <f>COUNTIFS([1]Data!$N:$N,"Ploughmans CC",[1]Data!$Q:$Q,[1]Batting!$B48,[1]Data!$U:$U,"not out")</f>
        <v>#VALUE!</v>
      </c>
      <c r="H48" s="21" t="e">
        <f>SUMIFS([1]Data!$Y:$Y,[1]Data!$N:$N,"Ploughmans CC",[1]Data!$Q:$Q,[1]Batting!$B48)</f>
        <v>#VALUE!</v>
      </c>
      <c r="I48" s="22" t="str">
        <f>IFERROR(GETPIVOTDATA("Runs",[1]Pivot!$A$4,"Player",B48),"n/a")</f>
        <v>n/a</v>
      </c>
      <c r="J48" s="20" t="str">
        <f>IFERROR(IF(VLOOKUP(CONCATENATE(B48,I48),[1]Data!G45:AQ1112,[1]Data!$U$6-[1]Data!$G$6+1,FALSE)="not out","*",""),"")</f>
        <v/>
      </c>
      <c r="K48" s="20" t="e">
        <f>COUNTIFS([1]Data!$N:$N,"Ploughmans CC",[1]Data!$Q:$Q,[1]Batting!$B48,[1]Data!$Y:$Y,"&gt;99")</f>
        <v>#VALUE!</v>
      </c>
      <c r="L48" s="20" t="e">
        <f>COUNTIFS([1]Data!$N:$N,"Ploughmans CC",[1]Data!$Q:$Q,[1]Batting!$B48,[1]Data!$Y:$Y,"&gt;49")-K48</f>
        <v>#VALUE!</v>
      </c>
      <c r="M48" s="20" t="e">
        <f>COUNTIFS([1]Data!$N:$N,"Ploughmans CC",[1]Data!$Q:$Q,[1]Batting!$B48,[1]Data!$Y:$Y,0)-COUNTIFS([1]Data!$N:$N,"Ploughmans CC",[1]Data!$Q:$Q,[1]Batting!$B48,[1]Data!$Y:$Y,0,[1]Data!$U:$U,"not out")</f>
        <v>#VALUE!</v>
      </c>
      <c r="N48" s="20" t="e">
        <f>SUMIFS([1]Data!$AC:$AC,[1]Data!$N:$N,"Ploughmans CC",[1]Data!$Q:$Q,[1]Batting!$B48)</f>
        <v>#VALUE!</v>
      </c>
      <c r="O48" s="20" t="e">
        <f>SUMIFS([1]Data!$AB:$AB,[1]Data!$N:$N,"Ploughmans CC",[1]Data!$Q:$Q,[1]Batting!$B48)</f>
        <v>#VALUE!</v>
      </c>
      <c r="P48" s="23" t="str">
        <f t="shared" si="0"/>
        <v>n/a</v>
      </c>
      <c r="R48" s="24">
        <v>24</v>
      </c>
      <c r="S48" s="24">
        <v>21</v>
      </c>
      <c r="T48" s="24">
        <v>5</v>
      </c>
      <c r="U48" s="25">
        <v>363</v>
      </c>
      <c r="V48" s="26">
        <v>90</v>
      </c>
      <c r="W48" s="24" t="s">
        <v>123</v>
      </c>
      <c r="X48" s="24">
        <v>0</v>
      </c>
      <c r="Y48" s="24">
        <v>2</v>
      </c>
      <c r="Z48" s="24">
        <v>0</v>
      </c>
      <c r="AA48" s="24">
        <v>7</v>
      </c>
      <c r="AB48" s="24">
        <v>26</v>
      </c>
      <c r="AC48" s="27">
        <v>22.6875</v>
      </c>
      <c r="AE48" s="32">
        <v>1</v>
      </c>
      <c r="AF48" s="32">
        <v>1</v>
      </c>
      <c r="AG48" s="32">
        <v>0</v>
      </c>
      <c r="AH48" s="32">
        <v>35</v>
      </c>
      <c r="AI48" s="32">
        <v>30</v>
      </c>
      <c r="AJ48" s="28">
        <v>35</v>
      </c>
      <c r="AK48" s="28"/>
      <c r="AL48" s="28">
        <v>0</v>
      </c>
      <c r="AM48" s="28">
        <v>0</v>
      </c>
      <c r="AN48" s="32">
        <v>0</v>
      </c>
      <c r="AO48" s="32">
        <v>0</v>
      </c>
      <c r="AP48" s="32">
        <v>7</v>
      </c>
      <c r="AQ48" s="30">
        <f t="shared" si="2"/>
        <v>116.66666666666667</v>
      </c>
      <c r="AR48" s="31">
        <f t="shared" si="3"/>
        <v>35</v>
      </c>
    </row>
    <row r="49" spans="1:44" x14ac:dyDescent="0.25">
      <c r="A49" t="s">
        <v>204</v>
      </c>
      <c r="B49" t="s">
        <v>205</v>
      </c>
      <c r="C49" s="19" t="str">
        <f t="shared" si="1"/>
        <v>rgan</v>
      </c>
      <c r="E49" s="20" t="e">
        <f>COUNTIFS([1]Data!$N:$N,"Ploughmans CC",[1]Data!$Q:$Q,[1]Batting!$B50)</f>
        <v>#VALUE!</v>
      </c>
      <c r="F49" s="20" t="e">
        <f>E49-COUNTIFS([1]Data!$N:$N,"Ploughmans CC",[1]Data!$Q:$Q,[1]Batting!$B50,[1]Data!$U:$U,"did not bat")</f>
        <v>#VALUE!</v>
      </c>
      <c r="G49" s="20" t="e">
        <f>COUNTIFS([1]Data!$N:$N,"Ploughmans CC",[1]Data!$Q:$Q,[1]Batting!$B50,[1]Data!$U:$U,"not out")</f>
        <v>#VALUE!</v>
      </c>
      <c r="H49" s="21" t="e">
        <f>SUMIFS([1]Data!$Y:$Y,[1]Data!$N:$N,"Ploughmans CC",[1]Data!$Q:$Q,[1]Batting!$B50)</f>
        <v>#VALUE!</v>
      </c>
      <c r="I49" s="22" t="str">
        <f>IFERROR(GETPIVOTDATA("Runs",[1]Pivot!$A$4,"Player",B49),"n/a")</f>
        <v>n/a</v>
      </c>
      <c r="J49" s="20" t="str">
        <f>IFERROR(IF(VLOOKUP(CONCATENATE(B49,I49),[1]Data!G48:AQ1113,[1]Data!$U$6-[1]Data!$G$6+1,FALSE)="not out","*",""),"")</f>
        <v/>
      </c>
      <c r="K49" s="20" t="e">
        <f>COUNTIFS([1]Data!$N:$N,"Ploughmans CC",[1]Data!$Q:$Q,[1]Batting!$B50,[1]Data!$Y:$Y,"&gt;99")</f>
        <v>#VALUE!</v>
      </c>
      <c r="L49" s="20" t="e">
        <f>COUNTIFS([1]Data!$N:$N,"Ploughmans CC",[1]Data!$Q:$Q,[1]Batting!$B50,[1]Data!$Y:$Y,"&gt;49")-K49</f>
        <v>#VALUE!</v>
      </c>
      <c r="M49" s="20" t="e">
        <f>COUNTIFS([1]Data!$N:$N,"Ploughmans CC",[1]Data!$Q:$Q,[1]Batting!$B50,[1]Data!$Y:$Y,0)-COUNTIFS([1]Data!$N:$N,"Ploughmans CC",[1]Data!$Q:$Q,[1]Batting!$B50,[1]Data!$Y:$Y,0,[1]Data!$U:$U,"not out")</f>
        <v>#VALUE!</v>
      </c>
      <c r="N49" s="20" t="e">
        <f>SUMIFS([1]Data!$AC:$AC,[1]Data!$N:$N,"Ploughmans CC",[1]Data!$Q:$Q,[1]Batting!$B50)</f>
        <v>#VALUE!</v>
      </c>
      <c r="O49" s="20" t="e">
        <f>SUMIFS([1]Data!$AB:$AB,[1]Data!$N:$N,"Ploughmans CC",[1]Data!$Q:$Q,[1]Batting!$B50)</f>
        <v>#VALUE!</v>
      </c>
      <c r="P49" s="23" t="str">
        <f t="shared" si="0"/>
        <v>n/a</v>
      </c>
      <c r="R49" s="24">
        <v>89</v>
      </c>
      <c r="S49" s="24">
        <v>72</v>
      </c>
      <c r="T49" s="24">
        <v>16</v>
      </c>
      <c r="U49" s="25">
        <v>1014</v>
      </c>
      <c r="V49" s="26">
        <v>71</v>
      </c>
      <c r="W49" s="24" t="s">
        <v>123</v>
      </c>
      <c r="X49" s="24">
        <v>0</v>
      </c>
      <c r="Y49" s="24">
        <v>3</v>
      </c>
      <c r="Z49" s="24">
        <v>6</v>
      </c>
      <c r="AA49" s="24">
        <v>4</v>
      </c>
      <c r="AB49" s="24">
        <v>128</v>
      </c>
      <c r="AC49" s="27">
        <v>18.107142857142858</v>
      </c>
      <c r="AE49" s="32">
        <v>8</v>
      </c>
      <c r="AF49" s="32">
        <v>6</v>
      </c>
      <c r="AG49" s="32">
        <v>1</v>
      </c>
      <c r="AH49" s="32">
        <v>59</v>
      </c>
      <c r="AI49" s="32">
        <v>86</v>
      </c>
      <c r="AJ49" s="28">
        <v>41</v>
      </c>
      <c r="AK49" s="28"/>
      <c r="AL49" s="32">
        <v>0</v>
      </c>
      <c r="AM49" s="32">
        <v>0</v>
      </c>
      <c r="AN49" s="32">
        <v>1</v>
      </c>
      <c r="AO49" s="32">
        <v>0</v>
      </c>
      <c r="AP49" s="32">
        <v>8</v>
      </c>
      <c r="AQ49" s="30">
        <f t="shared" si="2"/>
        <v>68.604651162790702</v>
      </c>
      <c r="AR49" s="31">
        <f t="shared" si="3"/>
        <v>11.8</v>
      </c>
    </row>
    <row r="50" spans="1:44" x14ac:dyDescent="0.25">
      <c r="A50" t="s">
        <v>206</v>
      </c>
      <c r="B50" t="s">
        <v>207</v>
      </c>
      <c r="C50" s="19" t="str">
        <f t="shared" si="1"/>
        <v>ir</v>
      </c>
      <c r="E50" s="20" t="e">
        <f>COUNTIFS([1]Data!$N:$N,"Ploughmans CC",[1]Data!$Q:$Q,[1]Batting!$B50)</f>
        <v>#VALUE!</v>
      </c>
      <c r="F50" s="20" t="e">
        <f>E50-COUNTIFS([1]Data!$N:$N,"Ploughmans CC",[1]Data!$Q:$Q,[1]Batting!$B50,[1]Data!$U:$U,"did not bat")</f>
        <v>#VALUE!</v>
      </c>
      <c r="G50" s="20" t="e">
        <f>COUNTIFS([1]Data!$N:$N,"Ploughmans CC",[1]Data!$Q:$Q,[1]Batting!$B50,[1]Data!$U:$U,"not out")</f>
        <v>#VALUE!</v>
      </c>
      <c r="H50" s="21" t="e">
        <f>SUMIFS([1]Data!$Y:$Y,[1]Data!$N:$N,"Ploughmans CC",[1]Data!$Q:$Q,[1]Batting!$B50)</f>
        <v>#VALUE!</v>
      </c>
      <c r="I50" s="22" t="str">
        <f>IFERROR(GETPIVOTDATA("Runs",[1]Pivot!$A$4,"Player",B50),"n/a")</f>
        <v>n/a</v>
      </c>
      <c r="J50" s="20" t="str">
        <f>IFERROR(IF(VLOOKUP(CONCATENATE(B50,I50),[1]Data!G48:AQ1112,[1]Data!$U$6-[1]Data!$G$6+1,FALSE)="not out","*",""),"")</f>
        <v/>
      </c>
      <c r="K50" s="20" t="e">
        <f>COUNTIFS([1]Data!$N:$N,"Ploughmans CC",[1]Data!$Q:$Q,[1]Batting!$B50,[1]Data!$Y:$Y,"&gt;99")</f>
        <v>#VALUE!</v>
      </c>
      <c r="L50" s="20" t="e">
        <f>COUNTIFS([1]Data!$N:$N,"Ploughmans CC",[1]Data!$Q:$Q,[1]Batting!$B50,[1]Data!$Y:$Y,"&gt;49")-K50</f>
        <v>#VALUE!</v>
      </c>
      <c r="M50" s="20" t="e">
        <f>COUNTIFS([1]Data!$N:$N,"Ploughmans CC",[1]Data!$Q:$Q,[1]Batting!$B50,[1]Data!$Y:$Y,0)-COUNTIFS([1]Data!$N:$N,"Ploughmans CC",[1]Data!$Q:$Q,[1]Batting!$B50,[1]Data!$Y:$Y,0,[1]Data!$U:$U,"not out")</f>
        <v>#VALUE!</v>
      </c>
      <c r="N50" s="20" t="e">
        <f>SUMIFS([1]Data!$AC:$AC,[1]Data!$N:$N,"Ploughmans CC",[1]Data!$Q:$Q,[1]Batting!$B50)</f>
        <v>#VALUE!</v>
      </c>
      <c r="O50" s="20" t="e">
        <f>SUMIFS([1]Data!$AB:$AB,[1]Data!$N:$N,"Ploughmans CC",[1]Data!$Q:$Q,[1]Batting!$B50)</f>
        <v>#VALUE!</v>
      </c>
      <c r="P50" s="23" t="str">
        <f t="shared" si="0"/>
        <v>n/a</v>
      </c>
      <c r="R50" s="24">
        <v>1</v>
      </c>
      <c r="S50" s="24">
        <v>0</v>
      </c>
      <c r="T50" s="24">
        <v>0</v>
      </c>
      <c r="U50" s="25">
        <v>0</v>
      </c>
      <c r="V50" s="26">
        <v>0</v>
      </c>
      <c r="W50" s="24" t="s">
        <v>123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7" t="s">
        <v>133</v>
      </c>
      <c r="AE50" s="32">
        <v>1</v>
      </c>
      <c r="AF50" s="32">
        <v>1</v>
      </c>
      <c r="AG50" s="32">
        <v>0</v>
      </c>
      <c r="AH50" s="32">
        <v>0</v>
      </c>
      <c r="AI50" s="32">
        <v>1</v>
      </c>
      <c r="AJ50" s="32">
        <v>0</v>
      </c>
      <c r="AK50" s="32"/>
      <c r="AL50" s="32">
        <v>0</v>
      </c>
      <c r="AM50" s="32">
        <v>0</v>
      </c>
      <c r="AN50" s="32">
        <v>1</v>
      </c>
      <c r="AO50" s="32">
        <v>0</v>
      </c>
      <c r="AP50" s="32">
        <v>0</v>
      </c>
      <c r="AQ50" s="30">
        <f t="shared" si="2"/>
        <v>0</v>
      </c>
      <c r="AR50" s="31">
        <f t="shared" si="3"/>
        <v>0</v>
      </c>
    </row>
    <row r="51" spans="1:44" x14ac:dyDescent="0.25">
      <c r="A51" t="s">
        <v>208</v>
      </c>
      <c r="B51" t="s">
        <v>209</v>
      </c>
      <c r="C51" s="19" t="str">
        <f t="shared" si="1"/>
        <v>sir</v>
      </c>
      <c r="E51" s="20" t="e">
        <f>COUNTIFS([1]Data!$N:$N,"Ploughmans CC",[1]Data!$Q:$Q,[1]Batting!$B51)</f>
        <v>#VALUE!</v>
      </c>
      <c r="F51" s="20" t="e">
        <f>E51-COUNTIFS([1]Data!$N:$N,"Ploughmans CC",[1]Data!$Q:$Q,[1]Batting!$B51,[1]Data!$U:$U,"did not bat")</f>
        <v>#VALUE!</v>
      </c>
      <c r="G51" s="20" t="e">
        <f>COUNTIFS([1]Data!$N:$N,"Ploughmans CC",[1]Data!$Q:$Q,[1]Batting!$B51,[1]Data!$U:$U,"not out")</f>
        <v>#VALUE!</v>
      </c>
      <c r="H51" s="21" t="e">
        <f>SUMIFS([1]Data!$Y:$Y,[1]Data!$N:$N,"Ploughmans CC",[1]Data!$Q:$Q,[1]Batting!$B51)</f>
        <v>#VALUE!</v>
      </c>
      <c r="I51" s="22" t="str">
        <f>IFERROR(GETPIVOTDATA("Runs",[1]Pivot!$A$4,"Player",B51),"n/a")</f>
        <v>n/a</v>
      </c>
      <c r="J51" s="20" t="str">
        <f>IFERROR(IF(VLOOKUP(CONCATENATE(B51,I51),[1]Data!G49:AQ1145,[1]Data!$U$6-[1]Data!$G$6+1,FALSE)="not out","*",""),"")</f>
        <v/>
      </c>
      <c r="K51" s="20" t="e">
        <f>COUNTIFS([1]Data!$N:$N,"Ploughmans CC",[1]Data!$Q:$Q,[1]Batting!$B51,[1]Data!$Y:$Y,"&gt;99")</f>
        <v>#VALUE!</v>
      </c>
      <c r="L51" s="20" t="e">
        <f>COUNTIFS([1]Data!$N:$N,"Ploughmans CC",[1]Data!$Q:$Q,[1]Batting!$B51,[1]Data!$Y:$Y,"&gt;49")-K51</f>
        <v>#VALUE!</v>
      </c>
      <c r="M51" s="20" t="e">
        <f>COUNTIFS([1]Data!$N:$N,"Ploughmans CC",[1]Data!$Q:$Q,[1]Batting!$B51,[1]Data!$Y:$Y,0)-COUNTIFS([1]Data!$N:$N,"Ploughmans CC",[1]Data!$Q:$Q,[1]Batting!$B51,[1]Data!$Y:$Y,0,[1]Data!$U:$U,"not out")</f>
        <v>#VALUE!</v>
      </c>
      <c r="N51" s="20" t="e">
        <f>SUMIFS([1]Data!$AC:$AC,[1]Data!$N:$N,"Ploughmans CC",[1]Data!$Q:$Q,[1]Batting!$B51)</f>
        <v>#VALUE!</v>
      </c>
      <c r="O51" s="20" t="e">
        <f>SUMIFS([1]Data!$AB:$AB,[1]Data!$N:$N,"Ploughmans CC",[1]Data!$Q:$Q,[1]Batting!$B51)</f>
        <v>#VALUE!</v>
      </c>
      <c r="P51" s="23" t="str">
        <f t="shared" si="0"/>
        <v>n/a</v>
      </c>
      <c r="R51" s="24">
        <v>0</v>
      </c>
      <c r="S51" s="24">
        <v>0</v>
      </c>
      <c r="T51" s="24">
        <v>0</v>
      </c>
      <c r="U51" s="25">
        <v>0</v>
      </c>
      <c r="V51" s="26">
        <v>0</v>
      </c>
      <c r="W51" s="24" t="s">
        <v>123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7" t="s">
        <v>133</v>
      </c>
      <c r="AE51" s="32">
        <v>1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/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23" t="s">
        <v>125</v>
      </c>
      <c r="AR51" s="23" t="s">
        <v>125</v>
      </c>
    </row>
    <row r="52" spans="1:44" x14ac:dyDescent="0.25">
      <c r="A52" t="s">
        <v>158</v>
      </c>
      <c r="B52" t="s">
        <v>210</v>
      </c>
      <c r="C52" s="19" t="str">
        <f t="shared" si="1"/>
        <v>ens</v>
      </c>
      <c r="E52" s="20" t="e">
        <f>COUNTIFS([1]Data!$N:$N,"Ploughmans CC",[1]Data!$Q:$Q,[1]Batting!$B52)</f>
        <v>#VALUE!</v>
      </c>
      <c r="F52" s="20" t="e">
        <f>E52-COUNTIFS([1]Data!$N:$N,"Ploughmans CC",[1]Data!$Q:$Q,[1]Batting!$B52,[1]Data!$U:$U,"did not bat")</f>
        <v>#VALUE!</v>
      </c>
      <c r="G52" s="20" t="e">
        <f>COUNTIFS([1]Data!$N:$N,"Ploughmans CC",[1]Data!$Q:$Q,[1]Batting!$B52,[1]Data!$U:$U,"not out")</f>
        <v>#VALUE!</v>
      </c>
      <c r="H52" s="21" t="e">
        <f>SUMIFS([1]Data!$Y:$Y,[1]Data!$N:$N,"Ploughmans CC",[1]Data!$Q:$Q,[1]Batting!$B52)</f>
        <v>#VALUE!</v>
      </c>
      <c r="I52" s="22" t="str">
        <f>IFERROR(GETPIVOTDATA("Runs",[1]Pivot!$A$4,"Player",B52),"n/a")</f>
        <v>n/a</v>
      </c>
      <c r="J52" s="20" t="str">
        <f>IFERROR(IF(VLOOKUP(CONCATENATE(B52,I52),[1]Data!G49:AQ1112,[1]Data!$U$6-[1]Data!$G$6+1,FALSE)="not out","*",""),"")</f>
        <v/>
      </c>
      <c r="K52" s="20" t="e">
        <f>COUNTIFS([1]Data!$N:$N,"Ploughmans CC",[1]Data!$Q:$Q,[1]Batting!$B52,[1]Data!$Y:$Y,"&gt;99")</f>
        <v>#VALUE!</v>
      </c>
      <c r="L52" s="20" t="e">
        <f>COUNTIFS([1]Data!$N:$N,"Ploughmans CC",[1]Data!$Q:$Q,[1]Batting!$B52,[1]Data!$Y:$Y,"&gt;49")-K52</f>
        <v>#VALUE!</v>
      </c>
      <c r="M52" s="20" t="e">
        <f>COUNTIFS([1]Data!$N:$N,"Ploughmans CC",[1]Data!$Q:$Q,[1]Batting!$B52,[1]Data!$Y:$Y,0)-COUNTIFS([1]Data!$N:$N,"Ploughmans CC",[1]Data!$Q:$Q,[1]Batting!$B52,[1]Data!$Y:$Y,0,[1]Data!$U:$U,"not out")</f>
        <v>#VALUE!</v>
      </c>
      <c r="N52" s="20" t="e">
        <f>SUMIFS([1]Data!$AC:$AC,[1]Data!$N:$N,"Ploughmans CC",[1]Data!$Q:$Q,[1]Batting!$B52)</f>
        <v>#VALUE!</v>
      </c>
      <c r="O52" s="20" t="e">
        <f>SUMIFS([1]Data!$AB:$AB,[1]Data!$N:$N,"Ploughmans CC",[1]Data!$Q:$Q,[1]Batting!$B52)</f>
        <v>#VALUE!</v>
      </c>
      <c r="P52" s="23" t="str">
        <f t="shared" si="0"/>
        <v>n/a</v>
      </c>
      <c r="R52" s="24">
        <v>1</v>
      </c>
      <c r="S52" s="24">
        <v>1</v>
      </c>
      <c r="T52" s="24">
        <v>0</v>
      </c>
      <c r="U52" s="25">
        <v>10</v>
      </c>
      <c r="V52" s="26">
        <v>10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10</v>
      </c>
      <c r="AE52" s="32">
        <v>13</v>
      </c>
      <c r="AF52" s="32">
        <v>12</v>
      </c>
      <c r="AG52" s="32">
        <v>1</v>
      </c>
      <c r="AH52" s="32">
        <v>210</v>
      </c>
      <c r="AI52" s="32">
        <v>311</v>
      </c>
      <c r="AJ52" s="28"/>
      <c r="AK52" s="28" t="s">
        <v>211</v>
      </c>
      <c r="AL52" s="32">
        <v>0</v>
      </c>
      <c r="AM52" s="32">
        <v>1</v>
      </c>
      <c r="AN52" s="32">
        <v>1</v>
      </c>
      <c r="AO52" s="32">
        <v>4</v>
      </c>
      <c r="AP52" s="32">
        <v>23</v>
      </c>
      <c r="AQ52" s="30">
        <f t="shared" si="2"/>
        <v>67.524115755627008</v>
      </c>
      <c r="AR52" s="31">
        <f t="shared" si="3"/>
        <v>19.09090909090909</v>
      </c>
    </row>
    <row r="53" spans="1:44" x14ac:dyDescent="0.25">
      <c r="A53" t="s">
        <v>212</v>
      </c>
      <c r="B53" t="s">
        <v>213</v>
      </c>
      <c r="C53" s="19" t="str">
        <f t="shared" si="1"/>
        <v>rks</v>
      </c>
      <c r="E53" s="20" t="e">
        <f>COUNTIFS([1]Data!$N:$N,"Ploughmans CC",[1]Data!$Q:$Q,[1]Batting!$B53)</f>
        <v>#VALUE!</v>
      </c>
      <c r="F53" s="20" t="e">
        <f>E53-COUNTIFS([1]Data!$N:$N,"Ploughmans CC",[1]Data!$Q:$Q,[1]Batting!$B53,[1]Data!$U:$U,"did not bat")</f>
        <v>#VALUE!</v>
      </c>
      <c r="G53" s="20" t="e">
        <f>COUNTIFS([1]Data!$N:$N,"Ploughmans CC",[1]Data!$Q:$Q,[1]Batting!$B53,[1]Data!$U:$U,"not out")</f>
        <v>#VALUE!</v>
      </c>
      <c r="H53" s="21" t="e">
        <f>SUMIFS([1]Data!$Y:$Y,[1]Data!$N:$N,"Ploughmans CC",[1]Data!$Q:$Q,[1]Batting!$B53)</f>
        <v>#VALUE!</v>
      </c>
      <c r="I53" s="22" t="str">
        <f>IFERROR(GETPIVOTDATA("Runs",[1]Pivot!$A$4,"Player",B53),"n/a")</f>
        <v>n/a</v>
      </c>
      <c r="J53" s="20" t="str">
        <f>IFERROR(IF(VLOOKUP(CONCATENATE(B53,I53),[1]Data!G50:AQ1112,[1]Data!$U$6-[1]Data!$G$6+1,FALSE)="not out","*",""),"")</f>
        <v/>
      </c>
      <c r="K53" s="20" t="e">
        <f>COUNTIFS([1]Data!$N:$N,"Ploughmans CC",[1]Data!$Q:$Q,[1]Batting!$B53,[1]Data!$Y:$Y,"&gt;99")</f>
        <v>#VALUE!</v>
      </c>
      <c r="L53" s="20" t="e">
        <f>COUNTIFS([1]Data!$N:$N,"Ploughmans CC",[1]Data!$Q:$Q,[1]Batting!$B53,[1]Data!$Y:$Y,"&gt;49")-K53</f>
        <v>#VALUE!</v>
      </c>
      <c r="M53" s="20" t="e">
        <f>COUNTIFS([1]Data!$N:$N,"Ploughmans CC",[1]Data!$Q:$Q,[1]Batting!$B53,[1]Data!$Y:$Y,0)-COUNTIFS([1]Data!$N:$N,"Ploughmans CC",[1]Data!$Q:$Q,[1]Batting!$B53,[1]Data!$Y:$Y,0,[1]Data!$U:$U,"not out")</f>
        <v>#VALUE!</v>
      </c>
      <c r="N53" s="20" t="e">
        <f>SUMIFS([1]Data!$AC:$AC,[1]Data!$N:$N,"Ploughmans CC",[1]Data!$Q:$Q,[1]Batting!$B53)</f>
        <v>#VALUE!</v>
      </c>
      <c r="O53" s="20" t="e">
        <f>SUMIFS([1]Data!$AB:$AB,[1]Data!$N:$N,"Ploughmans CC",[1]Data!$Q:$Q,[1]Batting!$B53)</f>
        <v>#VALUE!</v>
      </c>
      <c r="P53" s="23" t="str">
        <f t="shared" si="0"/>
        <v>n/a</v>
      </c>
      <c r="R53" s="24">
        <v>116</v>
      </c>
      <c r="S53" s="24">
        <v>91</v>
      </c>
      <c r="T53" s="24">
        <v>20</v>
      </c>
      <c r="U53" s="25">
        <v>802</v>
      </c>
      <c r="V53" s="26">
        <v>51</v>
      </c>
      <c r="W53" s="24" t="s">
        <v>147</v>
      </c>
      <c r="X53" s="24">
        <v>0</v>
      </c>
      <c r="Y53" s="24">
        <v>1</v>
      </c>
      <c r="Z53" s="24">
        <v>12</v>
      </c>
      <c r="AA53" s="24">
        <v>4</v>
      </c>
      <c r="AB53" s="24">
        <v>105</v>
      </c>
      <c r="AC53" s="27">
        <v>11.295774647887324</v>
      </c>
      <c r="AE53" s="32">
        <v>16</v>
      </c>
      <c r="AF53" s="32">
        <v>16</v>
      </c>
      <c r="AG53" s="32">
        <v>1</v>
      </c>
      <c r="AH53" s="32">
        <v>282</v>
      </c>
      <c r="AI53" s="32">
        <v>403</v>
      </c>
      <c r="AJ53" s="32">
        <v>54</v>
      </c>
      <c r="AK53" s="32"/>
      <c r="AL53" s="32">
        <v>0</v>
      </c>
      <c r="AM53" s="32">
        <v>1</v>
      </c>
      <c r="AN53" s="32">
        <v>1</v>
      </c>
      <c r="AO53" s="32">
        <v>2</v>
      </c>
      <c r="AP53" s="32">
        <v>35</v>
      </c>
      <c r="AQ53" s="30">
        <f t="shared" si="2"/>
        <v>69.975186104218366</v>
      </c>
      <c r="AR53" s="31">
        <f t="shared" si="3"/>
        <v>18.8</v>
      </c>
    </row>
    <row r="54" spans="1:44" x14ac:dyDescent="0.25">
      <c r="A54" t="s">
        <v>214</v>
      </c>
      <c r="B54" t="s">
        <v>215</v>
      </c>
      <c r="C54" s="13" t="s">
        <v>105</v>
      </c>
      <c r="D54" s="14" t="s">
        <v>106</v>
      </c>
      <c r="E54" s="13" t="s">
        <v>107</v>
      </c>
      <c r="F54" s="13" t="s">
        <v>108</v>
      </c>
      <c r="G54" s="13" t="s">
        <v>109</v>
      </c>
      <c r="H54" s="15" t="s">
        <v>110</v>
      </c>
      <c r="I54" s="13" t="s">
        <v>111</v>
      </c>
      <c r="J54" s="13" t="s">
        <v>112</v>
      </c>
      <c r="K54" s="13" t="s">
        <v>113</v>
      </c>
      <c r="L54" s="13" t="s">
        <v>114</v>
      </c>
      <c r="M54" s="13" t="s">
        <v>115</v>
      </c>
      <c r="N54" s="13" t="s">
        <v>116</v>
      </c>
      <c r="O54" s="13" t="s">
        <v>117</v>
      </c>
      <c r="P54" s="13" t="s">
        <v>118</v>
      </c>
      <c r="Q54" s="14" t="s">
        <v>106</v>
      </c>
      <c r="R54" s="13" t="s">
        <v>107</v>
      </c>
      <c r="S54" s="13" t="s">
        <v>108</v>
      </c>
      <c r="T54" s="13" t="s">
        <v>109</v>
      </c>
      <c r="U54" s="15" t="s">
        <v>110</v>
      </c>
      <c r="V54" s="13" t="s">
        <v>111</v>
      </c>
      <c r="W54" s="13" t="s">
        <v>112</v>
      </c>
      <c r="X54" s="13" t="s">
        <v>113</v>
      </c>
      <c r="Y54" s="13" t="s">
        <v>114</v>
      </c>
      <c r="Z54" s="13" t="s">
        <v>115</v>
      </c>
      <c r="AA54" s="13" t="s">
        <v>116</v>
      </c>
      <c r="AB54" s="13" t="s">
        <v>117</v>
      </c>
      <c r="AC54" s="16" t="s">
        <v>118</v>
      </c>
      <c r="AD54" s="14" t="s">
        <v>106</v>
      </c>
      <c r="AE54" s="32">
        <v>2</v>
      </c>
      <c r="AF54" s="32">
        <v>2</v>
      </c>
      <c r="AG54" s="32">
        <v>1</v>
      </c>
      <c r="AH54" s="32">
        <v>76</v>
      </c>
      <c r="AI54" s="32">
        <v>91</v>
      </c>
      <c r="AJ54" s="28"/>
      <c r="AK54" s="28" t="s">
        <v>216</v>
      </c>
      <c r="AL54" s="32">
        <v>0</v>
      </c>
      <c r="AM54" s="32">
        <v>1</v>
      </c>
      <c r="AN54" s="32">
        <v>0</v>
      </c>
      <c r="AO54" s="32">
        <v>0</v>
      </c>
      <c r="AP54" s="32">
        <v>10</v>
      </c>
      <c r="AQ54" s="30">
        <f t="shared" si="2"/>
        <v>83.516483516483518</v>
      </c>
      <c r="AR54" s="31">
        <f t="shared" si="3"/>
        <v>76</v>
      </c>
    </row>
    <row r="55" spans="1:44" x14ac:dyDescent="0.25">
      <c r="A55" t="s">
        <v>217</v>
      </c>
      <c r="B55" t="s">
        <v>180</v>
      </c>
      <c r="AE55" s="32">
        <v>6</v>
      </c>
      <c r="AF55" s="32">
        <v>3</v>
      </c>
      <c r="AG55" s="32">
        <v>1</v>
      </c>
      <c r="AH55" s="32">
        <v>27</v>
      </c>
      <c r="AI55" s="32">
        <v>26</v>
      </c>
      <c r="AJ55" s="28">
        <v>18</v>
      </c>
      <c r="AK55" s="28"/>
      <c r="AL55" s="32">
        <v>0</v>
      </c>
      <c r="AM55" s="32">
        <v>0</v>
      </c>
      <c r="AN55" s="32">
        <v>0</v>
      </c>
      <c r="AO55" s="32">
        <v>0</v>
      </c>
      <c r="AP55" s="32">
        <v>4</v>
      </c>
      <c r="AQ55" s="30">
        <f t="shared" si="2"/>
        <v>103.84615384615384</v>
      </c>
      <c r="AR55" s="31">
        <f t="shared" si="3"/>
        <v>13.5</v>
      </c>
    </row>
    <row r="56" spans="1:44" x14ac:dyDescent="0.25">
      <c r="A56" t="s">
        <v>218</v>
      </c>
      <c r="B56" t="s">
        <v>219</v>
      </c>
      <c r="AE56" s="32">
        <v>1</v>
      </c>
      <c r="AF56" s="32">
        <v>0</v>
      </c>
      <c r="AG56" s="32">
        <v>0</v>
      </c>
      <c r="AH56" s="32">
        <v>0</v>
      </c>
      <c r="AI56" s="32">
        <v>0</v>
      </c>
      <c r="AJ56" s="28">
        <v>0</v>
      </c>
      <c r="AK56" s="28"/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23" t="s">
        <v>125</v>
      </c>
      <c r="AR56" s="23" t="s">
        <v>125</v>
      </c>
    </row>
    <row r="57" spans="1:44" x14ac:dyDescent="0.25">
      <c r="A57" t="s">
        <v>128</v>
      </c>
      <c r="B57" t="s">
        <v>220</v>
      </c>
      <c r="AE57" s="28">
        <v>1</v>
      </c>
      <c r="AF57" s="28">
        <v>1</v>
      </c>
      <c r="AG57" s="28">
        <v>0</v>
      </c>
      <c r="AH57" s="28">
        <v>0</v>
      </c>
      <c r="AI57" s="28">
        <v>3</v>
      </c>
      <c r="AJ57" s="28">
        <v>0</v>
      </c>
      <c r="AK57" s="28"/>
      <c r="AL57" s="28">
        <v>0</v>
      </c>
      <c r="AM57" s="28">
        <v>0</v>
      </c>
      <c r="AN57" s="28">
        <v>1</v>
      </c>
      <c r="AO57" s="28">
        <v>0</v>
      </c>
      <c r="AP57" s="28">
        <v>0</v>
      </c>
      <c r="AQ57" s="30">
        <f t="shared" si="2"/>
        <v>0</v>
      </c>
      <c r="AR57" s="31">
        <f t="shared" si="3"/>
        <v>0</v>
      </c>
    </row>
    <row r="58" spans="1:44" x14ac:dyDescent="0.25">
      <c r="A58" t="s">
        <v>221</v>
      </c>
      <c r="B58" t="s">
        <v>222</v>
      </c>
      <c r="AE58" s="32">
        <v>18</v>
      </c>
      <c r="AF58" s="32">
        <v>9</v>
      </c>
      <c r="AG58" s="32">
        <v>4</v>
      </c>
      <c r="AH58" s="32">
        <v>75</v>
      </c>
      <c r="AI58" s="32">
        <v>116</v>
      </c>
      <c r="AJ58" s="28"/>
      <c r="AK58" s="28" t="s">
        <v>223</v>
      </c>
      <c r="AL58" s="32">
        <v>0</v>
      </c>
      <c r="AM58" s="32">
        <v>0</v>
      </c>
      <c r="AN58" s="32">
        <v>0</v>
      </c>
      <c r="AO58" s="32">
        <v>0</v>
      </c>
      <c r="AP58" s="32">
        <v>6</v>
      </c>
      <c r="AQ58" s="30">
        <f t="shared" si="2"/>
        <v>64.65517241379311</v>
      </c>
      <c r="AR58" s="31">
        <f t="shared" si="3"/>
        <v>15</v>
      </c>
    </row>
    <row r="59" spans="1:44" x14ac:dyDescent="0.25">
      <c r="A59" t="s">
        <v>224</v>
      </c>
      <c r="B59" t="s">
        <v>225</v>
      </c>
      <c r="AE59" s="32">
        <v>23</v>
      </c>
      <c r="AF59" s="32">
        <v>20</v>
      </c>
      <c r="AG59" s="32">
        <v>4</v>
      </c>
      <c r="AH59" s="32">
        <v>533</v>
      </c>
      <c r="AI59" s="32">
        <v>451</v>
      </c>
      <c r="AJ59" s="28">
        <v>92</v>
      </c>
      <c r="AK59" s="28"/>
      <c r="AL59" s="32">
        <v>0</v>
      </c>
      <c r="AM59" s="32">
        <v>4</v>
      </c>
      <c r="AN59" s="32">
        <v>2</v>
      </c>
      <c r="AO59" s="32">
        <v>17</v>
      </c>
      <c r="AP59" s="32">
        <v>66</v>
      </c>
      <c r="AQ59" s="30">
        <f t="shared" si="2"/>
        <v>118.18181818181819</v>
      </c>
      <c r="AR59" s="31">
        <f t="shared" si="3"/>
        <v>33.3125</v>
      </c>
    </row>
    <row r="60" spans="1:44" x14ac:dyDescent="0.25">
      <c r="A60" t="s">
        <v>135</v>
      </c>
      <c r="B60" t="s">
        <v>226</v>
      </c>
      <c r="AE60" s="32">
        <v>11</v>
      </c>
      <c r="AF60" s="32">
        <v>7</v>
      </c>
      <c r="AG60" s="32">
        <v>0</v>
      </c>
      <c r="AH60" s="32">
        <v>34</v>
      </c>
      <c r="AI60" s="32">
        <v>51</v>
      </c>
      <c r="AJ60" s="32">
        <v>16</v>
      </c>
      <c r="AK60" s="32"/>
      <c r="AL60" s="32">
        <v>0</v>
      </c>
      <c r="AM60" s="32">
        <v>0</v>
      </c>
      <c r="AN60" s="32">
        <v>0</v>
      </c>
      <c r="AO60" s="32">
        <v>0</v>
      </c>
      <c r="AP60" s="32">
        <v>6</v>
      </c>
      <c r="AQ60" s="30">
        <f t="shared" si="2"/>
        <v>66.666666666666671</v>
      </c>
      <c r="AR60" s="31">
        <f t="shared" si="3"/>
        <v>4.8571428571428568</v>
      </c>
    </row>
    <row r="61" spans="1:44" x14ac:dyDescent="0.25">
      <c r="A61" t="s">
        <v>227</v>
      </c>
      <c r="B61" t="s">
        <v>228</v>
      </c>
      <c r="AE61" s="32">
        <v>1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/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23" t="s">
        <v>125</v>
      </c>
      <c r="AR61" s="23" t="s">
        <v>125</v>
      </c>
    </row>
    <row r="62" spans="1:44" x14ac:dyDescent="0.25">
      <c r="A62" t="s">
        <v>153</v>
      </c>
      <c r="B62" t="s">
        <v>229</v>
      </c>
      <c r="AE62" s="32">
        <v>10</v>
      </c>
      <c r="AF62" s="32">
        <v>10</v>
      </c>
      <c r="AG62" s="32">
        <v>0</v>
      </c>
      <c r="AH62" s="32">
        <v>192</v>
      </c>
      <c r="AI62" s="32">
        <v>212</v>
      </c>
      <c r="AJ62" s="28">
        <v>47</v>
      </c>
      <c r="AK62" s="28"/>
      <c r="AL62" s="32">
        <v>0</v>
      </c>
      <c r="AM62" s="32">
        <v>0</v>
      </c>
      <c r="AN62" s="32">
        <v>4</v>
      </c>
      <c r="AO62" s="32">
        <v>6</v>
      </c>
      <c r="AP62" s="32">
        <v>10</v>
      </c>
      <c r="AQ62" s="30">
        <f t="shared" si="2"/>
        <v>90.566037735849051</v>
      </c>
      <c r="AR62" s="31">
        <f t="shared" si="3"/>
        <v>19.2</v>
      </c>
    </row>
    <row r="63" spans="1:44" x14ac:dyDescent="0.25">
      <c r="A63" t="s">
        <v>145</v>
      </c>
      <c r="B63" t="s">
        <v>230</v>
      </c>
      <c r="AE63" s="32">
        <v>7</v>
      </c>
      <c r="AF63" s="32">
        <v>7</v>
      </c>
      <c r="AG63" s="32">
        <v>2</v>
      </c>
      <c r="AH63" s="32">
        <v>129</v>
      </c>
      <c r="AI63" s="32">
        <v>173</v>
      </c>
      <c r="AJ63" s="28">
        <v>78</v>
      </c>
      <c r="AK63" s="28"/>
      <c r="AL63" s="32">
        <v>0</v>
      </c>
      <c r="AM63" s="32">
        <v>1</v>
      </c>
      <c r="AN63" s="32">
        <v>1</v>
      </c>
      <c r="AO63" s="32">
        <v>2</v>
      </c>
      <c r="AP63" s="32">
        <v>15</v>
      </c>
      <c r="AQ63" s="30">
        <f t="shared" si="2"/>
        <v>74.566473988439313</v>
      </c>
      <c r="AR63" s="31">
        <f t="shared" si="3"/>
        <v>25.8</v>
      </c>
    </row>
    <row r="64" spans="1:44" x14ac:dyDescent="0.25">
      <c r="A64" t="s">
        <v>153</v>
      </c>
      <c r="B64" t="s">
        <v>230</v>
      </c>
      <c r="AE64" s="32">
        <v>1</v>
      </c>
      <c r="AF64" s="32">
        <v>1</v>
      </c>
      <c r="AG64" s="32">
        <v>1</v>
      </c>
      <c r="AH64" s="32">
        <v>20</v>
      </c>
      <c r="AI64" s="32">
        <v>25</v>
      </c>
      <c r="AJ64" s="28"/>
      <c r="AK64" s="28" t="s">
        <v>231</v>
      </c>
      <c r="AL64" s="32">
        <v>0</v>
      </c>
      <c r="AM64" s="32">
        <v>0</v>
      </c>
      <c r="AN64" s="32">
        <v>0</v>
      </c>
      <c r="AO64" s="32">
        <v>0</v>
      </c>
      <c r="AP64" s="32">
        <v>2</v>
      </c>
      <c r="AQ64" s="30">
        <f t="shared" si="2"/>
        <v>80</v>
      </c>
      <c r="AR64" s="23" t="s">
        <v>125</v>
      </c>
    </row>
    <row r="65" spans="1:44" x14ac:dyDescent="0.25">
      <c r="A65" t="s">
        <v>232</v>
      </c>
      <c r="B65" t="s">
        <v>233</v>
      </c>
      <c r="AE65" s="32">
        <v>4</v>
      </c>
      <c r="AF65" s="32">
        <v>3</v>
      </c>
      <c r="AG65" s="32">
        <v>1</v>
      </c>
      <c r="AH65" s="32">
        <v>25</v>
      </c>
      <c r="AI65" s="32">
        <v>61</v>
      </c>
      <c r="AJ65" s="28">
        <v>15</v>
      </c>
      <c r="AK65" s="28"/>
      <c r="AL65" s="32">
        <v>0</v>
      </c>
      <c r="AM65" s="32">
        <v>0</v>
      </c>
      <c r="AN65" s="32">
        <v>0</v>
      </c>
      <c r="AO65" s="32">
        <v>0</v>
      </c>
      <c r="AP65" s="32">
        <v>4</v>
      </c>
      <c r="AQ65" s="30">
        <f t="shared" si="2"/>
        <v>40.983606557377051</v>
      </c>
      <c r="AR65" s="31">
        <f t="shared" si="3"/>
        <v>12.5</v>
      </c>
    </row>
    <row r="66" spans="1:44" x14ac:dyDescent="0.25">
      <c r="A66" t="s">
        <v>234</v>
      </c>
      <c r="B66" t="s">
        <v>235</v>
      </c>
      <c r="AE66" s="32">
        <v>1</v>
      </c>
      <c r="AF66" s="32">
        <v>1</v>
      </c>
      <c r="AG66" s="32">
        <v>0</v>
      </c>
      <c r="AH66" s="32">
        <v>95</v>
      </c>
      <c r="AI66" s="32">
        <v>49</v>
      </c>
      <c r="AJ66" s="28">
        <v>95</v>
      </c>
      <c r="AK66" s="28"/>
      <c r="AL66" s="32">
        <v>0</v>
      </c>
      <c r="AM66" s="32">
        <v>1</v>
      </c>
      <c r="AN66" s="32">
        <v>0</v>
      </c>
      <c r="AO66" s="32">
        <v>5</v>
      </c>
      <c r="AP66" s="32">
        <v>14</v>
      </c>
      <c r="AQ66" s="30">
        <f t="shared" si="2"/>
        <v>193.87755102040816</v>
      </c>
      <c r="AR66" s="31">
        <f t="shared" si="3"/>
        <v>95</v>
      </c>
    </row>
    <row r="67" spans="1:44" x14ac:dyDescent="0.25">
      <c r="A67" t="s">
        <v>128</v>
      </c>
      <c r="B67" t="s">
        <v>236</v>
      </c>
      <c r="AE67" s="32">
        <v>1</v>
      </c>
      <c r="AF67" s="32">
        <v>0</v>
      </c>
      <c r="AG67" s="32">
        <v>0</v>
      </c>
      <c r="AH67" s="32">
        <v>0</v>
      </c>
      <c r="AI67" s="32">
        <v>0</v>
      </c>
      <c r="AJ67" s="28">
        <v>0</v>
      </c>
      <c r="AK67" s="28"/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23" t="s">
        <v>125</v>
      </c>
      <c r="AR67" s="23" t="s">
        <v>125</v>
      </c>
    </row>
    <row r="68" spans="1:44" x14ac:dyDescent="0.25">
      <c r="A68" t="s">
        <v>184</v>
      </c>
      <c r="B68" t="s">
        <v>237</v>
      </c>
      <c r="AE68" s="32">
        <v>5</v>
      </c>
      <c r="AF68" s="32">
        <v>5</v>
      </c>
      <c r="AG68" s="32">
        <v>0</v>
      </c>
      <c r="AH68" s="32">
        <v>207</v>
      </c>
      <c r="AI68" s="32">
        <v>230</v>
      </c>
      <c r="AJ68" s="28">
        <v>72</v>
      </c>
      <c r="AK68" s="28"/>
      <c r="AL68" s="32">
        <v>0</v>
      </c>
      <c r="AM68" s="32">
        <v>1</v>
      </c>
      <c r="AN68" s="32">
        <v>0</v>
      </c>
      <c r="AO68" s="32">
        <v>2</v>
      </c>
      <c r="AP68" s="32">
        <v>34</v>
      </c>
      <c r="AQ68" s="30">
        <f t="shared" si="2"/>
        <v>90</v>
      </c>
      <c r="AR68" s="31">
        <f t="shared" si="3"/>
        <v>41.4</v>
      </c>
    </row>
    <row r="69" spans="1:44" x14ac:dyDescent="0.25">
      <c r="A69" t="s">
        <v>135</v>
      </c>
      <c r="B69" t="s">
        <v>238</v>
      </c>
      <c r="AE69" s="32">
        <v>8</v>
      </c>
      <c r="AF69" s="32">
        <v>5</v>
      </c>
      <c r="AG69" s="32">
        <v>0</v>
      </c>
      <c r="AH69" s="32">
        <v>27</v>
      </c>
      <c r="AI69" s="32">
        <v>56</v>
      </c>
      <c r="AJ69" s="28">
        <v>12</v>
      </c>
      <c r="AK69" s="28"/>
      <c r="AL69" s="32">
        <v>0</v>
      </c>
      <c r="AM69" s="32">
        <v>0</v>
      </c>
      <c r="AN69" s="32">
        <v>2</v>
      </c>
      <c r="AO69" s="32">
        <v>0</v>
      </c>
      <c r="AP69" s="32">
        <v>4</v>
      </c>
      <c r="AQ69" s="30">
        <f t="shared" si="2"/>
        <v>48.214285714285715</v>
      </c>
      <c r="AR69" s="31">
        <f t="shared" si="3"/>
        <v>5.4</v>
      </c>
    </row>
    <row r="70" spans="1:44" x14ac:dyDescent="0.25">
      <c r="A70" t="s">
        <v>239</v>
      </c>
      <c r="B70" t="s">
        <v>240</v>
      </c>
      <c r="AE70" s="32">
        <v>15</v>
      </c>
      <c r="AF70" s="32">
        <v>9</v>
      </c>
      <c r="AG70" s="32">
        <v>4</v>
      </c>
      <c r="AH70" s="32">
        <v>21</v>
      </c>
      <c r="AI70" s="32">
        <v>60</v>
      </c>
      <c r="AJ70" s="32">
        <v>12</v>
      </c>
      <c r="AK70" s="32"/>
      <c r="AL70" s="32">
        <v>0</v>
      </c>
      <c r="AM70" s="32">
        <v>0</v>
      </c>
      <c r="AN70" s="32">
        <v>3</v>
      </c>
      <c r="AO70" s="32">
        <v>0</v>
      </c>
      <c r="AP70" s="32">
        <v>3</v>
      </c>
      <c r="AQ70" s="30">
        <f t="shared" si="2"/>
        <v>35</v>
      </c>
      <c r="AR70" s="31">
        <f t="shared" si="3"/>
        <v>4.2</v>
      </c>
    </row>
    <row r="71" spans="1:44" x14ac:dyDescent="0.25">
      <c r="A71" t="s">
        <v>241</v>
      </c>
      <c r="B71" t="s">
        <v>242</v>
      </c>
      <c r="AE71" s="32">
        <v>1</v>
      </c>
      <c r="AF71" s="32">
        <v>1</v>
      </c>
      <c r="AG71" s="32">
        <v>0</v>
      </c>
      <c r="AH71" s="32">
        <v>7</v>
      </c>
      <c r="AI71" s="32">
        <v>13</v>
      </c>
      <c r="AJ71" s="32">
        <v>7</v>
      </c>
      <c r="AK71" s="32"/>
      <c r="AL71" s="32">
        <v>0</v>
      </c>
      <c r="AM71" s="32">
        <v>0</v>
      </c>
      <c r="AN71" s="32">
        <v>0</v>
      </c>
      <c r="AO71" s="32">
        <v>0</v>
      </c>
      <c r="AP71" s="32">
        <v>1</v>
      </c>
      <c r="AQ71" s="30">
        <f t="shared" si="2"/>
        <v>53.846153846153847</v>
      </c>
      <c r="AR71" s="31">
        <f t="shared" si="3"/>
        <v>7</v>
      </c>
    </row>
    <row r="72" spans="1:44" x14ac:dyDescent="0.25">
      <c r="A72" t="s">
        <v>184</v>
      </c>
      <c r="B72" t="s">
        <v>243</v>
      </c>
      <c r="AE72" s="32">
        <v>16</v>
      </c>
      <c r="AF72" s="32">
        <v>16</v>
      </c>
      <c r="AG72" s="32">
        <v>3</v>
      </c>
      <c r="AH72" s="32">
        <v>535</v>
      </c>
      <c r="AI72" s="32">
        <v>512</v>
      </c>
      <c r="AJ72" s="28"/>
      <c r="AK72" s="28" t="s">
        <v>244</v>
      </c>
      <c r="AL72" s="32">
        <v>0</v>
      </c>
      <c r="AM72" s="32">
        <v>2</v>
      </c>
      <c r="AN72" s="32">
        <v>0</v>
      </c>
      <c r="AO72" s="32">
        <v>11</v>
      </c>
      <c r="AP72" s="32">
        <v>71</v>
      </c>
      <c r="AQ72" s="30">
        <f t="shared" si="2"/>
        <v>104.4921875</v>
      </c>
      <c r="AR72" s="31">
        <f t="shared" si="3"/>
        <v>41.153846153846153</v>
      </c>
    </row>
    <row r="73" spans="1:44" x14ac:dyDescent="0.25">
      <c r="A73" t="s">
        <v>227</v>
      </c>
      <c r="B73" t="s">
        <v>245</v>
      </c>
      <c r="AE73" s="32">
        <v>2</v>
      </c>
      <c r="AF73" s="32">
        <v>2</v>
      </c>
      <c r="AG73" s="32">
        <v>1</v>
      </c>
      <c r="AH73" s="32">
        <v>104</v>
      </c>
      <c r="AI73" s="32">
        <v>109</v>
      </c>
      <c r="AJ73" s="28"/>
      <c r="AK73" s="28" t="s">
        <v>246</v>
      </c>
      <c r="AL73" s="32">
        <v>0</v>
      </c>
      <c r="AM73" s="32">
        <v>1</v>
      </c>
      <c r="AN73" s="32">
        <v>0</v>
      </c>
      <c r="AO73" s="32">
        <v>0</v>
      </c>
      <c r="AP73" s="32">
        <v>14</v>
      </c>
      <c r="AQ73" s="30">
        <f t="shared" si="2"/>
        <v>95.412844036697251</v>
      </c>
      <c r="AR73" s="31">
        <f t="shared" si="3"/>
        <v>104</v>
      </c>
    </row>
    <row r="74" spans="1:44" x14ac:dyDescent="0.25">
      <c r="A74" t="s">
        <v>247</v>
      </c>
      <c r="B74" t="s">
        <v>248</v>
      </c>
      <c r="AE74" s="32">
        <v>1</v>
      </c>
      <c r="AF74" s="32">
        <v>1</v>
      </c>
      <c r="AG74" s="32">
        <v>0</v>
      </c>
      <c r="AH74" s="32">
        <v>1</v>
      </c>
      <c r="AI74" s="32">
        <v>2</v>
      </c>
      <c r="AJ74" s="28">
        <v>1</v>
      </c>
      <c r="AK74" s="28"/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0">
        <f t="shared" si="2"/>
        <v>50</v>
      </c>
      <c r="AR74" s="31">
        <f t="shared" si="3"/>
        <v>1</v>
      </c>
    </row>
    <row r="75" spans="1:44" x14ac:dyDescent="0.25">
      <c r="A75" t="s">
        <v>249</v>
      </c>
      <c r="B75" t="s">
        <v>250</v>
      </c>
      <c r="AE75" s="32">
        <v>2</v>
      </c>
      <c r="AF75" s="32">
        <v>2</v>
      </c>
      <c r="AG75" s="32">
        <v>1</v>
      </c>
      <c r="AH75" s="32">
        <v>4</v>
      </c>
      <c r="AI75" s="32">
        <v>24</v>
      </c>
      <c r="AJ75" s="32">
        <v>1</v>
      </c>
      <c r="AK75" s="32"/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0">
        <f t="shared" ref="AQ75:AQ79" si="4">SUM(AH75*100)/AI75</f>
        <v>16.666666666666668</v>
      </c>
      <c r="AR75" s="31">
        <f t="shared" ref="AR75:AR79" si="5">AH75/(AF75-AG75)</f>
        <v>4</v>
      </c>
    </row>
    <row r="76" spans="1:44" x14ac:dyDescent="0.25">
      <c r="A76" t="s">
        <v>251</v>
      </c>
      <c r="B76" t="s">
        <v>252</v>
      </c>
      <c r="AE76" s="32">
        <v>1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/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23" t="s">
        <v>125</v>
      </c>
      <c r="AR76" s="23" t="s">
        <v>125</v>
      </c>
    </row>
    <row r="77" spans="1:44" x14ac:dyDescent="0.25">
      <c r="A77" t="s">
        <v>253</v>
      </c>
      <c r="B77" t="s">
        <v>252</v>
      </c>
      <c r="AE77" s="32">
        <v>1</v>
      </c>
      <c r="AF77" s="32">
        <v>1</v>
      </c>
      <c r="AG77" s="32">
        <v>1</v>
      </c>
      <c r="AH77" s="32">
        <v>1</v>
      </c>
      <c r="AI77" s="32">
        <v>1</v>
      </c>
      <c r="AJ77" s="28"/>
      <c r="AK77" s="28" t="s">
        <v>157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0">
        <f t="shared" si="4"/>
        <v>100</v>
      </c>
      <c r="AR77" s="23" t="s">
        <v>125</v>
      </c>
    </row>
    <row r="78" spans="1:44" x14ac:dyDescent="0.25">
      <c r="A78" t="s">
        <v>128</v>
      </c>
      <c r="B78" t="s">
        <v>254</v>
      </c>
      <c r="AE78" s="32">
        <v>5</v>
      </c>
      <c r="AF78" s="32">
        <v>3</v>
      </c>
      <c r="AG78" s="32">
        <v>1</v>
      </c>
      <c r="AH78" s="32">
        <v>71</v>
      </c>
      <c r="AI78" s="32">
        <v>122</v>
      </c>
      <c r="AJ78" s="32">
        <v>52</v>
      </c>
      <c r="AK78" s="32"/>
      <c r="AL78" s="32">
        <v>0</v>
      </c>
      <c r="AM78" s="32">
        <v>1</v>
      </c>
      <c r="AN78" s="32">
        <v>0</v>
      </c>
      <c r="AO78" s="32">
        <v>1</v>
      </c>
      <c r="AP78" s="32">
        <v>5</v>
      </c>
      <c r="AQ78" s="30">
        <f t="shared" si="4"/>
        <v>58.196721311475407</v>
      </c>
      <c r="AR78" s="31">
        <f t="shared" si="5"/>
        <v>35.5</v>
      </c>
    </row>
    <row r="79" spans="1:44" x14ac:dyDescent="0.25">
      <c r="A79" t="s">
        <v>255</v>
      </c>
      <c r="B79" t="s">
        <v>256</v>
      </c>
      <c r="AE79" s="32">
        <v>3</v>
      </c>
      <c r="AF79" s="32">
        <v>3</v>
      </c>
      <c r="AG79" s="32">
        <v>0</v>
      </c>
      <c r="AH79" s="32">
        <v>70</v>
      </c>
      <c r="AI79" s="32">
        <v>95</v>
      </c>
      <c r="AJ79" s="28">
        <v>37</v>
      </c>
      <c r="AK79" s="28"/>
      <c r="AL79" s="32">
        <v>0</v>
      </c>
      <c r="AM79" s="32">
        <v>0</v>
      </c>
      <c r="AN79" s="32">
        <v>0</v>
      </c>
      <c r="AO79" s="32">
        <v>1</v>
      </c>
      <c r="AP79" s="32">
        <v>11</v>
      </c>
      <c r="AQ79" s="30">
        <f t="shared" si="4"/>
        <v>73.684210526315795</v>
      </c>
      <c r="AR79" s="31">
        <f t="shared" si="5"/>
        <v>23.333333333333332</v>
      </c>
    </row>
    <row r="80" spans="1:44" x14ac:dyDescent="0.25">
      <c r="A80"/>
      <c r="B80"/>
    </row>
  </sheetData>
  <mergeCells count="3">
    <mergeCell ref="E7:P7"/>
    <mergeCell ref="R7:AC7"/>
    <mergeCell ref="AE7:AR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/>
  </sheetPr>
  <dimension ref="A1:AQ78"/>
  <sheetViews>
    <sheetView workbookViewId="0">
      <selection activeCell="B3" sqref="B3"/>
    </sheetView>
  </sheetViews>
  <sheetFormatPr defaultColWidth="8.85546875" defaultRowHeight="15" outlineLevelCol="1" x14ac:dyDescent="0.25"/>
  <cols>
    <col min="1" max="1" width="9.42578125" style="1" customWidth="1"/>
    <col min="2" max="2" width="16.42578125" style="1" bestFit="1" customWidth="1"/>
    <col min="3" max="3" width="16.42578125" style="1" hidden="1" customWidth="1" outlineLevel="1"/>
    <col min="4" max="4" width="1.7109375" style="1" customWidth="1" collapsed="1"/>
    <col min="5" max="16" width="0" style="1" hidden="1" customWidth="1"/>
    <col min="17" max="17" width="1.7109375" style="1" hidden="1" customWidth="1"/>
    <col min="18" max="26" width="0" style="1" hidden="1" customWidth="1"/>
    <col min="27" max="27" width="9.28515625" style="1" hidden="1" customWidth="1"/>
    <col min="28" max="29" width="9.7109375" style="1" hidden="1" customWidth="1"/>
    <col min="30" max="30" width="1.7109375" style="1" hidden="1" customWidth="1"/>
    <col min="31" max="16384" width="8.85546875" style="1"/>
  </cols>
  <sheetData>
    <row r="1" spans="1:43" x14ac:dyDescent="0.25">
      <c r="A1" s="10" t="s">
        <v>98</v>
      </c>
    </row>
    <row r="2" spans="1:43" x14ac:dyDescent="0.25">
      <c r="A2" s="10" t="s">
        <v>257</v>
      </c>
    </row>
    <row r="3" spans="1:43" x14ac:dyDescent="0.25">
      <c r="A3" s="1" t="s">
        <v>100</v>
      </c>
    </row>
    <row r="4" spans="1:43" x14ac:dyDescent="0.25">
      <c r="A4" s="1" t="s">
        <v>101</v>
      </c>
    </row>
    <row r="5" spans="1:43" x14ac:dyDescent="0.25">
      <c r="A5" s="11" t="s">
        <v>258</v>
      </c>
    </row>
    <row r="6" spans="1:43" x14ac:dyDescent="0.25">
      <c r="A6" s="12"/>
      <c r="B6" s="12"/>
      <c r="C6" s="12"/>
      <c r="D6" s="12"/>
      <c r="E6" s="69" t="s">
        <v>103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R6" s="69" t="s">
        <v>104</v>
      </c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E6" s="70">
        <v>2017</v>
      </c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</row>
    <row r="7" spans="1:43" s="13" customFormat="1" ht="30" customHeight="1" x14ac:dyDescent="0.25">
      <c r="C7" s="13" t="s">
        <v>105</v>
      </c>
      <c r="D7" s="14" t="s">
        <v>106</v>
      </c>
      <c r="E7" s="13" t="s">
        <v>107</v>
      </c>
      <c r="F7" s="13" t="s">
        <v>259</v>
      </c>
      <c r="G7" s="13" t="s">
        <v>260</v>
      </c>
      <c r="H7" s="13" t="s">
        <v>110</v>
      </c>
      <c r="I7" s="13" t="s">
        <v>261</v>
      </c>
      <c r="J7" s="13" t="s">
        <v>262</v>
      </c>
      <c r="K7" s="13" t="s">
        <v>263</v>
      </c>
      <c r="L7" s="13" t="s">
        <v>264</v>
      </c>
      <c r="M7" s="13" t="s">
        <v>265</v>
      </c>
      <c r="N7" s="13" t="s">
        <v>266</v>
      </c>
      <c r="O7" s="13" t="s">
        <v>267</v>
      </c>
      <c r="P7" s="13" t="s">
        <v>118</v>
      </c>
      <c r="Q7" s="14" t="s">
        <v>106</v>
      </c>
      <c r="R7" s="13" t="s">
        <v>107</v>
      </c>
      <c r="S7" s="13" t="s">
        <v>259</v>
      </c>
      <c r="T7" s="13" t="s">
        <v>260</v>
      </c>
      <c r="U7" s="13" t="s">
        <v>110</v>
      </c>
      <c r="V7" s="13" t="s">
        <v>261</v>
      </c>
      <c r="W7" s="13" t="s">
        <v>268</v>
      </c>
      <c r="X7" s="13" t="s">
        <v>263</v>
      </c>
      <c r="Y7" s="13" t="s">
        <v>264</v>
      </c>
      <c r="Z7" s="13" t="s">
        <v>265</v>
      </c>
      <c r="AA7" s="13" t="s">
        <v>266</v>
      </c>
      <c r="AB7" s="13" t="s">
        <v>267</v>
      </c>
      <c r="AC7" s="13" t="s">
        <v>118</v>
      </c>
      <c r="AD7" s="14" t="s">
        <v>106</v>
      </c>
      <c r="AE7" s="17" t="s">
        <v>107</v>
      </c>
      <c r="AF7" s="17" t="s">
        <v>259</v>
      </c>
      <c r="AG7" s="17" t="s">
        <v>260</v>
      </c>
      <c r="AH7" s="17" t="s">
        <v>110</v>
      </c>
      <c r="AI7" s="17" t="s">
        <v>261</v>
      </c>
      <c r="AJ7" s="17" t="s">
        <v>262</v>
      </c>
      <c r="AK7" s="17" t="s">
        <v>263</v>
      </c>
      <c r="AL7" s="17" t="s">
        <v>264</v>
      </c>
      <c r="AM7" s="17" t="s">
        <v>269</v>
      </c>
      <c r="AN7" s="17" t="s">
        <v>270</v>
      </c>
      <c r="AO7" s="17" t="s">
        <v>266</v>
      </c>
      <c r="AP7" s="17" t="s">
        <v>267</v>
      </c>
      <c r="AQ7" s="17" t="s">
        <v>118</v>
      </c>
    </row>
    <row r="8" spans="1:43" x14ac:dyDescent="0.25">
      <c r="A8" s="33" t="s">
        <v>121</v>
      </c>
      <c r="B8" s="34" t="s">
        <v>122</v>
      </c>
      <c r="C8" s="19" t="str">
        <f>RIGHT(B8,LEN(B8)-2)</f>
        <v>med</v>
      </c>
      <c r="E8" s="20" t="e">
        <f>COUNTIFS([1]Data!$N:$N,"Ploughmans CC",[1]Data!$Q:$Q,$B8)</f>
        <v>#VALUE!</v>
      </c>
      <c r="F8" s="21" t="e">
        <f>ROUNDUP(SUMIFS([1]Data!AL:AL,[1]Data!$N:$N,"Ploughmans CC",[1]Data!$Q:$Q,$B8),0)</f>
        <v>#VALUE!</v>
      </c>
      <c r="G8" s="20" t="e">
        <f>SUMIFS([1]Data!AM:AM,[1]Data!$N:$N,"Ploughmans CC",[1]Data!$Q:$Q,$B8)</f>
        <v>#VALUE!</v>
      </c>
      <c r="H8" s="21" t="e">
        <f>SUMIFS([1]Data!AN:AN,[1]Data!$N:$N,"Ploughmans CC",[1]Data!$Q:$Q,$B8)</f>
        <v>#VALUE!</v>
      </c>
      <c r="I8" s="20" t="e">
        <f>SUMIFS([1]Data!AO:AO,[1]Data!$N:$N,"Ploughmans CC",[1]Data!$Q:$Q,$B8)</f>
        <v>#VALUE!</v>
      </c>
      <c r="J8" s="22" t="e">
        <f>IF(F8=0,"n/a",IFERROR(GETPIVOTDATA("Wickets",[1]Pivot!$A$4,"Player",B8),"n/a"))</f>
        <v>#VALUE!</v>
      </c>
      <c r="K8" s="20" t="e">
        <f>IF(IF(COUNTIFS([1]Data!Q:Q,B8,[1]Data!AO:AO,J8)&gt;1,"check",SUMIFS([1]Data!AN:AN,[1]Data!Q:Q,B8,[1]Data!AO:AO,J8))=0,"",IF(COUNTIFS([1]Data!Q:Q,B8,[1]Data!AO:AO,J8)&gt;1,"check",SUMIFS([1]Data!AN:AN,[1]Data!Q:Q,B8,[1]Data!AO:AO,J8)))</f>
        <v>#VALUE!</v>
      </c>
      <c r="L8" s="20" t="e">
        <f>COUNTIFS([1]Data!$N:$N,"Ploughmans CC",[1]Data!$Q:$Q,$B8,[1]Data!$AO:$AO,"&gt;4")-M8</f>
        <v>#VALUE!</v>
      </c>
      <c r="M8" s="20" t="e">
        <f>COUNTIFS([1]Data!$N:$N,"Ploughmans CC",[1]Data!$Q:$Q,$B8,[1]Data!$AO:$AO,"&gt;9")</f>
        <v>#VALUE!</v>
      </c>
      <c r="N8" s="23" t="str">
        <f t="shared" ref="N8:N54" si="0">IFERROR(H8/F8,"n/a")</f>
        <v>n/a</v>
      </c>
      <c r="O8" s="23" t="str">
        <f t="shared" ref="O8:O54" si="1">IFERROR(F8*6/I8,"n/a")</f>
        <v>n/a</v>
      </c>
      <c r="P8" s="23" t="str">
        <f t="shared" ref="P8:P54" si="2">IFERROR(H8/I8,"n/a")</f>
        <v>n/a</v>
      </c>
      <c r="R8" s="24">
        <v>1</v>
      </c>
      <c r="S8" s="25">
        <v>4</v>
      </c>
      <c r="T8" s="24">
        <v>0</v>
      </c>
      <c r="U8" s="25">
        <v>11</v>
      </c>
      <c r="V8" s="24">
        <v>2</v>
      </c>
      <c r="W8" s="35">
        <v>2</v>
      </c>
      <c r="X8" s="24">
        <v>11</v>
      </c>
      <c r="Y8" s="24">
        <v>0</v>
      </c>
      <c r="Z8" s="24">
        <v>0</v>
      </c>
      <c r="AA8" s="27">
        <v>2.75</v>
      </c>
      <c r="AB8" s="27">
        <v>12</v>
      </c>
      <c r="AC8" s="27">
        <v>5.5</v>
      </c>
      <c r="AE8" s="28">
        <v>2</v>
      </c>
      <c r="AF8" s="29">
        <v>15</v>
      </c>
      <c r="AG8" s="29">
        <v>1</v>
      </c>
      <c r="AH8" s="29">
        <v>62</v>
      </c>
      <c r="AI8" s="29">
        <v>5</v>
      </c>
      <c r="AJ8" s="24">
        <v>3</v>
      </c>
      <c r="AK8" s="24">
        <v>27</v>
      </c>
      <c r="AL8" s="24">
        <v>0</v>
      </c>
      <c r="AM8" s="29">
        <v>5</v>
      </c>
      <c r="AN8" s="29">
        <v>0</v>
      </c>
      <c r="AO8" s="23">
        <f t="shared" ref="AO8:AO71" si="3">IFERROR(AH8/AF8,"n/a")</f>
        <v>4.1333333333333337</v>
      </c>
      <c r="AP8" s="23">
        <f t="shared" ref="AP8:AP71" si="4">IFERROR(AF8*6/AI8,"n/a")</f>
        <v>18</v>
      </c>
      <c r="AQ8" s="31">
        <f t="shared" ref="AQ8:AQ71" si="5">IFERROR(AH8/AI8,"n/a")</f>
        <v>12.4</v>
      </c>
    </row>
    <row r="9" spans="1:43" x14ac:dyDescent="0.25">
      <c r="A9" s="33" t="s">
        <v>124</v>
      </c>
      <c r="B9" s="34" t="s">
        <v>124</v>
      </c>
      <c r="C9" s="19" t="str">
        <f t="shared" ref="C9:C54" si="6">RIGHT(B9,LEN(B9)-2)</f>
        <v>ash</v>
      </c>
      <c r="E9" s="20" t="e">
        <f>COUNTIFS([1]Data!$N:$N,"Ploughmans CC",[1]Data!$Q:$Q,$B9)</f>
        <v>#VALUE!</v>
      </c>
      <c r="F9" s="21" t="e">
        <f>ROUNDUP(SUMIFS([1]Data!AL:AL,[1]Data!$N:$N,"Ploughmans CC",[1]Data!$Q:$Q,$B9),0)</f>
        <v>#VALUE!</v>
      </c>
      <c r="G9" s="20" t="e">
        <f>SUMIFS([1]Data!AM:AM,[1]Data!$N:$N,"Ploughmans CC",[1]Data!$Q:$Q,$B9)</f>
        <v>#VALUE!</v>
      </c>
      <c r="H9" s="21" t="e">
        <f>SUMIFS([1]Data!AN:AN,[1]Data!$N:$N,"Ploughmans CC",[1]Data!$Q:$Q,$B9)</f>
        <v>#VALUE!</v>
      </c>
      <c r="I9" s="20" t="e">
        <f>SUMIFS([1]Data!AO:AO,[1]Data!$N:$N,"Ploughmans CC",[1]Data!$Q:$Q,$B9)</f>
        <v>#VALUE!</v>
      </c>
      <c r="J9" s="22" t="e">
        <f>IF(F9=0,"n/a",IFERROR(GETPIVOTDATA("Wickets",[1]Pivot!$A$4,"Player",B9),"n/a"))</f>
        <v>#VALUE!</v>
      </c>
      <c r="K9" s="20" t="e">
        <f>IF(IF(COUNTIFS([1]Data!Q:Q,B9,[1]Data!AO:AO,J9)&gt;1,"check",SUMIFS([1]Data!AN:AN,[1]Data!Q:Q,B9,[1]Data!AO:AO,J9))=0,"",IF(COUNTIFS([1]Data!Q:Q,B9,[1]Data!AO:AO,J9)&gt;1,"check",SUMIFS([1]Data!AN:AN,[1]Data!Q:Q,B9,[1]Data!AO:AO,J9)))</f>
        <v>#VALUE!</v>
      </c>
      <c r="L9" s="20" t="e">
        <f>COUNTIFS([1]Data!$N:$N,"Ploughmans CC",[1]Data!$Q:$Q,$B9,[1]Data!$AO:$AO,"&gt;4")-M9</f>
        <v>#VALUE!</v>
      </c>
      <c r="M9" s="20" t="e">
        <f>COUNTIFS([1]Data!$N:$N,"Ploughmans CC",[1]Data!$Q:$Q,$B9,[1]Data!$AO:$AO,"&gt;9")</f>
        <v>#VALUE!</v>
      </c>
      <c r="N9" s="23" t="str">
        <f t="shared" si="0"/>
        <v>n/a</v>
      </c>
      <c r="O9" s="23" t="str">
        <f t="shared" si="1"/>
        <v>n/a</v>
      </c>
      <c r="P9" s="23" t="str">
        <f t="shared" si="2"/>
        <v>n/a</v>
      </c>
      <c r="R9" s="24">
        <v>129</v>
      </c>
      <c r="S9" s="25">
        <v>59</v>
      </c>
      <c r="T9" s="24">
        <v>3</v>
      </c>
      <c r="U9" s="25">
        <v>329</v>
      </c>
      <c r="V9" s="24">
        <v>18</v>
      </c>
      <c r="W9" s="35">
        <v>4</v>
      </c>
      <c r="X9" s="24">
        <v>35</v>
      </c>
      <c r="Y9" s="24">
        <v>0</v>
      </c>
      <c r="Z9" s="24">
        <v>0</v>
      </c>
      <c r="AA9" s="27">
        <v>5.5762711864406782</v>
      </c>
      <c r="AB9" s="27">
        <v>19.666666666666668</v>
      </c>
      <c r="AC9" s="27">
        <v>18.277777777777779</v>
      </c>
      <c r="AE9" s="28">
        <v>1</v>
      </c>
      <c r="AF9" s="29">
        <v>4</v>
      </c>
      <c r="AG9" s="29">
        <v>0</v>
      </c>
      <c r="AH9" s="29">
        <v>20</v>
      </c>
      <c r="AI9" s="29">
        <v>1</v>
      </c>
      <c r="AJ9" s="24">
        <v>1</v>
      </c>
      <c r="AK9" s="24">
        <v>20</v>
      </c>
      <c r="AL9" s="24">
        <v>0</v>
      </c>
      <c r="AM9" s="29">
        <v>0</v>
      </c>
      <c r="AN9" s="29">
        <v>0</v>
      </c>
      <c r="AO9" s="23">
        <f t="shared" si="3"/>
        <v>5</v>
      </c>
      <c r="AP9" s="23">
        <f t="shared" si="4"/>
        <v>24</v>
      </c>
      <c r="AQ9" s="31">
        <f t="shared" si="5"/>
        <v>20</v>
      </c>
    </row>
    <row r="10" spans="1:43" x14ac:dyDescent="0.25">
      <c r="A10" s="33" t="s">
        <v>126</v>
      </c>
      <c r="B10" s="34" t="s">
        <v>127</v>
      </c>
      <c r="C10" s="19" t="str">
        <f t="shared" si="6"/>
        <v>rraclough</v>
      </c>
      <c r="E10" s="20" t="e">
        <f>COUNTIFS([1]Data!$N:$N,"Ploughmans CC",[1]Data!$Q:$Q,$B10)</f>
        <v>#VALUE!</v>
      </c>
      <c r="F10" s="21" t="e">
        <f>ROUNDUP(SUMIFS([1]Data!AL:AL,[1]Data!$N:$N,"Ploughmans CC",[1]Data!$Q:$Q,$B10),0)</f>
        <v>#VALUE!</v>
      </c>
      <c r="G10" s="20" t="e">
        <f>SUMIFS([1]Data!AM:AM,[1]Data!$N:$N,"Ploughmans CC",[1]Data!$Q:$Q,$B10)</f>
        <v>#VALUE!</v>
      </c>
      <c r="H10" s="21" t="e">
        <f>SUMIFS([1]Data!AN:AN,[1]Data!$N:$N,"Ploughmans CC",[1]Data!$Q:$Q,$B10)</f>
        <v>#VALUE!</v>
      </c>
      <c r="I10" s="20" t="e">
        <f>SUMIFS([1]Data!AO:AO,[1]Data!$N:$N,"Ploughmans CC",[1]Data!$Q:$Q,$B10)</f>
        <v>#VALUE!</v>
      </c>
      <c r="J10" s="22" t="e">
        <f>IF(F10=0,"n/a",IFERROR(GETPIVOTDATA("Wickets",[1]Pivot!$A$4,"Player",B10),"n/a"))</f>
        <v>#VALUE!</v>
      </c>
      <c r="K10" s="20" t="e">
        <f>IF(IF(COUNTIFS([1]Data!Q:Q,B10,[1]Data!AO:AO,J10)&gt;1,"check",SUMIFS([1]Data!AN:AN,[1]Data!Q:Q,B10,[1]Data!AO:AO,J10))=0,"",IF(COUNTIFS([1]Data!Q:Q,B10,[1]Data!AO:AO,J10)&gt;1,"check",SUMIFS([1]Data!AN:AN,[1]Data!Q:Q,B10,[1]Data!AO:AO,J10)))</f>
        <v>#VALUE!</v>
      </c>
      <c r="L10" s="20" t="e">
        <f>COUNTIFS([1]Data!$N:$N,"Ploughmans CC",[1]Data!$Q:$Q,$B10,[1]Data!$AO:$AO,"&gt;4")-M10</f>
        <v>#VALUE!</v>
      </c>
      <c r="M10" s="20" t="e">
        <f>COUNTIFS([1]Data!$N:$N,"Ploughmans CC",[1]Data!$Q:$Q,$B10,[1]Data!$AO:$AO,"&gt;9")</f>
        <v>#VALUE!</v>
      </c>
      <c r="N10" s="23" t="str">
        <f t="shared" si="0"/>
        <v>n/a</v>
      </c>
      <c r="O10" s="23" t="str">
        <f t="shared" si="1"/>
        <v>n/a</v>
      </c>
      <c r="P10" s="23" t="str">
        <f t="shared" si="2"/>
        <v>n/a</v>
      </c>
      <c r="R10" s="24">
        <v>121</v>
      </c>
      <c r="S10" s="25">
        <v>886</v>
      </c>
      <c r="T10" s="24">
        <v>137</v>
      </c>
      <c r="U10" s="25">
        <v>3288</v>
      </c>
      <c r="V10" s="24">
        <v>169</v>
      </c>
      <c r="W10" s="35">
        <v>5</v>
      </c>
      <c r="X10" s="24">
        <v>19</v>
      </c>
      <c r="Y10" s="24">
        <v>2</v>
      </c>
      <c r="Z10" s="24">
        <v>0</v>
      </c>
      <c r="AA10" s="27">
        <v>3.711060948081264</v>
      </c>
      <c r="AB10" s="27">
        <v>31.45562130177515</v>
      </c>
      <c r="AC10" s="27">
        <v>19.45562130177515</v>
      </c>
      <c r="AE10" s="32">
        <v>19</v>
      </c>
      <c r="AF10" s="32">
        <v>27</v>
      </c>
      <c r="AG10" s="32">
        <v>0</v>
      </c>
      <c r="AH10" s="32">
        <v>185</v>
      </c>
      <c r="AI10" s="32">
        <v>6</v>
      </c>
      <c r="AJ10" s="24">
        <v>1</v>
      </c>
      <c r="AK10" s="24">
        <v>4</v>
      </c>
      <c r="AL10" s="24">
        <v>0</v>
      </c>
      <c r="AM10" s="32">
        <v>12</v>
      </c>
      <c r="AN10" s="32">
        <v>4</v>
      </c>
      <c r="AO10" s="23">
        <f t="shared" si="3"/>
        <v>6.8518518518518521</v>
      </c>
      <c r="AP10" s="23">
        <f t="shared" si="4"/>
        <v>27</v>
      </c>
      <c r="AQ10" s="31">
        <f t="shared" si="5"/>
        <v>30.833333333333332</v>
      </c>
    </row>
    <row r="11" spans="1:43" x14ac:dyDescent="0.25">
      <c r="A11" s="33" t="s">
        <v>128</v>
      </c>
      <c r="B11" s="34" t="s">
        <v>129</v>
      </c>
      <c r="C11" s="19" t="str">
        <f t="shared" si="6"/>
        <v>esley</v>
      </c>
      <c r="E11" s="20" t="e">
        <f>COUNTIFS([1]Data!$N:$N,"Ploughmans CC",[1]Data!$Q:$Q,$B11)</f>
        <v>#VALUE!</v>
      </c>
      <c r="F11" s="21" t="e">
        <f>ROUNDUP(SUMIFS([1]Data!AL:AL,[1]Data!$N:$N,"Ploughmans CC",[1]Data!$Q:$Q,$B11),0)</f>
        <v>#VALUE!</v>
      </c>
      <c r="G11" s="20" t="e">
        <f>SUMIFS([1]Data!AM:AM,[1]Data!$N:$N,"Ploughmans CC",[1]Data!$Q:$Q,$B11)</f>
        <v>#VALUE!</v>
      </c>
      <c r="H11" s="21" t="e">
        <f>SUMIFS([1]Data!AN:AN,[1]Data!$N:$N,"Ploughmans CC",[1]Data!$Q:$Q,$B11)</f>
        <v>#VALUE!</v>
      </c>
      <c r="I11" s="20" t="e">
        <f>SUMIFS([1]Data!AO:AO,[1]Data!$N:$N,"Ploughmans CC",[1]Data!$Q:$Q,$B11)</f>
        <v>#VALUE!</v>
      </c>
      <c r="J11" s="22" t="e">
        <f>IF(F11=0,"n/a",IFERROR(GETPIVOTDATA("Wickets",[1]Pivot!$A$4,"Player",B11),"n/a"))</f>
        <v>#VALUE!</v>
      </c>
      <c r="K11" s="20" t="e">
        <f>IF(IF(COUNTIFS([1]Data!Q:Q,B11,[1]Data!AO:AO,J11)&gt;1,"check",SUMIFS([1]Data!AN:AN,[1]Data!Q:Q,B11,[1]Data!AO:AO,J11))=0,"",IF(COUNTIFS([1]Data!Q:Q,B11,[1]Data!AO:AO,J11)&gt;1,"check",SUMIFS([1]Data!AN:AN,[1]Data!Q:Q,B11,[1]Data!AO:AO,J11)))</f>
        <v>#VALUE!</v>
      </c>
      <c r="L11" s="20" t="e">
        <f>COUNTIFS([1]Data!$N:$N,"Ploughmans CC",[1]Data!$Q:$Q,$B11,[1]Data!$AO:$AO,"&gt;4")-M11</f>
        <v>#VALUE!</v>
      </c>
      <c r="M11" s="20" t="e">
        <f>COUNTIFS([1]Data!$N:$N,"Ploughmans CC",[1]Data!$Q:$Q,$B11,[1]Data!$AO:$AO,"&gt;9")</f>
        <v>#VALUE!</v>
      </c>
      <c r="N11" s="23" t="str">
        <f t="shared" si="0"/>
        <v>n/a</v>
      </c>
      <c r="O11" s="23" t="str">
        <f t="shared" si="1"/>
        <v>n/a</v>
      </c>
      <c r="P11" s="23" t="str">
        <f t="shared" si="2"/>
        <v>n/a</v>
      </c>
      <c r="R11" s="24">
        <v>121</v>
      </c>
      <c r="S11" s="25">
        <v>886</v>
      </c>
      <c r="T11" s="24">
        <v>137</v>
      </c>
      <c r="U11" s="25">
        <v>3288</v>
      </c>
      <c r="V11" s="24">
        <v>169</v>
      </c>
      <c r="W11" s="35">
        <v>5</v>
      </c>
      <c r="X11" s="24">
        <v>19</v>
      </c>
      <c r="Y11" s="24">
        <v>2</v>
      </c>
      <c r="Z11" s="24">
        <v>0</v>
      </c>
      <c r="AA11" s="27">
        <v>3.711060948081264</v>
      </c>
      <c r="AB11" s="27">
        <v>31.45562130177515</v>
      </c>
      <c r="AC11" s="27">
        <v>19.45562130177515</v>
      </c>
      <c r="AE11" s="32">
        <v>12</v>
      </c>
      <c r="AF11" s="32">
        <v>97.2</v>
      </c>
      <c r="AG11" s="32">
        <v>17</v>
      </c>
      <c r="AH11" s="32">
        <v>374</v>
      </c>
      <c r="AI11" s="32">
        <v>15</v>
      </c>
      <c r="AJ11" s="24">
        <v>3</v>
      </c>
      <c r="AK11" s="24">
        <v>22</v>
      </c>
      <c r="AL11" s="24">
        <v>0</v>
      </c>
      <c r="AM11" s="32">
        <v>15</v>
      </c>
      <c r="AN11" s="32">
        <v>0</v>
      </c>
      <c r="AO11" s="23">
        <f t="shared" si="3"/>
        <v>3.8477366255144032</v>
      </c>
      <c r="AP11" s="23">
        <f t="shared" si="4"/>
        <v>38.880000000000003</v>
      </c>
      <c r="AQ11" s="31">
        <f t="shared" si="5"/>
        <v>24.933333333333334</v>
      </c>
    </row>
    <row r="12" spans="1:43" x14ac:dyDescent="0.25">
      <c r="A12" s="33" t="s">
        <v>131</v>
      </c>
      <c r="B12" s="34" t="s">
        <v>132</v>
      </c>
      <c r="C12" s="19" t="str">
        <f t="shared" si="6"/>
        <v>itto</v>
      </c>
      <c r="E12" s="20" t="e">
        <f>COUNTIFS([1]Data!$N:$N,"Ploughmans CC",[1]Data!$Q:$Q,$B12)</f>
        <v>#VALUE!</v>
      </c>
      <c r="F12" s="21" t="e">
        <f>ROUNDUP(SUMIFS([1]Data!AL:AL,[1]Data!$N:$N,"Ploughmans CC",[1]Data!$Q:$Q,$B12),0)</f>
        <v>#VALUE!</v>
      </c>
      <c r="G12" s="20" t="e">
        <f>SUMIFS([1]Data!AM:AM,[1]Data!$N:$N,"Ploughmans CC",[1]Data!$Q:$Q,$B12)</f>
        <v>#VALUE!</v>
      </c>
      <c r="H12" s="21" t="e">
        <f>SUMIFS([1]Data!AN:AN,[1]Data!$N:$N,"Ploughmans CC",[1]Data!$Q:$Q,$B12)</f>
        <v>#VALUE!</v>
      </c>
      <c r="I12" s="20" t="e">
        <f>SUMIFS([1]Data!AO:AO,[1]Data!$N:$N,"Ploughmans CC",[1]Data!$Q:$Q,$B12)</f>
        <v>#VALUE!</v>
      </c>
      <c r="J12" s="22" t="e">
        <f>IF(F12=0,"n/a",IFERROR(GETPIVOTDATA("Wickets",[1]Pivot!$A$4,"Player",B12),"n/a"))</f>
        <v>#VALUE!</v>
      </c>
      <c r="K12" s="20" t="e">
        <f>IF(IF(COUNTIFS([1]Data!Q:Q,B12,[1]Data!AO:AO,J12)&gt;1,"check",SUMIFS([1]Data!AN:AN,[1]Data!Q:Q,B12,[1]Data!AO:AO,J12))=0,"",IF(COUNTIFS([1]Data!Q:Q,B12,[1]Data!AO:AO,J12)&gt;1,"check",SUMIFS([1]Data!AN:AN,[1]Data!Q:Q,B12,[1]Data!AO:AO,J12)))</f>
        <v>#VALUE!</v>
      </c>
      <c r="L12" s="20" t="e">
        <f>COUNTIFS([1]Data!$N:$N,"Ploughmans CC",[1]Data!$Q:$Q,$B12,[1]Data!$AO:$AO,"&gt;4")-M12</f>
        <v>#VALUE!</v>
      </c>
      <c r="M12" s="20" t="e">
        <f>COUNTIFS([1]Data!$N:$N,"Ploughmans CC",[1]Data!$Q:$Q,$B12,[1]Data!$AO:$AO,"&gt;9")</f>
        <v>#VALUE!</v>
      </c>
      <c r="N12" s="23" t="str">
        <f t="shared" si="0"/>
        <v>n/a</v>
      </c>
      <c r="O12" s="23" t="str">
        <f t="shared" si="1"/>
        <v>n/a</v>
      </c>
      <c r="P12" s="23" t="str">
        <f t="shared" si="2"/>
        <v>n/a</v>
      </c>
      <c r="R12" s="24">
        <v>4</v>
      </c>
      <c r="S12" s="25">
        <v>14</v>
      </c>
      <c r="T12" s="24">
        <v>1</v>
      </c>
      <c r="U12" s="25">
        <v>72</v>
      </c>
      <c r="V12" s="24">
        <v>0</v>
      </c>
      <c r="W12" s="35">
        <v>0</v>
      </c>
      <c r="X12" s="24">
        <v>18</v>
      </c>
      <c r="Y12" s="24">
        <v>0</v>
      </c>
      <c r="Z12" s="24">
        <v>0</v>
      </c>
      <c r="AA12" s="27">
        <v>5.1428571428571432</v>
      </c>
      <c r="AB12" s="27" t="s">
        <v>133</v>
      </c>
      <c r="AC12" s="27" t="s">
        <v>133</v>
      </c>
      <c r="AE12" s="32">
        <v>25</v>
      </c>
      <c r="AF12" s="32">
        <v>1</v>
      </c>
      <c r="AG12" s="32">
        <v>0</v>
      </c>
      <c r="AH12" s="32">
        <v>3</v>
      </c>
      <c r="AI12" s="32">
        <v>1</v>
      </c>
      <c r="AJ12" s="24">
        <v>1</v>
      </c>
      <c r="AK12" s="24">
        <v>3</v>
      </c>
      <c r="AL12" s="24">
        <v>0</v>
      </c>
      <c r="AM12" s="32">
        <v>1</v>
      </c>
      <c r="AN12" s="32">
        <v>0</v>
      </c>
      <c r="AO12" s="23">
        <f t="shared" si="3"/>
        <v>3</v>
      </c>
      <c r="AP12" s="23">
        <f t="shared" si="4"/>
        <v>6</v>
      </c>
      <c r="AQ12" s="31">
        <f t="shared" si="5"/>
        <v>3</v>
      </c>
    </row>
    <row r="13" spans="1:43" x14ac:dyDescent="0.25">
      <c r="A13" s="33" t="s">
        <v>135</v>
      </c>
      <c r="B13" s="34" t="s">
        <v>136</v>
      </c>
      <c r="C13" s="19" t="str">
        <f t="shared" si="6"/>
        <v>lshaw</v>
      </c>
      <c r="E13" s="20" t="e">
        <f>COUNTIFS([1]Data!$N:$N,"Ploughmans CC",[1]Data!$Q:$Q,$B13)</f>
        <v>#VALUE!</v>
      </c>
      <c r="F13" s="21" t="e">
        <f>ROUNDUP(SUMIFS([1]Data!AL:AL,[1]Data!$N:$N,"Ploughmans CC",[1]Data!$Q:$Q,$B13),0)</f>
        <v>#VALUE!</v>
      </c>
      <c r="G13" s="20" t="e">
        <f>SUMIFS([1]Data!AM:AM,[1]Data!$N:$N,"Ploughmans CC",[1]Data!$Q:$Q,$B13)</f>
        <v>#VALUE!</v>
      </c>
      <c r="H13" s="21" t="e">
        <f>SUMIFS([1]Data!AN:AN,[1]Data!$N:$N,"Ploughmans CC",[1]Data!$Q:$Q,$B13)</f>
        <v>#VALUE!</v>
      </c>
      <c r="I13" s="20" t="e">
        <f>SUMIFS([1]Data!AO:AO,[1]Data!$N:$N,"Ploughmans CC",[1]Data!$Q:$Q,$B13)</f>
        <v>#VALUE!</v>
      </c>
      <c r="J13" s="22" t="e">
        <f>IF(F13=0,"n/a",IFERROR(GETPIVOTDATA("Wickets",[1]Pivot!$A$4,"Player",B13),"n/a"))</f>
        <v>#VALUE!</v>
      </c>
      <c r="K13" s="20" t="e">
        <f>IF(IF(COUNTIFS([1]Data!Q:Q,B13,[1]Data!AO:AO,J13)&gt;1,"check",SUMIFS([1]Data!AN:AN,[1]Data!Q:Q,B13,[1]Data!AO:AO,J13))=0,"",IF(COUNTIFS([1]Data!Q:Q,B13,[1]Data!AO:AO,J13)&gt;1,"check",SUMIFS([1]Data!AN:AN,[1]Data!Q:Q,B13,[1]Data!AO:AO,J13)))</f>
        <v>#VALUE!</v>
      </c>
      <c r="L13" s="20" t="e">
        <f>COUNTIFS([1]Data!$N:$N,"Ploughmans CC",[1]Data!$Q:$Q,$B13,[1]Data!$AO:$AO,"&gt;4")-M13</f>
        <v>#VALUE!</v>
      </c>
      <c r="M13" s="20" t="e">
        <f>COUNTIFS([1]Data!$N:$N,"Ploughmans CC",[1]Data!$Q:$Q,$B13,[1]Data!$AO:$AO,"&gt;9")</f>
        <v>#VALUE!</v>
      </c>
      <c r="N13" s="23" t="str">
        <f t="shared" si="0"/>
        <v>n/a</v>
      </c>
      <c r="O13" s="23" t="str">
        <f t="shared" si="1"/>
        <v>n/a</v>
      </c>
      <c r="P13" s="23" t="str">
        <f t="shared" si="2"/>
        <v>n/a</v>
      </c>
      <c r="R13" s="24">
        <v>4</v>
      </c>
      <c r="S13" s="25">
        <v>14</v>
      </c>
      <c r="T13" s="24">
        <v>1</v>
      </c>
      <c r="U13" s="25">
        <v>72</v>
      </c>
      <c r="V13" s="24">
        <v>0</v>
      </c>
      <c r="W13" s="35">
        <v>0</v>
      </c>
      <c r="X13" s="24">
        <v>18</v>
      </c>
      <c r="Y13" s="24">
        <v>0</v>
      </c>
      <c r="Z13" s="24">
        <v>0</v>
      </c>
      <c r="AA13" s="27">
        <v>5.1428571428571432</v>
      </c>
      <c r="AB13" s="27" t="s">
        <v>133</v>
      </c>
      <c r="AC13" s="27" t="s">
        <v>133</v>
      </c>
      <c r="AE13" s="32">
        <v>19</v>
      </c>
      <c r="AF13" s="32">
        <v>139</v>
      </c>
      <c r="AG13" s="32">
        <v>20</v>
      </c>
      <c r="AH13" s="32">
        <v>664</v>
      </c>
      <c r="AI13" s="32">
        <v>47</v>
      </c>
      <c r="AJ13" s="24">
        <v>6</v>
      </c>
      <c r="AK13" s="24">
        <v>24</v>
      </c>
      <c r="AL13" s="24">
        <v>2</v>
      </c>
      <c r="AM13" s="32">
        <v>21</v>
      </c>
      <c r="AN13" s="32">
        <v>1</v>
      </c>
      <c r="AO13" s="23">
        <f t="shared" si="3"/>
        <v>4.7769784172661867</v>
      </c>
      <c r="AP13" s="23">
        <f t="shared" si="4"/>
        <v>17.74468085106383</v>
      </c>
      <c r="AQ13" s="31">
        <f t="shared" si="5"/>
        <v>14.127659574468085</v>
      </c>
    </row>
    <row r="14" spans="1:43" x14ac:dyDescent="0.25">
      <c r="A14" s="33" t="s">
        <v>137</v>
      </c>
      <c r="B14" s="34" t="s">
        <v>138</v>
      </c>
      <c r="C14" s="19" t="str">
        <f t="shared" si="6"/>
        <v>yd</v>
      </c>
      <c r="E14" s="20" t="e">
        <f>COUNTIFS([1]Data!$N:$N,"Ploughmans CC",[1]Data!$Q:$Q,$B14)</f>
        <v>#VALUE!</v>
      </c>
      <c r="F14" s="21" t="e">
        <f>ROUNDUP(SUMIFS([1]Data!AL:AL,[1]Data!$N:$N,"Ploughmans CC",[1]Data!$Q:$Q,$B14),0)</f>
        <v>#VALUE!</v>
      </c>
      <c r="G14" s="20" t="e">
        <f>SUMIFS([1]Data!AM:AM,[1]Data!$N:$N,"Ploughmans CC",[1]Data!$Q:$Q,$B14)</f>
        <v>#VALUE!</v>
      </c>
      <c r="H14" s="21" t="e">
        <f>SUMIFS([1]Data!AN:AN,[1]Data!$N:$N,"Ploughmans CC",[1]Data!$Q:$Q,$B14)</f>
        <v>#VALUE!</v>
      </c>
      <c r="I14" s="20" t="e">
        <f>SUMIFS([1]Data!AO:AO,[1]Data!$N:$N,"Ploughmans CC",[1]Data!$Q:$Q,$B14)</f>
        <v>#VALUE!</v>
      </c>
      <c r="J14" s="22" t="e">
        <f>IF(F14=0,"n/a",IFERROR(GETPIVOTDATA("Wickets",[1]Pivot!$A$4,"Player",B14),"n/a"))</f>
        <v>#VALUE!</v>
      </c>
      <c r="K14" s="20" t="e">
        <f>IF(IF(COUNTIFS([1]Data!Q:Q,B14,[1]Data!AO:AO,J14)&gt;1,"check",SUMIFS([1]Data!AN:AN,[1]Data!Q:Q,B14,[1]Data!AO:AO,J14))=0,"",IF(COUNTIFS([1]Data!Q:Q,B14,[1]Data!AO:AO,J14)&gt;1,"check",SUMIFS([1]Data!AN:AN,[1]Data!Q:Q,B14,[1]Data!AO:AO,J14)))</f>
        <v>#VALUE!</v>
      </c>
      <c r="L14" s="20" t="e">
        <f>COUNTIFS([1]Data!$N:$N,"Ploughmans CC",[1]Data!$Q:$Q,$B14,[1]Data!$AO:$AO,"&gt;4")-M14</f>
        <v>#VALUE!</v>
      </c>
      <c r="M14" s="20" t="e">
        <f>COUNTIFS([1]Data!$N:$N,"Ploughmans CC",[1]Data!$Q:$Q,$B14,[1]Data!$AO:$AO,"&gt;9")</f>
        <v>#VALUE!</v>
      </c>
      <c r="N14" s="23" t="str">
        <f t="shared" si="0"/>
        <v>n/a</v>
      </c>
      <c r="O14" s="23" t="str">
        <f t="shared" si="1"/>
        <v>n/a</v>
      </c>
      <c r="P14" s="23" t="str">
        <f t="shared" si="2"/>
        <v>n/a</v>
      </c>
      <c r="R14" s="24">
        <v>1</v>
      </c>
      <c r="S14" s="25">
        <v>0</v>
      </c>
      <c r="T14" s="24">
        <v>0</v>
      </c>
      <c r="U14" s="25">
        <v>0</v>
      </c>
      <c r="V14" s="24">
        <v>0</v>
      </c>
      <c r="W14" s="35">
        <v>0</v>
      </c>
      <c r="X14" s="24">
        <v>9</v>
      </c>
      <c r="Y14" s="24">
        <v>0</v>
      </c>
      <c r="Z14" s="24">
        <v>0</v>
      </c>
      <c r="AA14" s="27" t="s">
        <v>133</v>
      </c>
      <c r="AB14" s="27" t="s">
        <v>133</v>
      </c>
      <c r="AC14" s="27" t="s">
        <v>133</v>
      </c>
      <c r="AE14" s="32">
        <v>6</v>
      </c>
      <c r="AF14" s="32">
        <v>17</v>
      </c>
      <c r="AG14" s="32">
        <v>1</v>
      </c>
      <c r="AH14" s="32">
        <v>153</v>
      </c>
      <c r="AI14" s="32">
        <v>5</v>
      </c>
      <c r="AJ14" s="24">
        <v>3</v>
      </c>
      <c r="AK14" s="24">
        <v>47</v>
      </c>
      <c r="AL14" s="24">
        <v>0</v>
      </c>
      <c r="AM14" s="32">
        <v>10</v>
      </c>
      <c r="AN14" s="32">
        <v>0</v>
      </c>
      <c r="AO14" s="23">
        <f t="shared" si="3"/>
        <v>9</v>
      </c>
      <c r="AP14" s="23">
        <f t="shared" si="4"/>
        <v>20.399999999999999</v>
      </c>
      <c r="AQ14" s="31">
        <f t="shared" si="5"/>
        <v>30.6</v>
      </c>
    </row>
    <row r="15" spans="1:43" x14ac:dyDescent="0.25">
      <c r="A15" s="33" t="s">
        <v>139</v>
      </c>
      <c r="B15" s="34" t="s">
        <v>140</v>
      </c>
      <c r="C15" s="19" t="str">
        <f t="shared" si="6"/>
        <v>ckley</v>
      </c>
      <c r="E15" s="20" t="e">
        <f>COUNTIFS([1]Data!$N:$N,"Ploughmans CC",[1]Data!$Q:$Q,$B15)</f>
        <v>#VALUE!</v>
      </c>
      <c r="F15" s="21" t="e">
        <f>ROUNDUP(SUMIFS([1]Data!AL:AL,[1]Data!$N:$N,"Ploughmans CC",[1]Data!$Q:$Q,$B15),0)</f>
        <v>#VALUE!</v>
      </c>
      <c r="G15" s="20" t="e">
        <f>SUMIFS([1]Data!AM:AM,[1]Data!$N:$N,"Ploughmans CC",[1]Data!$Q:$Q,$B15)</f>
        <v>#VALUE!</v>
      </c>
      <c r="H15" s="21" t="e">
        <f>SUMIFS([1]Data!AN:AN,[1]Data!$N:$N,"Ploughmans CC",[1]Data!$Q:$Q,$B15)</f>
        <v>#VALUE!</v>
      </c>
      <c r="I15" s="20" t="e">
        <f>SUMIFS([1]Data!AO:AO,[1]Data!$N:$N,"Ploughmans CC",[1]Data!$Q:$Q,$B15)</f>
        <v>#VALUE!</v>
      </c>
      <c r="J15" s="22" t="e">
        <f>IF(F15=0,"n/a",IFERROR(GETPIVOTDATA("Wickets",[1]Pivot!$A$4,"Player",B15),"n/a"))</f>
        <v>#VALUE!</v>
      </c>
      <c r="K15" s="20" t="e">
        <f>IF(IF(COUNTIFS([1]Data!Q:Q,B15,[1]Data!AO:AO,J15)&gt;1,"check",SUMIFS([1]Data!AN:AN,[1]Data!Q:Q,B15,[1]Data!AO:AO,J15))=0,"",IF(COUNTIFS([1]Data!Q:Q,B15,[1]Data!AO:AO,J15)&gt;1,"check",SUMIFS([1]Data!AN:AN,[1]Data!Q:Q,B15,[1]Data!AO:AO,J15)))</f>
        <v>#VALUE!</v>
      </c>
      <c r="L15" s="20" t="e">
        <f>COUNTIFS([1]Data!$N:$N,"Ploughmans CC",[1]Data!$Q:$Q,$B15,[1]Data!$AO:$AO,"&gt;4")-M15</f>
        <v>#VALUE!</v>
      </c>
      <c r="M15" s="20" t="e">
        <f>COUNTIFS([1]Data!$N:$N,"Ploughmans CC",[1]Data!$Q:$Q,$B15,[1]Data!$AO:$AO,"&gt;9")</f>
        <v>#VALUE!</v>
      </c>
      <c r="N15" s="23" t="str">
        <f t="shared" si="0"/>
        <v>n/a</v>
      </c>
      <c r="O15" s="23" t="str">
        <f t="shared" si="1"/>
        <v>n/a</v>
      </c>
      <c r="P15" s="23" t="str">
        <f t="shared" si="2"/>
        <v>n/a</v>
      </c>
      <c r="R15" s="24">
        <v>14</v>
      </c>
      <c r="S15" s="25">
        <v>85</v>
      </c>
      <c r="T15" s="24">
        <v>2</v>
      </c>
      <c r="U15" s="25">
        <v>402</v>
      </c>
      <c r="V15" s="24">
        <v>15</v>
      </c>
      <c r="W15" s="35">
        <v>3</v>
      </c>
      <c r="X15" s="24">
        <v>40</v>
      </c>
      <c r="Y15" s="24">
        <v>0</v>
      </c>
      <c r="Z15" s="24">
        <v>0</v>
      </c>
      <c r="AA15" s="27">
        <v>4.7294117647058824</v>
      </c>
      <c r="AB15" s="27">
        <v>34</v>
      </c>
      <c r="AC15" s="27">
        <v>26.8</v>
      </c>
      <c r="AE15" s="32">
        <v>11</v>
      </c>
      <c r="AF15" s="32">
        <v>0</v>
      </c>
      <c r="AG15" s="32">
        <v>0</v>
      </c>
      <c r="AH15" s="32">
        <v>0</v>
      </c>
      <c r="AI15" s="32">
        <v>0</v>
      </c>
      <c r="AJ15" s="24">
        <v>0</v>
      </c>
      <c r="AK15" s="24">
        <v>0</v>
      </c>
      <c r="AL15" s="24">
        <v>0</v>
      </c>
      <c r="AM15" s="32">
        <v>0</v>
      </c>
      <c r="AN15" s="32">
        <v>0</v>
      </c>
      <c r="AO15" s="23" t="str">
        <f t="shared" si="3"/>
        <v>n/a</v>
      </c>
      <c r="AP15" s="23" t="str">
        <f t="shared" si="4"/>
        <v>n/a</v>
      </c>
      <c r="AQ15" s="31" t="str">
        <f t="shared" si="5"/>
        <v>n/a</v>
      </c>
    </row>
    <row r="16" spans="1:43" x14ac:dyDescent="0.25">
      <c r="A16" s="33" t="s">
        <v>141</v>
      </c>
      <c r="B16" s="34" t="s">
        <v>142</v>
      </c>
      <c r="C16" s="19" t="str">
        <f t="shared" si="6"/>
        <v>rson</v>
      </c>
      <c r="E16" s="20" t="e">
        <f>COUNTIFS([1]Data!$N:$N,"Ploughmans CC",[1]Data!$Q:$Q,$B16)</f>
        <v>#VALUE!</v>
      </c>
      <c r="F16" s="21" t="e">
        <f>ROUNDUP(SUMIFS([1]Data!AL:AL,[1]Data!$N:$N,"Ploughmans CC",[1]Data!$Q:$Q,$B16),0)</f>
        <v>#VALUE!</v>
      </c>
      <c r="G16" s="20" t="e">
        <f>SUMIFS([1]Data!AM:AM,[1]Data!$N:$N,"Ploughmans CC",[1]Data!$Q:$Q,$B16)</f>
        <v>#VALUE!</v>
      </c>
      <c r="H16" s="21" t="e">
        <f>SUMIFS([1]Data!AN:AN,[1]Data!$N:$N,"Ploughmans CC",[1]Data!$Q:$Q,$B16)</f>
        <v>#VALUE!</v>
      </c>
      <c r="I16" s="20" t="e">
        <f>SUMIFS([1]Data!AO:AO,[1]Data!$N:$N,"Ploughmans CC",[1]Data!$Q:$Q,$B16)</f>
        <v>#VALUE!</v>
      </c>
      <c r="J16" s="22" t="e">
        <f>IF(F16=0,"n/a",IFERROR(GETPIVOTDATA("Wickets",[1]Pivot!$A$4,"Player",B16),"n/a"))</f>
        <v>#VALUE!</v>
      </c>
      <c r="K16" s="20" t="e">
        <f>IF(IF(COUNTIFS([1]Data!Q:Q,B16,[1]Data!AO:AO,J16)&gt;1,"check",SUMIFS([1]Data!AN:AN,[1]Data!Q:Q,B16,[1]Data!AO:AO,J16))=0,"",IF(COUNTIFS([1]Data!Q:Q,B16,[1]Data!AO:AO,J16)&gt;1,"check",SUMIFS([1]Data!AN:AN,[1]Data!Q:Q,B16,[1]Data!AO:AO,J16)))</f>
        <v>#VALUE!</v>
      </c>
      <c r="L16" s="20" t="e">
        <f>COUNTIFS([1]Data!$N:$N,"Ploughmans CC",[1]Data!$Q:$Q,$B16,[1]Data!$AO:$AO,"&gt;4")-M16</f>
        <v>#VALUE!</v>
      </c>
      <c r="M16" s="20" t="e">
        <f>COUNTIFS([1]Data!$N:$N,"Ploughmans CC",[1]Data!$Q:$Q,$B16,[1]Data!$AO:$AO,"&gt;9")</f>
        <v>#VALUE!</v>
      </c>
      <c r="N16" s="23" t="str">
        <f t="shared" si="0"/>
        <v>n/a</v>
      </c>
      <c r="O16" s="23" t="str">
        <f t="shared" si="1"/>
        <v>n/a</v>
      </c>
      <c r="P16" s="23" t="str">
        <f t="shared" si="2"/>
        <v>n/a</v>
      </c>
      <c r="R16" s="24">
        <v>22</v>
      </c>
      <c r="S16" s="25">
        <v>10</v>
      </c>
      <c r="T16" s="24">
        <v>1</v>
      </c>
      <c r="U16" s="25">
        <v>41</v>
      </c>
      <c r="V16" s="24">
        <v>1</v>
      </c>
      <c r="W16" s="35">
        <v>1</v>
      </c>
      <c r="X16" s="24">
        <v>1</v>
      </c>
      <c r="Y16" s="24">
        <v>0</v>
      </c>
      <c r="Z16" s="24">
        <v>0</v>
      </c>
      <c r="AA16" s="27">
        <v>4.0999999999999996</v>
      </c>
      <c r="AB16" s="27">
        <v>60</v>
      </c>
      <c r="AC16" s="27">
        <v>41</v>
      </c>
      <c r="AE16" s="32">
        <v>6</v>
      </c>
      <c r="AF16" s="32">
        <v>15</v>
      </c>
      <c r="AG16" s="32">
        <v>2</v>
      </c>
      <c r="AH16" s="32">
        <v>75</v>
      </c>
      <c r="AI16" s="32">
        <v>2</v>
      </c>
      <c r="AJ16" s="24">
        <v>1</v>
      </c>
      <c r="AK16" s="24">
        <v>12</v>
      </c>
      <c r="AL16" s="24">
        <v>0</v>
      </c>
      <c r="AM16" s="32">
        <v>0</v>
      </c>
      <c r="AN16" s="32">
        <v>0</v>
      </c>
      <c r="AO16" s="23">
        <f t="shared" si="3"/>
        <v>5</v>
      </c>
      <c r="AP16" s="23">
        <f t="shared" si="4"/>
        <v>45</v>
      </c>
      <c r="AQ16" s="31">
        <f t="shared" si="5"/>
        <v>37.5</v>
      </c>
    </row>
    <row r="17" spans="1:43" x14ac:dyDescent="0.25">
      <c r="A17" s="33" t="s">
        <v>143</v>
      </c>
      <c r="B17" s="34" t="s">
        <v>144</v>
      </c>
      <c r="C17" s="19" t="str">
        <f t="shared" si="6"/>
        <v>au</v>
      </c>
      <c r="E17" s="20" t="e">
        <f>COUNTIFS([1]Data!$N:$N,"Ploughmans CC",[1]Data!$Q:$Q,$B17)</f>
        <v>#VALUE!</v>
      </c>
      <c r="F17" s="21" t="e">
        <f>ROUNDUP(SUMIFS([1]Data!AL:AL,[1]Data!$N:$N,"Ploughmans CC",[1]Data!$Q:$Q,$B17),0)</f>
        <v>#VALUE!</v>
      </c>
      <c r="G17" s="20" t="e">
        <f>SUMIFS([1]Data!AM:AM,[1]Data!$N:$N,"Ploughmans CC",[1]Data!$Q:$Q,$B17)</f>
        <v>#VALUE!</v>
      </c>
      <c r="H17" s="21" t="e">
        <f>SUMIFS([1]Data!AN:AN,[1]Data!$N:$N,"Ploughmans CC",[1]Data!$Q:$Q,$B17)</f>
        <v>#VALUE!</v>
      </c>
      <c r="I17" s="20" t="e">
        <f>SUMIFS([1]Data!AO:AO,[1]Data!$N:$N,"Ploughmans CC",[1]Data!$Q:$Q,$B17)</f>
        <v>#VALUE!</v>
      </c>
      <c r="J17" s="22" t="e">
        <f>IF(F17=0,"n/a",IFERROR(GETPIVOTDATA("Wickets",[1]Pivot!$A$4,"Player",B17),"n/a"))</f>
        <v>#VALUE!</v>
      </c>
      <c r="K17" s="20" t="e">
        <f>IF(IF(COUNTIFS([1]Data!Q:Q,B17,[1]Data!AO:AO,J17)&gt;1,"check",SUMIFS([1]Data!AN:AN,[1]Data!Q:Q,B17,[1]Data!AO:AO,J17))=0,"",IF(COUNTIFS([1]Data!Q:Q,B17,[1]Data!AO:AO,J17)&gt;1,"check",SUMIFS([1]Data!AN:AN,[1]Data!Q:Q,B17,[1]Data!AO:AO,J17)))</f>
        <v>#VALUE!</v>
      </c>
      <c r="L17" s="20" t="e">
        <f>COUNTIFS([1]Data!$N:$N,"Ploughmans CC",[1]Data!$Q:$Q,$B17,[1]Data!$AO:$AO,"&gt;4")-M17</f>
        <v>#VALUE!</v>
      </c>
      <c r="M17" s="20" t="e">
        <f>COUNTIFS([1]Data!$N:$N,"Ploughmans CC",[1]Data!$Q:$Q,$B17,[1]Data!$AO:$AO,"&gt;9")</f>
        <v>#VALUE!</v>
      </c>
      <c r="N17" s="23" t="str">
        <f t="shared" si="0"/>
        <v>n/a</v>
      </c>
      <c r="O17" s="23" t="str">
        <f t="shared" si="1"/>
        <v>n/a</v>
      </c>
      <c r="P17" s="23" t="str">
        <f t="shared" si="2"/>
        <v>n/a</v>
      </c>
      <c r="R17" s="24">
        <v>1</v>
      </c>
      <c r="S17" s="25">
        <v>3</v>
      </c>
      <c r="T17" s="24">
        <v>1</v>
      </c>
      <c r="U17" s="25">
        <v>3</v>
      </c>
      <c r="V17" s="24">
        <v>1</v>
      </c>
      <c r="W17" s="35">
        <v>1</v>
      </c>
      <c r="X17" s="24">
        <v>3</v>
      </c>
      <c r="Y17" s="24">
        <v>0</v>
      </c>
      <c r="Z17" s="24">
        <v>0</v>
      </c>
      <c r="AA17" s="27">
        <v>1</v>
      </c>
      <c r="AB17" s="27">
        <v>18</v>
      </c>
      <c r="AC17" s="27">
        <v>3</v>
      </c>
      <c r="AE17" s="32">
        <v>10</v>
      </c>
      <c r="AF17" s="32">
        <v>1</v>
      </c>
      <c r="AG17" s="32">
        <v>0</v>
      </c>
      <c r="AH17" s="32">
        <v>16</v>
      </c>
      <c r="AI17" s="32">
        <v>0</v>
      </c>
      <c r="AJ17" s="24">
        <v>0</v>
      </c>
      <c r="AK17" s="24">
        <v>16</v>
      </c>
      <c r="AL17" s="24">
        <v>0</v>
      </c>
      <c r="AM17" s="32">
        <v>3</v>
      </c>
      <c r="AN17" s="32">
        <v>1</v>
      </c>
      <c r="AO17" s="23">
        <f t="shared" si="3"/>
        <v>16</v>
      </c>
      <c r="AP17" s="23" t="str">
        <f t="shared" si="4"/>
        <v>n/a</v>
      </c>
      <c r="AQ17" s="31" t="str">
        <f t="shared" si="5"/>
        <v>n/a</v>
      </c>
    </row>
    <row r="18" spans="1:43" x14ac:dyDescent="0.25">
      <c r="A18" s="33" t="s">
        <v>145</v>
      </c>
      <c r="B18" s="34" t="s">
        <v>146</v>
      </c>
      <c r="C18" s="19" t="str">
        <f t="shared" si="6"/>
        <v>nway</v>
      </c>
      <c r="E18" s="20" t="e">
        <f>COUNTIFS([1]Data!$N:$N,"Ploughmans CC",[1]Data!$Q:$Q,$B18)</f>
        <v>#VALUE!</v>
      </c>
      <c r="F18" s="21" t="e">
        <f>ROUNDUP(SUMIFS([1]Data!AL:AL,[1]Data!$N:$N,"Ploughmans CC",[1]Data!$Q:$Q,$B18),0)</f>
        <v>#VALUE!</v>
      </c>
      <c r="G18" s="20" t="e">
        <f>SUMIFS([1]Data!AM:AM,[1]Data!$N:$N,"Ploughmans CC",[1]Data!$Q:$Q,$B18)</f>
        <v>#VALUE!</v>
      </c>
      <c r="H18" s="21" t="e">
        <f>SUMIFS([1]Data!AN:AN,[1]Data!$N:$N,"Ploughmans CC",[1]Data!$Q:$Q,$B18)</f>
        <v>#VALUE!</v>
      </c>
      <c r="I18" s="20" t="e">
        <f>SUMIFS([1]Data!AO:AO,[1]Data!$N:$N,"Ploughmans CC",[1]Data!$Q:$Q,$B18)</f>
        <v>#VALUE!</v>
      </c>
      <c r="J18" s="22" t="e">
        <f>IF(F18=0,"n/a",IFERROR(GETPIVOTDATA("Wickets",[1]Pivot!$A$4,"Player",B18),"n/a"))</f>
        <v>#VALUE!</v>
      </c>
      <c r="K18" s="20" t="e">
        <f>IF(IF(COUNTIFS([1]Data!Q:Q,B18,[1]Data!AO:AO,J18)&gt;1,"check",SUMIFS([1]Data!AN:AN,[1]Data!Q:Q,B18,[1]Data!AO:AO,J18))=0,"",IF(COUNTIFS([1]Data!Q:Q,B18,[1]Data!AO:AO,J18)&gt;1,"check",SUMIFS([1]Data!AN:AN,[1]Data!Q:Q,B18,[1]Data!AO:AO,J18)))</f>
        <v>#VALUE!</v>
      </c>
      <c r="L18" s="20" t="e">
        <f>COUNTIFS([1]Data!$N:$N,"Ploughmans CC",[1]Data!$Q:$Q,$B18,[1]Data!$AO:$AO,"&gt;4")-M18</f>
        <v>#VALUE!</v>
      </c>
      <c r="M18" s="20" t="e">
        <f>COUNTIFS([1]Data!$N:$N,"Ploughmans CC",[1]Data!$Q:$Q,$B18,[1]Data!$AO:$AO,"&gt;9")</f>
        <v>#VALUE!</v>
      </c>
      <c r="N18" s="23" t="str">
        <f t="shared" si="0"/>
        <v>n/a</v>
      </c>
      <c r="O18" s="23" t="str">
        <f t="shared" si="1"/>
        <v>n/a</v>
      </c>
      <c r="P18" s="23" t="str">
        <f t="shared" si="2"/>
        <v>n/a</v>
      </c>
      <c r="R18" s="24">
        <v>1</v>
      </c>
      <c r="S18" s="25">
        <v>0</v>
      </c>
      <c r="T18" s="24">
        <v>0</v>
      </c>
      <c r="U18" s="25">
        <v>0</v>
      </c>
      <c r="V18" s="24">
        <v>0</v>
      </c>
      <c r="W18" s="35" t="s">
        <v>133</v>
      </c>
      <c r="X18" s="24">
        <v>0</v>
      </c>
      <c r="Y18" s="24">
        <v>0</v>
      </c>
      <c r="Z18" s="24">
        <v>0</v>
      </c>
      <c r="AA18" s="27" t="s">
        <v>133</v>
      </c>
      <c r="AB18" s="27" t="s">
        <v>133</v>
      </c>
      <c r="AC18" s="27" t="s">
        <v>133</v>
      </c>
      <c r="AE18" s="32">
        <v>2</v>
      </c>
      <c r="AF18" s="32">
        <v>13</v>
      </c>
      <c r="AG18" s="32">
        <v>1</v>
      </c>
      <c r="AH18" s="32">
        <v>51</v>
      </c>
      <c r="AI18" s="32">
        <v>1</v>
      </c>
      <c r="AJ18" s="24">
        <v>1</v>
      </c>
      <c r="AK18" s="24">
        <v>9</v>
      </c>
      <c r="AL18" s="24">
        <v>0</v>
      </c>
      <c r="AM18" s="32">
        <v>1</v>
      </c>
      <c r="AN18" s="32">
        <v>0</v>
      </c>
      <c r="AO18" s="23">
        <f t="shared" si="3"/>
        <v>3.9230769230769229</v>
      </c>
      <c r="AP18" s="23">
        <f t="shared" si="4"/>
        <v>78</v>
      </c>
      <c r="AQ18" s="31">
        <f t="shared" si="5"/>
        <v>51</v>
      </c>
    </row>
    <row r="19" spans="1:43" x14ac:dyDescent="0.25">
      <c r="A19" s="33" t="s">
        <v>149</v>
      </c>
      <c r="B19" s="34" t="s">
        <v>150</v>
      </c>
      <c r="C19" s="19" t="str">
        <f t="shared" si="6"/>
        <v>x</v>
      </c>
      <c r="E19" s="20" t="e">
        <f>COUNTIFS([1]Data!$N:$N,"Ploughmans CC",[1]Data!$Q:$Q,$B19)</f>
        <v>#VALUE!</v>
      </c>
      <c r="F19" s="21" t="e">
        <f>ROUNDUP(SUMIFS([1]Data!AL:AL,[1]Data!$N:$N,"Ploughmans CC",[1]Data!$Q:$Q,$B19),0)</f>
        <v>#VALUE!</v>
      </c>
      <c r="G19" s="20" t="e">
        <f>SUMIFS([1]Data!AM:AM,[1]Data!$N:$N,"Ploughmans CC",[1]Data!$Q:$Q,$B19)</f>
        <v>#VALUE!</v>
      </c>
      <c r="H19" s="21" t="e">
        <f>SUMIFS([1]Data!AN:AN,[1]Data!$N:$N,"Ploughmans CC",[1]Data!$Q:$Q,$B19)</f>
        <v>#VALUE!</v>
      </c>
      <c r="I19" s="20" t="e">
        <f>SUMIFS([1]Data!AO:AO,[1]Data!$N:$N,"Ploughmans CC",[1]Data!$Q:$Q,$B19)</f>
        <v>#VALUE!</v>
      </c>
      <c r="J19" s="22" t="e">
        <f>IF(F19=0,"n/a",IFERROR(GETPIVOTDATA("Wickets",[1]Pivot!$A$4,"Player",B19),"n/a"))</f>
        <v>#VALUE!</v>
      </c>
      <c r="K19" s="20" t="e">
        <f>IF(IF(COUNTIFS([1]Data!Q:Q,B19,[1]Data!AO:AO,J19)&gt;1,"check",SUMIFS([1]Data!AN:AN,[1]Data!Q:Q,B19,[1]Data!AO:AO,J19))=0,"",IF(COUNTIFS([1]Data!Q:Q,B19,[1]Data!AO:AO,J19)&gt;1,"check",SUMIFS([1]Data!AN:AN,[1]Data!Q:Q,B19,[1]Data!AO:AO,J19)))</f>
        <v>#VALUE!</v>
      </c>
      <c r="L19" s="20" t="e">
        <f>COUNTIFS([1]Data!$N:$N,"Ploughmans CC",[1]Data!$Q:$Q,$B19,[1]Data!$AO:$AO,"&gt;4")-M19</f>
        <v>#VALUE!</v>
      </c>
      <c r="M19" s="20" t="e">
        <f>COUNTIFS([1]Data!$N:$N,"Ploughmans CC",[1]Data!$Q:$Q,$B19,[1]Data!$AO:$AO,"&gt;9")</f>
        <v>#VALUE!</v>
      </c>
      <c r="N19" s="23" t="str">
        <f t="shared" si="0"/>
        <v>n/a</v>
      </c>
      <c r="O19" s="23" t="str">
        <f t="shared" si="1"/>
        <v>n/a</v>
      </c>
      <c r="P19" s="23" t="str">
        <f t="shared" si="2"/>
        <v>n/a</v>
      </c>
      <c r="R19" s="24">
        <v>3</v>
      </c>
      <c r="S19" s="25">
        <v>17</v>
      </c>
      <c r="T19" s="24">
        <v>4</v>
      </c>
      <c r="U19" s="25">
        <v>53</v>
      </c>
      <c r="V19" s="24">
        <v>8</v>
      </c>
      <c r="W19" s="35">
        <v>4</v>
      </c>
      <c r="X19" s="24">
        <v>13</v>
      </c>
      <c r="Y19" s="24">
        <v>0</v>
      </c>
      <c r="Z19" s="24">
        <v>0</v>
      </c>
      <c r="AA19" s="27">
        <v>3.1176470588235294</v>
      </c>
      <c r="AB19" s="27">
        <v>12.75</v>
      </c>
      <c r="AC19" s="27">
        <v>6.625</v>
      </c>
      <c r="AE19" s="32">
        <v>3</v>
      </c>
      <c r="AF19" s="32">
        <v>17</v>
      </c>
      <c r="AG19" s="32">
        <v>3</v>
      </c>
      <c r="AH19" s="32">
        <v>64</v>
      </c>
      <c r="AI19" s="32">
        <v>5</v>
      </c>
      <c r="AJ19" s="24">
        <v>3</v>
      </c>
      <c r="AK19" s="24">
        <v>24</v>
      </c>
      <c r="AL19" s="24">
        <v>0</v>
      </c>
      <c r="AM19" s="32">
        <v>7</v>
      </c>
      <c r="AN19" s="32">
        <v>0</v>
      </c>
      <c r="AO19" s="23">
        <f t="shared" si="3"/>
        <v>3.7647058823529411</v>
      </c>
      <c r="AP19" s="23">
        <f t="shared" si="4"/>
        <v>20.399999999999999</v>
      </c>
      <c r="AQ19" s="31">
        <f t="shared" si="5"/>
        <v>12.8</v>
      </c>
    </row>
    <row r="20" spans="1:43" x14ac:dyDescent="0.25">
      <c r="A20" s="33" t="s">
        <v>151</v>
      </c>
      <c r="B20" s="34" t="s">
        <v>152</v>
      </c>
      <c r="C20" s="19" t="str">
        <f t="shared" si="6"/>
        <v>vies</v>
      </c>
      <c r="E20" s="20" t="e">
        <f>COUNTIFS([1]Data!$N:$N,"Ploughmans CC",[1]Data!$Q:$Q,$B20)</f>
        <v>#VALUE!</v>
      </c>
      <c r="F20" s="21" t="e">
        <f>ROUNDUP(SUMIFS([1]Data!AL:AL,[1]Data!$N:$N,"Ploughmans CC",[1]Data!$Q:$Q,$B20),0)</f>
        <v>#VALUE!</v>
      </c>
      <c r="G20" s="20" t="e">
        <f>SUMIFS([1]Data!AM:AM,[1]Data!$N:$N,"Ploughmans CC",[1]Data!$Q:$Q,$B20)</f>
        <v>#VALUE!</v>
      </c>
      <c r="H20" s="21" t="e">
        <f>SUMIFS([1]Data!AN:AN,[1]Data!$N:$N,"Ploughmans CC",[1]Data!$Q:$Q,$B20)</f>
        <v>#VALUE!</v>
      </c>
      <c r="I20" s="20" t="e">
        <f>SUMIFS([1]Data!AO:AO,[1]Data!$N:$N,"Ploughmans CC",[1]Data!$Q:$Q,$B20)</f>
        <v>#VALUE!</v>
      </c>
      <c r="J20" s="22" t="e">
        <f>IF(F20=0,"n/a",IFERROR(GETPIVOTDATA("Wickets",[1]Pivot!$A$4,"Player",B20),"n/a"))</f>
        <v>#VALUE!</v>
      </c>
      <c r="K20" s="20" t="e">
        <f>IF(IF(COUNTIFS([1]Data!Q:Q,B20,[1]Data!AO:AO,J20)&gt;1,"check",SUMIFS([1]Data!AN:AN,[1]Data!Q:Q,B20,[1]Data!AO:AO,J20))=0,"",IF(COUNTIFS([1]Data!Q:Q,B20,[1]Data!AO:AO,J20)&gt;1,"check",SUMIFS([1]Data!AN:AN,[1]Data!Q:Q,B20,[1]Data!AO:AO,J20)))</f>
        <v>#VALUE!</v>
      </c>
      <c r="L20" s="20" t="e">
        <f>COUNTIFS([1]Data!$N:$N,"Ploughmans CC",[1]Data!$Q:$Q,$B20,[1]Data!$AO:$AO,"&gt;4")-M20</f>
        <v>#VALUE!</v>
      </c>
      <c r="M20" s="20" t="e">
        <f>COUNTIFS([1]Data!$N:$N,"Ploughmans CC",[1]Data!$Q:$Q,$B20,[1]Data!$AO:$AO,"&gt;9")</f>
        <v>#VALUE!</v>
      </c>
      <c r="N20" s="23" t="str">
        <f t="shared" si="0"/>
        <v>n/a</v>
      </c>
      <c r="O20" s="23" t="str">
        <f t="shared" si="1"/>
        <v>n/a</v>
      </c>
      <c r="P20" s="23" t="str">
        <f t="shared" si="2"/>
        <v>n/a</v>
      </c>
      <c r="R20" s="24">
        <v>52</v>
      </c>
      <c r="S20" s="25">
        <v>274</v>
      </c>
      <c r="T20" s="24">
        <v>28</v>
      </c>
      <c r="U20" s="25">
        <v>1334</v>
      </c>
      <c r="V20" s="24">
        <v>48</v>
      </c>
      <c r="W20" s="35">
        <v>4</v>
      </c>
      <c r="X20" s="24">
        <v>9</v>
      </c>
      <c r="Y20" s="24">
        <v>0</v>
      </c>
      <c r="Z20" s="24">
        <v>0</v>
      </c>
      <c r="AA20" s="27">
        <v>4.8686131386861318</v>
      </c>
      <c r="AB20" s="27">
        <v>34.25</v>
      </c>
      <c r="AC20" s="27">
        <v>27.791666666666668</v>
      </c>
      <c r="AE20" s="32">
        <v>12</v>
      </c>
      <c r="AF20" s="32">
        <v>41.1</v>
      </c>
      <c r="AG20" s="32">
        <v>0</v>
      </c>
      <c r="AH20" s="32">
        <v>233</v>
      </c>
      <c r="AI20" s="32">
        <v>4</v>
      </c>
      <c r="AJ20" s="24">
        <v>2</v>
      </c>
      <c r="AK20" s="24">
        <v>17</v>
      </c>
      <c r="AL20" s="24">
        <v>0</v>
      </c>
      <c r="AM20" s="32">
        <v>15</v>
      </c>
      <c r="AN20" s="32">
        <v>5</v>
      </c>
      <c r="AO20" s="23">
        <f t="shared" si="3"/>
        <v>5.6690997566909971</v>
      </c>
      <c r="AP20" s="23">
        <f t="shared" si="4"/>
        <v>61.650000000000006</v>
      </c>
      <c r="AQ20" s="31">
        <f t="shared" si="5"/>
        <v>58.25</v>
      </c>
    </row>
    <row r="21" spans="1:43" x14ac:dyDescent="0.25">
      <c r="A21" s="33" t="s">
        <v>153</v>
      </c>
      <c r="B21" s="34" t="s">
        <v>154</v>
      </c>
      <c r="C21" s="19" t="str">
        <f t="shared" si="6"/>
        <v>well</v>
      </c>
      <c r="E21" s="20" t="e">
        <f>COUNTIFS([1]Data!$N:$N,"Ploughmans CC",[1]Data!$Q:$Q,$B21)</f>
        <v>#VALUE!</v>
      </c>
      <c r="F21" s="21" t="e">
        <f>ROUNDUP(SUMIFS([1]Data!AL:AL,[1]Data!$N:$N,"Ploughmans CC",[1]Data!$Q:$Q,$B21),0)</f>
        <v>#VALUE!</v>
      </c>
      <c r="G21" s="20" t="e">
        <f>SUMIFS([1]Data!AM:AM,[1]Data!$N:$N,"Ploughmans CC",[1]Data!$Q:$Q,$B21)</f>
        <v>#VALUE!</v>
      </c>
      <c r="H21" s="21" t="e">
        <f>SUMIFS([1]Data!AN:AN,[1]Data!$N:$N,"Ploughmans CC",[1]Data!$Q:$Q,$B21)</f>
        <v>#VALUE!</v>
      </c>
      <c r="I21" s="20" t="e">
        <f>SUMIFS([1]Data!AO:AO,[1]Data!$N:$N,"Ploughmans CC",[1]Data!$Q:$Q,$B21)</f>
        <v>#VALUE!</v>
      </c>
      <c r="J21" s="22" t="e">
        <f>IF(F21=0,"n/a",IFERROR(GETPIVOTDATA("Wickets",[1]Pivot!$A$4,"Player",B21),"n/a"))</f>
        <v>#VALUE!</v>
      </c>
      <c r="K21" s="20" t="e">
        <f>IF(IF(COUNTIFS([1]Data!Q:Q,B21,[1]Data!AO:AO,J21)&gt;1,"check",SUMIFS([1]Data!AN:AN,[1]Data!Q:Q,B21,[1]Data!AO:AO,J21))=0,"",IF(COUNTIFS([1]Data!Q:Q,B21,[1]Data!AO:AO,J21)&gt;1,"check",SUMIFS([1]Data!AN:AN,[1]Data!Q:Q,B21,[1]Data!AO:AO,J21)))</f>
        <v>#VALUE!</v>
      </c>
      <c r="L21" s="20" t="e">
        <f>COUNTIFS([1]Data!$N:$N,"Ploughmans CC",[1]Data!$Q:$Q,$B21,[1]Data!$AO:$AO,"&gt;4")-M21</f>
        <v>#VALUE!</v>
      </c>
      <c r="M21" s="20" t="e">
        <f>COUNTIFS([1]Data!$N:$N,"Ploughmans CC",[1]Data!$Q:$Q,$B21,[1]Data!$AO:$AO,"&gt;9")</f>
        <v>#VALUE!</v>
      </c>
      <c r="N21" s="23" t="str">
        <f t="shared" si="0"/>
        <v>n/a</v>
      </c>
      <c r="O21" s="23" t="str">
        <f t="shared" si="1"/>
        <v>n/a</v>
      </c>
      <c r="P21" s="23" t="str">
        <f t="shared" si="2"/>
        <v>n/a</v>
      </c>
      <c r="R21" s="24">
        <v>1</v>
      </c>
      <c r="S21" s="25">
        <v>0</v>
      </c>
      <c r="T21" s="24">
        <v>0</v>
      </c>
      <c r="U21" s="25">
        <v>0</v>
      </c>
      <c r="V21" s="24">
        <v>0</v>
      </c>
      <c r="W21" s="35" t="s">
        <v>133</v>
      </c>
      <c r="X21" s="24" t="s">
        <v>123</v>
      </c>
      <c r="Y21" s="24">
        <v>0</v>
      </c>
      <c r="Z21" s="24">
        <v>0</v>
      </c>
      <c r="AA21" s="27" t="s">
        <v>133</v>
      </c>
      <c r="AB21" s="27" t="s">
        <v>133</v>
      </c>
      <c r="AC21" s="27" t="s">
        <v>133</v>
      </c>
      <c r="AE21" s="32">
        <v>1</v>
      </c>
      <c r="AF21" s="32">
        <v>0</v>
      </c>
      <c r="AG21" s="32">
        <v>0</v>
      </c>
      <c r="AH21" s="32">
        <v>0</v>
      </c>
      <c r="AI21" s="32">
        <v>0</v>
      </c>
      <c r="AJ21" s="24">
        <v>0</v>
      </c>
      <c r="AK21" s="24">
        <v>0</v>
      </c>
      <c r="AL21" s="24">
        <v>0</v>
      </c>
      <c r="AM21" s="32">
        <v>0</v>
      </c>
      <c r="AN21" s="32">
        <v>0</v>
      </c>
      <c r="AO21" s="23" t="str">
        <f t="shared" si="3"/>
        <v>n/a</v>
      </c>
      <c r="AP21" s="23" t="str">
        <f t="shared" si="4"/>
        <v>n/a</v>
      </c>
      <c r="AQ21" s="31" t="str">
        <f t="shared" si="5"/>
        <v>n/a</v>
      </c>
    </row>
    <row r="22" spans="1:43" x14ac:dyDescent="0.25">
      <c r="A22" s="33" t="s">
        <v>155</v>
      </c>
      <c r="B22" s="34" t="s">
        <v>156</v>
      </c>
      <c r="C22" s="19" t="str">
        <f t="shared" si="6"/>
        <v>nne</v>
      </c>
      <c r="E22" s="20" t="e">
        <f>COUNTIFS([1]Data!$N:$N,"Ploughmans CC",[1]Data!$Q:$Q,$B22)</f>
        <v>#VALUE!</v>
      </c>
      <c r="F22" s="21" t="e">
        <f>ROUNDUP(SUMIFS([1]Data!AL:AL,[1]Data!$N:$N,"Ploughmans CC",[1]Data!$Q:$Q,$B22),0)</f>
        <v>#VALUE!</v>
      </c>
      <c r="G22" s="20" t="e">
        <f>SUMIFS([1]Data!AM:AM,[1]Data!$N:$N,"Ploughmans CC",[1]Data!$Q:$Q,$B22)</f>
        <v>#VALUE!</v>
      </c>
      <c r="H22" s="21" t="e">
        <f>SUMIFS([1]Data!AN:AN,[1]Data!$N:$N,"Ploughmans CC",[1]Data!$Q:$Q,$B22)</f>
        <v>#VALUE!</v>
      </c>
      <c r="I22" s="20" t="e">
        <f>SUMIFS([1]Data!AO:AO,[1]Data!$N:$N,"Ploughmans CC",[1]Data!$Q:$Q,$B22)</f>
        <v>#VALUE!</v>
      </c>
      <c r="J22" s="22" t="e">
        <f>IF(F22=0,"n/a",IFERROR(GETPIVOTDATA("Wickets",[1]Pivot!$A$4,"Player",B22),"n/a"))</f>
        <v>#VALUE!</v>
      </c>
      <c r="K22" s="20" t="e">
        <f>IF(IF(COUNTIFS([1]Data!Q:Q,B22,[1]Data!AO:AO,J22)&gt;1,"check",SUMIFS([1]Data!AN:AN,[1]Data!Q:Q,B22,[1]Data!AO:AO,J22))=0,"",IF(COUNTIFS([1]Data!Q:Q,B22,[1]Data!AO:AO,J22)&gt;1,"check",SUMIFS([1]Data!AN:AN,[1]Data!Q:Q,B22,[1]Data!AO:AO,J22)))</f>
        <v>#VALUE!</v>
      </c>
      <c r="L22" s="20" t="e">
        <f>COUNTIFS([1]Data!$N:$N,"Ploughmans CC",[1]Data!$Q:$Q,$B22,[1]Data!$AO:$AO,"&gt;4")-M22</f>
        <v>#VALUE!</v>
      </c>
      <c r="M22" s="20" t="e">
        <f>COUNTIFS([1]Data!$N:$N,"Ploughmans CC",[1]Data!$Q:$Q,$B22,[1]Data!$AO:$AO,"&gt;9")</f>
        <v>#VALUE!</v>
      </c>
      <c r="N22" s="23" t="str">
        <f t="shared" si="0"/>
        <v>n/a</v>
      </c>
      <c r="O22" s="23" t="str">
        <f t="shared" si="1"/>
        <v>n/a</v>
      </c>
      <c r="P22" s="23" t="str">
        <f t="shared" si="2"/>
        <v>n/a</v>
      </c>
      <c r="R22" s="24">
        <v>1</v>
      </c>
      <c r="S22" s="25">
        <v>0</v>
      </c>
      <c r="T22" s="24">
        <v>0</v>
      </c>
      <c r="U22" s="25">
        <v>0</v>
      </c>
      <c r="V22" s="24">
        <v>0</v>
      </c>
      <c r="W22" s="35" t="s">
        <v>133</v>
      </c>
      <c r="X22" s="24" t="s">
        <v>123</v>
      </c>
      <c r="Y22" s="24">
        <v>0</v>
      </c>
      <c r="Z22" s="24">
        <v>0</v>
      </c>
      <c r="AA22" s="27" t="s">
        <v>133</v>
      </c>
      <c r="AB22" s="27" t="s">
        <v>133</v>
      </c>
      <c r="AC22" s="27" t="s">
        <v>133</v>
      </c>
      <c r="AE22" s="32">
        <v>1</v>
      </c>
      <c r="AF22" s="32">
        <v>4</v>
      </c>
      <c r="AG22" s="32">
        <v>0</v>
      </c>
      <c r="AH22" s="32">
        <v>40</v>
      </c>
      <c r="AI22" s="32">
        <v>1</v>
      </c>
      <c r="AJ22" s="24">
        <v>1</v>
      </c>
      <c r="AK22" s="24">
        <v>40</v>
      </c>
      <c r="AL22" s="24">
        <v>0</v>
      </c>
      <c r="AM22" s="32">
        <v>10</v>
      </c>
      <c r="AN22" s="32">
        <v>2</v>
      </c>
      <c r="AO22" s="23">
        <f t="shared" si="3"/>
        <v>10</v>
      </c>
      <c r="AP22" s="23">
        <f t="shared" si="4"/>
        <v>24</v>
      </c>
      <c r="AQ22" s="31">
        <f t="shared" si="5"/>
        <v>40</v>
      </c>
    </row>
    <row r="23" spans="1:43" x14ac:dyDescent="0.25">
      <c r="A23" s="33" t="s">
        <v>158</v>
      </c>
      <c r="B23" s="34" t="s">
        <v>159</v>
      </c>
      <c r="C23" s="19" t="str">
        <f t="shared" si="6"/>
        <v>eney</v>
      </c>
      <c r="E23" s="20" t="e">
        <f>COUNTIFS([1]Data!$N:$N,"Ploughmans CC",[1]Data!$Q:$Q,$B23)</f>
        <v>#VALUE!</v>
      </c>
      <c r="F23" s="21" t="e">
        <f>ROUNDUP(SUMIFS([1]Data!AL:AL,[1]Data!$N:$N,"Ploughmans CC",[1]Data!$Q:$Q,$B23),0)</f>
        <v>#VALUE!</v>
      </c>
      <c r="G23" s="20" t="e">
        <f>SUMIFS([1]Data!AM:AM,[1]Data!$N:$N,"Ploughmans CC",[1]Data!$Q:$Q,$B23)</f>
        <v>#VALUE!</v>
      </c>
      <c r="H23" s="21" t="e">
        <f>SUMIFS([1]Data!AN:AN,[1]Data!$N:$N,"Ploughmans CC",[1]Data!$Q:$Q,$B23)</f>
        <v>#VALUE!</v>
      </c>
      <c r="I23" s="20" t="e">
        <f>SUMIFS([1]Data!AO:AO,[1]Data!$N:$N,"Ploughmans CC",[1]Data!$Q:$Q,$B23)</f>
        <v>#VALUE!</v>
      </c>
      <c r="J23" s="22" t="e">
        <f>IF(F23=0,"n/a",IFERROR(GETPIVOTDATA("Wickets",[1]Pivot!$A$4,"Player",B23),"n/a"))</f>
        <v>#VALUE!</v>
      </c>
      <c r="K23" s="20" t="e">
        <f>IF(IF(COUNTIFS([1]Data!Q:Q,B23,[1]Data!AO:AO,J23)&gt;1,"check",SUMIFS([1]Data!AN:AN,[1]Data!Q:Q,B23,[1]Data!AO:AO,J23))=0,"",IF(COUNTIFS([1]Data!Q:Q,B23,[1]Data!AO:AO,J23)&gt;1,"check",SUMIFS([1]Data!AN:AN,[1]Data!Q:Q,B23,[1]Data!AO:AO,J23)))</f>
        <v>#VALUE!</v>
      </c>
      <c r="L23" s="20" t="e">
        <f>COUNTIFS([1]Data!$N:$N,"Ploughmans CC",[1]Data!$Q:$Q,$B23,[1]Data!$AO:$AO,"&gt;4")-M23</f>
        <v>#VALUE!</v>
      </c>
      <c r="M23" s="20" t="e">
        <f>COUNTIFS([1]Data!$N:$N,"Ploughmans CC",[1]Data!$Q:$Q,$B23,[1]Data!$AO:$AO,"&gt;9")</f>
        <v>#VALUE!</v>
      </c>
      <c r="N23" s="23" t="str">
        <f t="shared" si="0"/>
        <v>n/a</v>
      </c>
      <c r="O23" s="23" t="str">
        <f t="shared" si="1"/>
        <v>n/a</v>
      </c>
      <c r="P23" s="23" t="str">
        <f t="shared" si="2"/>
        <v>n/a</v>
      </c>
      <c r="R23" s="24">
        <v>1</v>
      </c>
      <c r="S23" s="25">
        <v>0</v>
      </c>
      <c r="T23" s="24">
        <v>0</v>
      </c>
      <c r="U23" s="25">
        <v>0</v>
      </c>
      <c r="V23" s="24">
        <v>0</v>
      </c>
      <c r="W23" s="35" t="s">
        <v>133</v>
      </c>
      <c r="X23" s="24" t="s">
        <v>123</v>
      </c>
      <c r="Y23" s="24">
        <v>0</v>
      </c>
      <c r="Z23" s="24">
        <v>0</v>
      </c>
      <c r="AA23" s="27" t="s">
        <v>133</v>
      </c>
      <c r="AB23" s="27" t="s">
        <v>133</v>
      </c>
      <c r="AC23" s="27" t="s">
        <v>133</v>
      </c>
      <c r="AE23" s="32">
        <v>1</v>
      </c>
      <c r="AF23" s="32">
        <v>0</v>
      </c>
      <c r="AG23" s="32">
        <v>0</v>
      </c>
      <c r="AH23" s="32">
        <v>0</v>
      </c>
      <c r="AI23" s="32">
        <v>0</v>
      </c>
      <c r="AJ23" s="24">
        <v>0</v>
      </c>
      <c r="AK23" s="24">
        <v>0</v>
      </c>
      <c r="AL23" s="24">
        <v>0</v>
      </c>
      <c r="AM23" s="32">
        <v>0</v>
      </c>
      <c r="AN23" s="32">
        <v>0</v>
      </c>
      <c r="AO23" s="23" t="str">
        <f t="shared" si="3"/>
        <v>n/a</v>
      </c>
      <c r="AP23" s="23" t="str">
        <f t="shared" si="4"/>
        <v>n/a</v>
      </c>
      <c r="AQ23" s="31" t="str">
        <f t="shared" si="5"/>
        <v>n/a</v>
      </c>
    </row>
    <row r="24" spans="1:43" x14ac:dyDescent="0.25">
      <c r="A24" s="33" t="s">
        <v>160</v>
      </c>
      <c r="B24" s="34" t="s">
        <v>161</v>
      </c>
      <c r="C24" s="19" t="str">
        <f t="shared" si="6"/>
        <v>rlando</v>
      </c>
      <c r="E24" s="20" t="e">
        <f>COUNTIFS([1]Data!$N:$N,"Ploughmans CC",[1]Data!$Q:$Q,$B24)</f>
        <v>#VALUE!</v>
      </c>
      <c r="F24" s="21" t="e">
        <f>ROUNDUP(SUMIFS([1]Data!AL:AL,[1]Data!$N:$N,"Ploughmans CC",[1]Data!$Q:$Q,$B24),0)</f>
        <v>#VALUE!</v>
      </c>
      <c r="G24" s="20" t="e">
        <f>SUMIFS([1]Data!AM:AM,[1]Data!$N:$N,"Ploughmans CC",[1]Data!$Q:$Q,$B24)</f>
        <v>#VALUE!</v>
      </c>
      <c r="H24" s="21" t="e">
        <f>SUMIFS([1]Data!AN:AN,[1]Data!$N:$N,"Ploughmans CC",[1]Data!$Q:$Q,$B24)</f>
        <v>#VALUE!</v>
      </c>
      <c r="I24" s="20" t="e">
        <f>SUMIFS([1]Data!AO:AO,[1]Data!$N:$N,"Ploughmans CC",[1]Data!$Q:$Q,$B24)</f>
        <v>#VALUE!</v>
      </c>
      <c r="J24" s="22" t="e">
        <f>IF(F24=0,"n/a",IFERROR(GETPIVOTDATA("Wickets",[1]Pivot!$A$4,"Player",B24),"n/a"))</f>
        <v>#VALUE!</v>
      </c>
      <c r="K24" s="20" t="e">
        <f>IF(IF(COUNTIFS([1]Data!Q:Q,B24,[1]Data!AO:AO,J24)&gt;1,"check",SUMIFS([1]Data!AN:AN,[1]Data!Q:Q,B24,[1]Data!AO:AO,J24))=0,"",IF(COUNTIFS([1]Data!Q:Q,B24,[1]Data!AO:AO,J24)&gt;1,"check",SUMIFS([1]Data!AN:AN,[1]Data!Q:Q,B24,[1]Data!AO:AO,J24)))</f>
        <v>#VALUE!</v>
      </c>
      <c r="L24" s="20" t="e">
        <f>COUNTIFS([1]Data!$N:$N,"Ploughmans CC",[1]Data!$Q:$Q,$B24,[1]Data!$AO:$AO,"&gt;4")-M24</f>
        <v>#VALUE!</v>
      </c>
      <c r="M24" s="20" t="e">
        <f>COUNTIFS([1]Data!$N:$N,"Ploughmans CC",[1]Data!$Q:$Q,$B24,[1]Data!$AO:$AO,"&gt;9")</f>
        <v>#VALUE!</v>
      </c>
      <c r="N24" s="23" t="str">
        <f t="shared" si="0"/>
        <v>n/a</v>
      </c>
      <c r="O24" s="23" t="str">
        <f t="shared" si="1"/>
        <v>n/a</v>
      </c>
      <c r="P24" s="23" t="str">
        <f t="shared" si="2"/>
        <v>n/a</v>
      </c>
      <c r="R24" s="24">
        <v>1</v>
      </c>
      <c r="S24" s="25">
        <v>0</v>
      </c>
      <c r="T24" s="24">
        <v>0</v>
      </c>
      <c r="U24" s="25">
        <v>0</v>
      </c>
      <c r="V24" s="24">
        <v>0</v>
      </c>
      <c r="W24" s="35" t="s">
        <v>133</v>
      </c>
      <c r="X24" s="24" t="s">
        <v>123</v>
      </c>
      <c r="Y24" s="24">
        <v>0</v>
      </c>
      <c r="Z24" s="24">
        <v>0</v>
      </c>
      <c r="AA24" s="27" t="s">
        <v>133</v>
      </c>
      <c r="AB24" s="27" t="s">
        <v>133</v>
      </c>
      <c r="AC24" s="27" t="s">
        <v>133</v>
      </c>
      <c r="AE24" s="32">
        <v>3</v>
      </c>
      <c r="AF24" s="32">
        <v>6</v>
      </c>
      <c r="AG24" s="32">
        <v>0</v>
      </c>
      <c r="AH24" s="32">
        <v>52</v>
      </c>
      <c r="AI24" s="32">
        <v>2</v>
      </c>
      <c r="AJ24" s="24">
        <v>2</v>
      </c>
      <c r="AK24" s="24">
        <v>27</v>
      </c>
      <c r="AL24" s="24">
        <v>0</v>
      </c>
      <c r="AM24" s="32">
        <v>1</v>
      </c>
      <c r="AN24" s="32">
        <v>0</v>
      </c>
      <c r="AO24" s="23">
        <f t="shared" si="3"/>
        <v>8.6666666666666661</v>
      </c>
      <c r="AP24" s="23">
        <f t="shared" si="4"/>
        <v>18</v>
      </c>
      <c r="AQ24" s="31">
        <f t="shared" si="5"/>
        <v>26</v>
      </c>
    </row>
    <row r="25" spans="1:43" x14ac:dyDescent="0.25">
      <c r="A25" s="33" t="s">
        <v>162</v>
      </c>
      <c r="B25" s="34" t="s">
        <v>163</v>
      </c>
      <c r="C25" s="19" t="str">
        <f t="shared" si="6"/>
        <v>edhill</v>
      </c>
      <c r="E25" s="20" t="e">
        <f>COUNTIFS([1]Data!$N:$N,"Ploughmans CC",[1]Data!$Q:$Q,$B25)</f>
        <v>#VALUE!</v>
      </c>
      <c r="F25" s="21" t="e">
        <f>ROUNDUP(SUMIFS([1]Data!AL:AL,[1]Data!$N:$N,"Ploughmans CC",[1]Data!$Q:$Q,$B25),0)</f>
        <v>#VALUE!</v>
      </c>
      <c r="G25" s="20" t="e">
        <f>SUMIFS([1]Data!AM:AM,[1]Data!$N:$N,"Ploughmans CC",[1]Data!$Q:$Q,$B25)</f>
        <v>#VALUE!</v>
      </c>
      <c r="H25" s="21" t="e">
        <f>SUMIFS([1]Data!AN:AN,[1]Data!$N:$N,"Ploughmans CC",[1]Data!$Q:$Q,$B25)</f>
        <v>#VALUE!</v>
      </c>
      <c r="I25" s="20" t="e">
        <f>SUMIFS([1]Data!AO:AO,[1]Data!$N:$N,"Ploughmans CC",[1]Data!$Q:$Q,$B25)</f>
        <v>#VALUE!</v>
      </c>
      <c r="J25" s="22" t="e">
        <f>IF(F25=0,"n/a",IFERROR(GETPIVOTDATA("Wickets",[1]Pivot!$A$4,"Player",B25),"n/a"))</f>
        <v>#VALUE!</v>
      </c>
      <c r="K25" s="20" t="e">
        <f>IF(IF(COUNTIFS([1]Data!Q:Q,B25,[1]Data!AO:AO,J25)&gt;1,"check",SUMIFS([1]Data!AN:AN,[1]Data!Q:Q,B25,[1]Data!AO:AO,J25))=0,"",IF(COUNTIFS([1]Data!Q:Q,B25,[1]Data!AO:AO,J25)&gt;1,"check",SUMIFS([1]Data!AN:AN,[1]Data!Q:Q,B25,[1]Data!AO:AO,J25)))</f>
        <v>#VALUE!</v>
      </c>
      <c r="L25" s="20" t="e">
        <f>COUNTIFS([1]Data!$N:$N,"Ploughmans CC",[1]Data!$Q:$Q,$B25,[1]Data!$AO:$AO,"&gt;4")-M25</f>
        <v>#VALUE!</v>
      </c>
      <c r="M25" s="20" t="e">
        <f>COUNTIFS([1]Data!$N:$N,"Ploughmans CC",[1]Data!$Q:$Q,$B25,[1]Data!$AO:$AO,"&gt;9")</f>
        <v>#VALUE!</v>
      </c>
      <c r="N25" s="23" t="str">
        <f t="shared" si="0"/>
        <v>n/a</v>
      </c>
      <c r="O25" s="23" t="str">
        <f t="shared" si="1"/>
        <v>n/a</v>
      </c>
      <c r="P25" s="23" t="str">
        <f t="shared" si="2"/>
        <v>n/a</v>
      </c>
      <c r="R25" s="24">
        <v>16</v>
      </c>
      <c r="S25" s="25">
        <v>61</v>
      </c>
      <c r="T25" s="24">
        <v>1</v>
      </c>
      <c r="U25" s="25">
        <v>445</v>
      </c>
      <c r="V25" s="24">
        <v>8</v>
      </c>
      <c r="W25" s="35">
        <v>3</v>
      </c>
      <c r="X25" s="24">
        <v>37</v>
      </c>
      <c r="Y25" s="24">
        <v>0</v>
      </c>
      <c r="Z25" s="24">
        <v>0</v>
      </c>
      <c r="AA25" s="27">
        <v>7.2950819672131146</v>
      </c>
      <c r="AB25" s="27">
        <v>45.75</v>
      </c>
      <c r="AC25" s="27">
        <v>55.625</v>
      </c>
      <c r="AE25" s="32">
        <v>9</v>
      </c>
      <c r="AF25" s="32">
        <v>2</v>
      </c>
      <c r="AG25" s="32">
        <v>0</v>
      </c>
      <c r="AH25" s="32">
        <v>23</v>
      </c>
      <c r="AI25" s="32">
        <v>1</v>
      </c>
      <c r="AJ25" s="24">
        <v>1</v>
      </c>
      <c r="AK25" s="24">
        <v>23</v>
      </c>
      <c r="AL25" s="24">
        <v>0</v>
      </c>
      <c r="AM25" s="32">
        <v>5</v>
      </c>
      <c r="AN25" s="32">
        <v>0</v>
      </c>
      <c r="AO25" s="23">
        <f t="shared" si="3"/>
        <v>11.5</v>
      </c>
      <c r="AP25" s="23">
        <f t="shared" si="4"/>
        <v>12</v>
      </c>
      <c r="AQ25" s="31">
        <f t="shared" si="5"/>
        <v>23</v>
      </c>
    </row>
    <row r="26" spans="1:43" x14ac:dyDescent="0.25">
      <c r="A26" s="33" t="s">
        <v>164</v>
      </c>
      <c r="B26" s="34" t="s">
        <v>165</v>
      </c>
      <c r="C26" s="19" t="str">
        <f t="shared" si="6"/>
        <v>over</v>
      </c>
      <c r="E26" s="20"/>
      <c r="F26" s="21"/>
      <c r="G26" s="20"/>
      <c r="H26" s="21"/>
      <c r="I26" s="20"/>
      <c r="J26" s="22"/>
      <c r="K26" s="20"/>
      <c r="L26" s="20"/>
      <c r="M26" s="20"/>
      <c r="N26" s="23"/>
      <c r="O26" s="23"/>
      <c r="P26" s="23"/>
      <c r="R26" s="24"/>
      <c r="S26" s="25"/>
      <c r="T26" s="24"/>
      <c r="U26" s="25"/>
      <c r="V26" s="24"/>
      <c r="W26" s="35"/>
      <c r="X26" s="24"/>
      <c r="Y26" s="24"/>
      <c r="Z26" s="24"/>
      <c r="AA26" s="27"/>
      <c r="AB26" s="27"/>
      <c r="AC26" s="27"/>
      <c r="AE26" s="32">
        <v>2</v>
      </c>
      <c r="AF26" s="32">
        <v>0</v>
      </c>
      <c r="AG26" s="32">
        <v>0</v>
      </c>
      <c r="AH26" s="32">
        <v>0</v>
      </c>
      <c r="AI26" s="32">
        <v>0</v>
      </c>
      <c r="AJ26" s="24">
        <v>0</v>
      </c>
      <c r="AK26" s="24">
        <v>0</v>
      </c>
      <c r="AL26" s="24">
        <v>0</v>
      </c>
      <c r="AM26" s="32">
        <v>0</v>
      </c>
      <c r="AN26" s="32">
        <v>0</v>
      </c>
      <c r="AO26" s="23" t="str">
        <f t="shared" si="3"/>
        <v>n/a</v>
      </c>
      <c r="AP26" s="23" t="str">
        <f t="shared" si="4"/>
        <v>n/a</v>
      </c>
      <c r="AQ26" s="31" t="str">
        <f t="shared" si="5"/>
        <v>n/a</v>
      </c>
    </row>
    <row r="27" spans="1:43" x14ac:dyDescent="0.25">
      <c r="A27" s="33" t="s">
        <v>166</v>
      </c>
      <c r="B27" s="34" t="s">
        <v>167</v>
      </c>
      <c r="C27" s="19" t="str">
        <f t="shared" si="6"/>
        <v>ay</v>
      </c>
      <c r="E27" s="20" t="e">
        <f>COUNTIFS([1]Data!$N:$N,"Ploughmans CC",[1]Data!$Q:$Q,$B27)</f>
        <v>#VALUE!</v>
      </c>
      <c r="F27" s="21" t="e">
        <f>ROUNDUP(SUMIFS([1]Data!AL:AL,[1]Data!$N:$N,"Ploughmans CC",[1]Data!$Q:$Q,$B27),0)</f>
        <v>#VALUE!</v>
      </c>
      <c r="G27" s="20" t="e">
        <f>SUMIFS([1]Data!AM:AM,[1]Data!$N:$N,"Ploughmans CC",[1]Data!$Q:$Q,$B27)</f>
        <v>#VALUE!</v>
      </c>
      <c r="H27" s="21" t="e">
        <f>SUMIFS([1]Data!AN:AN,[1]Data!$N:$N,"Ploughmans CC",[1]Data!$Q:$Q,$B27)</f>
        <v>#VALUE!</v>
      </c>
      <c r="I27" s="20" t="e">
        <f>SUMIFS([1]Data!AO:AO,[1]Data!$N:$N,"Ploughmans CC",[1]Data!$Q:$Q,$B27)</f>
        <v>#VALUE!</v>
      </c>
      <c r="J27" s="22" t="e">
        <f>IF(F27=0,"n/a",IFERROR(GETPIVOTDATA("Wickets",[1]Pivot!$A$4,"Player",B27),"n/a"))</f>
        <v>#VALUE!</v>
      </c>
      <c r="K27" s="20" t="e">
        <f>IF(IF(COUNTIFS([1]Data!Q:Q,B27,[1]Data!AO:AO,J27)&gt;1,"check",SUMIFS([1]Data!AN:AN,[1]Data!Q:Q,B27,[1]Data!AO:AO,J27))=0,"",IF(COUNTIFS([1]Data!Q:Q,B27,[1]Data!AO:AO,J27)&gt;1,"check",SUMIFS([1]Data!AN:AN,[1]Data!Q:Q,B27,[1]Data!AO:AO,J27)))</f>
        <v>#VALUE!</v>
      </c>
      <c r="L27" s="20" t="e">
        <f>COUNTIFS([1]Data!$N:$N,"Ploughmans CC",[1]Data!$Q:$Q,$B27,[1]Data!$AO:$AO,"&gt;4")-M27</f>
        <v>#VALUE!</v>
      </c>
      <c r="M27" s="20" t="e">
        <f>COUNTIFS([1]Data!$N:$N,"Ploughmans CC",[1]Data!$Q:$Q,$B27,[1]Data!$AO:$AO,"&gt;9")</f>
        <v>#VALUE!</v>
      </c>
      <c r="N27" s="23" t="str">
        <f t="shared" si="0"/>
        <v>n/a</v>
      </c>
      <c r="O27" s="23" t="str">
        <f t="shared" si="1"/>
        <v>n/a</v>
      </c>
      <c r="P27" s="23" t="str">
        <f t="shared" si="2"/>
        <v>n/a</v>
      </c>
      <c r="R27" s="24">
        <v>1</v>
      </c>
      <c r="S27" s="25">
        <v>8</v>
      </c>
      <c r="T27" s="24">
        <v>3</v>
      </c>
      <c r="U27" s="25">
        <v>41</v>
      </c>
      <c r="V27" s="24">
        <v>2</v>
      </c>
      <c r="W27" s="35">
        <v>2</v>
      </c>
      <c r="X27" s="24">
        <v>41</v>
      </c>
      <c r="Y27" s="24">
        <v>0</v>
      </c>
      <c r="Z27" s="24">
        <v>0</v>
      </c>
      <c r="AA27" s="27">
        <v>5.125</v>
      </c>
      <c r="AB27" s="27">
        <v>24</v>
      </c>
      <c r="AC27" s="27">
        <v>20.5</v>
      </c>
      <c r="AE27" s="32">
        <v>14</v>
      </c>
      <c r="AF27" s="32">
        <v>82</v>
      </c>
      <c r="AG27" s="32">
        <v>11</v>
      </c>
      <c r="AH27" s="32">
        <v>339</v>
      </c>
      <c r="AI27" s="32">
        <v>17</v>
      </c>
      <c r="AJ27" s="24">
        <v>2</v>
      </c>
      <c r="AK27" s="24">
        <v>11</v>
      </c>
      <c r="AL27" s="24">
        <v>0</v>
      </c>
      <c r="AM27" s="32">
        <v>23</v>
      </c>
      <c r="AN27" s="32">
        <v>0</v>
      </c>
      <c r="AO27" s="23">
        <f t="shared" si="3"/>
        <v>4.1341463414634143</v>
      </c>
      <c r="AP27" s="23">
        <f t="shared" si="4"/>
        <v>28.941176470588236</v>
      </c>
      <c r="AQ27" s="31">
        <f t="shared" si="5"/>
        <v>19.941176470588236</v>
      </c>
    </row>
    <row r="28" spans="1:43" x14ac:dyDescent="0.25">
      <c r="A28" s="33" t="s">
        <v>131</v>
      </c>
      <c r="B28" s="34" t="s">
        <v>169</v>
      </c>
      <c r="C28" s="19" t="str">
        <f t="shared" si="6"/>
        <v>mer</v>
      </c>
      <c r="E28" s="20" t="e">
        <f>COUNTIFS([1]Data!$N:$N,"Ploughmans CC",[1]Data!$Q:$Q,$B28)</f>
        <v>#VALUE!</v>
      </c>
      <c r="F28" s="21" t="e">
        <f>ROUNDUP(SUMIFS([1]Data!AL:AL,[1]Data!$N:$N,"Ploughmans CC",[1]Data!$Q:$Q,$B28),0)</f>
        <v>#VALUE!</v>
      </c>
      <c r="G28" s="20" t="e">
        <f>SUMIFS([1]Data!AM:AM,[1]Data!$N:$N,"Ploughmans CC",[1]Data!$Q:$Q,$B28)</f>
        <v>#VALUE!</v>
      </c>
      <c r="H28" s="21" t="e">
        <f>SUMIFS([1]Data!AN:AN,[1]Data!$N:$N,"Ploughmans CC",[1]Data!$Q:$Q,$B28)</f>
        <v>#VALUE!</v>
      </c>
      <c r="I28" s="20" t="e">
        <f>SUMIFS([1]Data!AO:AO,[1]Data!$N:$N,"Ploughmans CC",[1]Data!$Q:$Q,$B28)</f>
        <v>#VALUE!</v>
      </c>
      <c r="J28" s="22" t="e">
        <f>IF(F28=0,"n/a",IFERROR(GETPIVOTDATA("Wickets",[1]Pivot!$A$4,"Player",B28),"n/a"))</f>
        <v>#VALUE!</v>
      </c>
      <c r="K28" s="20" t="e">
        <f>IF(IF(COUNTIFS([1]Data!Q:Q,B28,[1]Data!AO:AO,J28)&gt;1,"check",SUMIFS([1]Data!AN:AN,[1]Data!Q:Q,B28,[1]Data!AO:AO,J28))=0,"",IF(COUNTIFS([1]Data!Q:Q,B28,[1]Data!AO:AO,J28)&gt;1,"check",SUMIFS([1]Data!AN:AN,[1]Data!Q:Q,B28,[1]Data!AO:AO,J28)))</f>
        <v>#VALUE!</v>
      </c>
      <c r="L28" s="20" t="e">
        <f>COUNTIFS([1]Data!$N:$N,"Ploughmans CC",[1]Data!$Q:$Q,$B28,[1]Data!$AO:$AO,"&gt;4")-M28</f>
        <v>#VALUE!</v>
      </c>
      <c r="M28" s="20" t="e">
        <f>COUNTIFS([1]Data!$N:$N,"Ploughmans CC",[1]Data!$Q:$Q,$B28,[1]Data!$AO:$AO,"&gt;9")</f>
        <v>#VALUE!</v>
      </c>
      <c r="N28" s="23" t="str">
        <f t="shared" si="0"/>
        <v>n/a</v>
      </c>
      <c r="O28" s="23" t="str">
        <f t="shared" si="1"/>
        <v>n/a</v>
      </c>
      <c r="P28" s="23" t="str">
        <f t="shared" si="2"/>
        <v>n/a</v>
      </c>
      <c r="R28" s="24">
        <v>12</v>
      </c>
      <c r="S28" s="25">
        <v>22</v>
      </c>
      <c r="T28" s="24">
        <v>1</v>
      </c>
      <c r="U28" s="25">
        <v>104</v>
      </c>
      <c r="V28" s="24">
        <v>1</v>
      </c>
      <c r="W28" s="35">
        <v>1</v>
      </c>
      <c r="X28" s="24">
        <v>36</v>
      </c>
      <c r="Y28" s="24">
        <v>0</v>
      </c>
      <c r="Z28" s="24">
        <v>0</v>
      </c>
      <c r="AA28" s="27">
        <v>4.7272727272727275</v>
      </c>
      <c r="AB28" s="27">
        <v>132</v>
      </c>
      <c r="AC28" s="27">
        <v>104</v>
      </c>
      <c r="AE28" s="32">
        <v>11</v>
      </c>
      <c r="AF28" s="32">
        <v>10</v>
      </c>
      <c r="AG28" s="32">
        <v>1</v>
      </c>
      <c r="AH28" s="32">
        <v>74</v>
      </c>
      <c r="AI28" s="32">
        <v>3</v>
      </c>
      <c r="AJ28" s="24">
        <v>1</v>
      </c>
      <c r="AK28" s="24">
        <v>15</v>
      </c>
      <c r="AL28" s="24">
        <v>0</v>
      </c>
      <c r="AM28" s="32">
        <v>3</v>
      </c>
      <c r="AN28" s="32">
        <v>0</v>
      </c>
      <c r="AO28" s="23">
        <f t="shared" si="3"/>
        <v>7.4</v>
      </c>
      <c r="AP28" s="23">
        <f t="shared" si="4"/>
        <v>20</v>
      </c>
      <c r="AQ28" s="31">
        <f t="shared" si="5"/>
        <v>24.666666666666668</v>
      </c>
    </row>
    <row r="29" spans="1:43" x14ac:dyDescent="0.25">
      <c r="A29" s="33" t="s">
        <v>170</v>
      </c>
      <c r="B29" s="34" t="s">
        <v>171</v>
      </c>
      <c r="C29" s="19" t="str">
        <f t="shared" si="6"/>
        <v>pgood</v>
      </c>
      <c r="E29" s="20"/>
      <c r="F29" s="21"/>
      <c r="G29" s="20"/>
      <c r="H29" s="21"/>
      <c r="I29" s="20"/>
      <c r="J29" s="22"/>
      <c r="K29" s="20"/>
      <c r="L29" s="20"/>
      <c r="M29" s="20"/>
      <c r="N29" s="23"/>
      <c r="O29" s="23"/>
      <c r="P29" s="23"/>
      <c r="R29" s="24"/>
      <c r="S29" s="25"/>
      <c r="T29" s="24"/>
      <c r="U29" s="25"/>
      <c r="V29" s="24"/>
      <c r="W29" s="35"/>
      <c r="X29" s="24"/>
      <c r="Y29" s="24"/>
      <c r="Z29" s="24"/>
      <c r="AA29" s="27"/>
      <c r="AB29" s="27"/>
      <c r="AC29" s="27"/>
      <c r="AE29" s="32">
        <v>1</v>
      </c>
      <c r="AF29" s="32">
        <v>0</v>
      </c>
      <c r="AG29" s="32">
        <v>0</v>
      </c>
      <c r="AH29" s="32">
        <v>0</v>
      </c>
      <c r="AI29" s="32">
        <v>0</v>
      </c>
      <c r="AJ29" s="24">
        <v>0</v>
      </c>
      <c r="AK29" s="24">
        <v>0</v>
      </c>
      <c r="AL29" s="24">
        <v>0</v>
      </c>
      <c r="AM29" s="32">
        <v>0</v>
      </c>
      <c r="AN29" s="32">
        <v>0</v>
      </c>
      <c r="AO29" s="23" t="str">
        <f t="shared" si="3"/>
        <v>n/a</v>
      </c>
      <c r="AP29" s="23" t="str">
        <f t="shared" si="4"/>
        <v>n/a</v>
      </c>
      <c r="AQ29" s="31" t="str">
        <f t="shared" si="5"/>
        <v>n/a</v>
      </c>
    </row>
    <row r="30" spans="1:43" x14ac:dyDescent="0.25">
      <c r="A30" s="33" t="s">
        <v>172</v>
      </c>
      <c r="B30" s="34" t="s">
        <v>173</v>
      </c>
      <c r="C30" s="19" t="str">
        <f t="shared" si="6"/>
        <v>rris</v>
      </c>
      <c r="E30" s="20" t="e">
        <f>COUNTIFS([1]Data!$N:$N,"Ploughmans CC",[1]Data!$Q:$Q,$B30)</f>
        <v>#VALUE!</v>
      </c>
      <c r="F30" s="21" t="e">
        <f>ROUNDUP(SUMIFS([1]Data!AL:AL,[1]Data!$N:$N,"Ploughmans CC",[1]Data!$Q:$Q,$B30),0)</f>
        <v>#VALUE!</v>
      </c>
      <c r="G30" s="20" t="e">
        <f>SUMIFS([1]Data!AM:AM,[1]Data!$N:$N,"Ploughmans CC",[1]Data!$Q:$Q,$B30)</f>
        <v>#VALUE!</v>
      </c>
      <c r="H30" s="21" t="e">
        <f>SUMIFS([1]Data!AN:AN,[1]Data!$N:$N,"Ploughmans CC",[1]Data!$Q:$Q,$B30)</f>
        <v>#VALUE!</v>
      </c>
      <c r="I30" s="20" t="e">
        <f>SUMIFS([1]Data!AO:AO,[1]Data!$N:$N,"Ploughmans CC",[1]Data!$Q:$Q,$B30)</f>
        <v>#VALUE!</v>
      </c>
      <c r="J30" s="22" t="e">
        <f>IF(F30=0,"n/a",IFERROR(GETPIVOTDATA("Wickets",[1]Pivot!$A$4,"Player",B30),"n/a"))</f>
        <v>#VALUE!</v>
      </c>
      <c r="K30" s="20" t="e">
        <f>IF(IF(COUNTIFS([1]Data!Q:Q,B30,[1]Data!AO:AO,J30)&gt;1,"check",SUMIFS([1]Data!AN:AN,[1]Data!Q:Q,B30,[1]Data!AO:AO,J30))=0,"",IF(COUNTIFS([1]Data!Q:Q,B30,[1]Data!AO:AO,J30)&gt;1,"check",SUMIFS([1]Data!AN:AN,[1]Data!Q:Q,B30,[1]Data!AO:AO,J30)))</f>
        <v>#VALUE!</v>
      </c>
      <c r="L30" s="20" t="e">
        <f>COUNTIFS([1]Data!$N:$N,"Ploughmans CC",[1]Data!$Q:$Q,$B30,[1]Data!$AO:$AO,"&gt;4")-M30</f>
        <v>#VALUE!</v>
      </c>
      <c r="M30" s="20" t="e">
        <f>COUNTIFS([1]Data!$N:$N,"Ploughmans CC",[1]Data!$Q:$Q,$B30,[1]Data!$AO:$AO,"&gt;9")</f>
        <v>#VALUE!</v>
      </c>
      <c r="N30" s="23" t="str">
        <f t="shared" si="0"/>
        <v>n/a</v>
      </c>
      <c r="O30" s="23" t="str">
        <f t="shared" si="1"/>
        <v>n/a</v>
      </c>
      <c r="P30" s="23" t="str">
        <f t="shared" si="2"/>
        <v>n/a</v>
      </c>
      <c r="R30" s="24">
        <v>7</v>
      </c>
      <c r="S30" s="25">
        <v>42</v>
      </c>
      <c r="T30" s="24">
        <v>1</v>
      </c>
      <c r="U30" s="25">
        <v>172</v>
      </c>
      <c r="V30" s="24">
        <v>7</v>
      </c>
      <c r="W30" s="35">
        <v>3</v>
      </c>
      <c r="X30" s="24">
        <v>31</v>
      </c>
      <c r="Y30" s="24">
        <v>0</v>
      </c>
      <c r="Z30" s="24">
        <v>0</v>
      </c>
      <c r="AA30" s="27">
        <v>4.0952380952380949</v>
      </c>
      <c r="AB30" s="27">
        <v>36</v>
      </c>
      <c r="AC30" s="27">
        <v>24.571428571428573</v>
      </c>
      <c r="AE30" s="32">
        <v>1</v>
      </c>
      <c r="AF30" s="32">
        <v>0</v>
      </c>
      <c r="AG30" s="32">
        <v>0</v>
      </c>
      <c r="AH30" s="32">
        <v>0</v>
      </c>
      <c r="AI30" s="32">
        <v>0</v>
      </c>
      <c r="AJ30" s="24">
        <v>0</v>
      </c>
      <c r="AK30" s="24">
        <v>0</v>
      </c>
      <c r="AL30" s="24">
        <v>0</v>
      </c>
      <c r="AM30" s="32">
        <v>0</v>
      </c>
      <c r="AN30" s="32">
        <v>0</v>
      </c>
      <c r="AO30" s="23" t="str">
        <f t="shared" si="3"/>
        <v>n/a</v>
      </c>
      <c r="AP30" s="23" t="str">
        <f t="shared" si="4"/>
        <v>n/a</v>
      </c>
      <c r="AQ30" s="31" t="str">
        <f t="shared" si="5"/>
        <v>n/a</v>
      </c>
    </row>
    <row r="31" spans="1:43" x14ac:dyDescent="0.25">
      <c r="A31" s="33" t="s">
        <v>174</v>
      </c>
      <c r="B31" s="34" t="s">
        <v>175</v>
      </c>
      <c r="C31" s="19" t="str">
        <f t="shared" si="6"/>
        <v>wkins</v>
      </c>
      <c r="E31" s="20" t="e">
        <f>COUNTIFS([1]Data!$N:$N,"Ploughmans CC",[1]Data!$Q:$Q,$B31)</f>
        <v>#VALUE!</v>
      </c>
      <c r="F31" s="21" t="e">
        <f>ROUNDUP(SUMIFS([1]Data!AL:AL,[1]Data!$N:$N,"Ploughmans CC",[1]Data!$Q:$Q,$B31),0)</f>
        <v>#VALUE!</v>
      </c>
      <c r="G31" s="20" t="e">
        <f>SUMIFS([1]Data!AM:AM,[1]Data!$N:$N,"Ploughmans CC",[1]Data!$Q:$Q,$B31)</f>
        <v>#VALUE!</v>
      </c>
      <c r="H31" s="21" t="e">
        <f>SUMIFS([1]Data!AN:AN,[1]Data!$N:$N,"Ploughmans CC",[1]Data!$Q:$Q,$B31)</f>
        <v>#VALUE!</v>
      </c>
      <c r="I31" s="20" t="e">
        <f>SUMIFS([1]Data!AO:AO,[1]Data!$N:$N,"Ploughmans CC",[1]Data!$Q:$Q,$B31)</f>
        <v>#VALUE!</v>
      </c>
      <c r="J31" s="22" t="e">
        <f>IF(F31=0,"n/a",IFERROR(GETPIVOTDATA("Wickets",[1]Pivot!$A$4,"Player",B31),"n/a"))</f>
        <v>#VALUE!</v>
      </c>
      <c r="K31" s="20" t="e">
        <f>IF(IF(COUNTIFS([1]Data!Q:Q,B31,[1]Data!AO:AO,J31)&gt;1,"check",SUMIFS([1]Data!AN:AN,[1]Data!Q:Q,B31,[1]Data!AO:AO,J31))=0,"",IF(COUNTIFS([1]Data!Q:Q,B31,[1]Data!AO:AO,J31)&gt;1,"check",SUMIFS([1]Data!AN:AN,[1]Data!Q:Q,B31,[1]Data!AO:AO,J31)))</f>
        <v>#VALUE!</v>
      </c>
      <c r="L31" s="20" t="e">
        <f>COUNTIFS([1]Data!$N:$N,"Ploughmans CC",[1]Data!$Q:$Q,$B31,[1]Data!$AO:$AO,"&gt;4")-M31</f>
        <v>#VALUE!</v>
      </c>
      <c r="M31" s="20" t="e">
        <f>COUNTIFS([1]Data!$N:$N,"Ploughmans CC",[1]Data!$Q:$Q,$B31,[1]Data!$AO:$AO,"&gt;9")</f>
        <v>#VALUE!</v>
      </c>
      <c r="N31" s="23" t="str">
        <f t="shared" si="0"/>
        <v>n/a</v>
      </c>
      <c r="O31" s="23" t="str">
        <f t="shared" si="1"/>
        <v>n/a</v>
      </c>
      <c r="P31" s="23" t="str">
        <f t="shared" si="2"/>
        <v>n/a</v>
      </c>
      <c r="R31" s="24">
        <v>158</v>
      </c>
      <c r="S31" s="25">
        <v>267</v>
      </c>
      <c r="T31" s="24">
        <v>0</v>
      </c>
      <c r="U31" s="25">
        <v>1327</v>
      </c>
      <c r="V31" s="24">
        <v>56</v>
      </c>
      <c r="W31" s="35">
        <v>5</v>
      </c>
      <c r="X31" s="24">
        <v>45</v>
      </c>
      <c r="Y31" s="24">
        <v>1</v>
      </c>
      <c r="Z31" s="24">
        <v>0</v>
      </c>
      <c r="AA31" s="27">
        <v>4.9700374531835205</v>
      </c>
      <c r="AB31" s="27">
        <v>28.607142857142858</v>
      </c>
      <c r="AC31" s="27">
        <v>23.696428571428573</v>
      </c>
      <c r="AE31" s="32">
        <v>1</v>
      </c>
      <c r="AF31" s="32">
        <v>5.5</v>
      </c>
      <c r="AG31" s="32">
        <v>0</v>
      </c>
      <c r="AH31" s="32">
        <v>37</v>
      </c>
      <c r="AI31" s="32">
        <v>1</v>
      </c>
      <c r="AJ31" s="24">
        <v>1</v>
      </c>
      <c r="AK31" s="24">
        <v>37</v>
      </c>
      <c r="AL31" s="24">
        <v>0</v>
      </c>
      <c r="AM31" s="32">
        <v>2</v>
      </c>
      <c r="AN31" s="32">
        <v>0</v>
      </c>
      <c r="AO31" s="23">
        <f t="shared" si="3"/>
        <v>6.7272727272727275</v>
      </c>
      <c r="AP31" s="23">
        <f t="shared" si="4"/>
        <v>33</v>
      </c>
      <c r="AQ31" s="31">
        <f t="shared" si="5"/>
        <v>37</v>
      </c>
    </row>
    <row r="32" spans="1:43" x14ac:dyDescent="0.25">
      <c r="A32" s="33" t="s">
        <v>176</v>
      </c>
      <c r="B32" s="34" t="s">
        <v>177</v>
      </c>
      <c r="C32" s="19" t="str">
        <f t="shared" si="6"/>
        <v>skin</v>
      </c>
      <c r="E32" s="20" t="e">
        <f>COUNTIFS([1]Data!$N:$N,"Ploughmans CC",[1]Data!$Q:$Q,$B32)</f>
        <v>#VALUE!</v>
      </c>
      <c r="F32" s="21" t="e">
        <f>ROUNDUP(SUMIFS([1]Data!AL:AL,[1]Data!$N:$N,"Ploughmans CC",[1]Data!$Q:$Q,$B32),0)</f>
        <v>#VALUE!</v>
      </c>
      <c r="G32" s="20" t="e">
        <f>SUMIFS([1]Data!AM:AM,[1]Data!$N:$N,"Ploughmans CC",[1]Data!$Q:$Q,$B32)</f>
        <v>#VALUE!</v>
      </c>
      <c r="H32" s="21" t="e">
        <f>SUMIFS([1]Data!AN:AN,[1]Data!$N:$N,"Ploughmans CC",[1]Data!$Q:$Q,$B32)</f>
        <v>#VALUE!</v>
      </c>
      <c r="I32" s="20" t="e">
        <f>SUMIFS([1]Data!AO:AO,[1]Data!$N:$N,"Ploughmans CC",[1]Data!$Q:$Q,$B32)</f>
        <v>#VALUE!</v>
      </c>
      <c r="J32" s="22" t="e">
        <f>IF(F32=0,"n/a",IFERROR(GETPIVOTDATA("Wickets",[1]Pivot!$A$4,"Player",B32),"n/a"))</f>
        <v>#VALUE!</v>
      </c>
      <c r="K32" s="20" t="e">
        <f>IF(IF(COUNTIFS([1]Data!Q:Q,B32,[1]Data!AO:AO,J32)&gt;1,"check",SUMIFS([1]Data!AN:AN,[1]Data!Q:Q,B32,[1]Data!AO:AO,J32))=0,"",IF(COUNTIFS([1]Data!Q:Q,B32,[1]Data!AO:AO,J32)&gt;1,"check",SUMIFS([1]Data!AN:AN,[1]Data!Q:Q,B32,[1]Data!AO:AO,J32)))</f>
        <v>#VALUE!</v>
      </c>
      <c r="L32" s="20" t="e">
        <f>COUNTIFS([1]Data!$N:$N,"Ploughmans CC",[1]Data!$Q:$Q,$B32,[1]Data!$AO:$AO,"&gt;4")-M32</f>
        <v>#VALUE!</v>
      </c>
      <c r="M32" s="20" t="e">
        <f>COUNTIFS([1]Data!$N:$N,"Ploughmans CC",[1]Data!$Q:$Q,$B32,[1]Data!$AO:$AO,"&gt;9")</f>
        <v>#VALUE!</v>
      </c>
      <c r="N32" s="23" t="str">
        <f t="shared" si="0"/>
        <v>n/a</v>
      </c>
      <c r="O32" s="23" t="str">
        <f t="shared" si="1"/>
        <v>n/a</v>
      </c>
      <c r="P32" s="23" t="str">
        <f t="shared" si="2"/>
        <v>n/a</v>
      </c>
      <c r="R32" s="24">
        <v>2</v>
      </c>
      <c r="S32" s="25">
        <v>0</v>
      </c>
      <c r="T32" s="24">
        <v>0</v>
      </c>
      <c r="U32" s="25">
        <v>0</v>
      </c>
      <c r="V32" s="24">
        <v>0</v>
      </c>
      <c r="W32" s="35" t="s">
        <v>133</v>
      </c>
      <c r="X32" s="24">
        <v>0</v>
      </c>
      <c r="Y32" s="24">
        <v>0</v>
      </c>
      <c r="Z32" s="24">
        <v>0</v>
      </c>
      <c r="AA32" s="27" t="s">
        <v>133</v>
      </c>
      <c r="AB32" s="27" t="s">
        <v>133</v>
      </c>
      <c r="AC32" s="27" t="s">
        <v>133</v>
      </c>
      <c r="AE32" s="32">
        <v>1</v>
      </c>
      <c r="AF32" s="32">
        <v>3</v>
      </c>
      <c r="AG32" s="32">
        <v>0</v>
      </c>
      <c r="AH32" s="32">
        <v>42</v>
      </c>
      <c r="AI32" s="32">
        <v>0</v>
      </c>
      <c r="AJ32" s="24">
        <v>0</v>
      </c>
      <c r="AK32" s="24">
        <v>42</v>
      </c>
      <c r="AL32" s="24">
        <v>0</v>
      </c>
      <c r="AM32" s="32">
        <v>0</v>
      </c>
      <c r="AN32" s="32">
        <v>0</v>
      </c>
      <c r="AO32" s="23">
        <f t="shared" si="3"/>
        <v>14</v>
      </c>
      <c r="AP32" s="23" t="str">
        <f t="shared" si="4"/>
        <v>n/a</v>
      </c>
      <c r="AQ32" s="31" t="str">
        <f t="shared" si="5"/>
        <v>n/a</v>
      </c>
    </row>
    <row r="33" spans="1:43" x14ac:dyDescent="0.25">
      <c r="A33" s="33" t="s">
        <v>178</v>
      </c>
      <c r="B33" s="34" t="s">
        <v>179</v>
      </c>
      <c r="C33" s="19" t="str">
        <f t="shared" si="6"/>
        <v>ssain</v>
      </c>
      <c r="E33" s="20" t="e">
        <f>COUNTIFS([1]Data!$N:$N,"Ploughmans CC",[1]Data!$Q:$Q,$B33)</f>
        <v>#VALUE!</v>
      </c>
      <c r="F33" s="21" t="e">
        <f>ROUNDUP(SUMIFS([1]Data!AL:AL,[1]Data!$N:$N,"Ploughmans CC",[1]Data!$Q:$Q,$B33),0)</f>
        <v>#VALUE!</v>
      </c>
      <c r="G33" s="20" t="e">
        <f>SUMIFS([1]Data!AM:AM,[1]Data!$N:$N,"Ploughmans CC",[1]Data!$Q:$Q,$B33)</f>
        <v>#VALUE!</v>
      </c>
      <c r="H33" s="21" t="e">
        <f>SUMIFS([1]Data!AN:AN,[1]Data!$N:$N,"Ploughmans CC",[1]Data!$Q:$Q,$B33)</f>
        <v>#VALUE!</v>
      </c>
      <c r="I33" s="20" t="e">
        <f>SUMIFS([1]Data!AO:AO,[1]Data!$N:$N,"Ploughmans CC",[1]Data!$Q:$Q,$B33)</f>
        <v>#VALUE!</v>
      </c>
      <c r="J33" s="22" t="e">
        <f>IF(F33=0,"n/a",IFERROR(GETPIVOTDATA("Wickets",[1]Pivot!$A$4,"Player",B33),"n/a"))</f>
        <v>#VALUE!</v>
      </c>
      <c r="K33" s="20" t="e">
        <f>IF(IF(COUNTIFS([1]Data!Q:Q,B33,[1]Data!AO:AO,J33)&gt;1,"check",SUMIFS([1]Data!AN:AN,[1]Data!Q:Q,B33,[1]Data!AO:AO,J33))=0,"",IF(COUNTIFS([1]Data!Q:Q,B33,[1]Data!AO:AO,J33)&gt;1,"check",SUMIFS([1]Data!AN:AN,[1]Data!Q:Q,B33,[1]Data!AO:AO,J33)))</f>
        <v>#VALUE!</v>
      </c>
      <c r="L33" s="20" t="e">
        <f>COUNTIFS([1]Data!$N:$N,"Ploughmans CC",[1]Data!$Q:$Q,$B33,[1]Data!$AO:$AO,"&gt;4")-M33</f>
        <v>#VALUE!</v>
      </c>
      <c r="M33" s="20" t="e">
        <f>COUNTIFS([1]Data!$N:$N,"Ploughmans CC",[1]Data!$Q:$Q,$B33,[1]Data!$AO:$AO,"&gt;9")</f>
        <v>#VALUE!</v>
      </c>
      <c r="N33" s="23" t="str">
        <f t="shared" si="0"/>
        <v>n/a</v>
      </c>
      <c r="O33" s="23" t="str">
        <f t="shared" si="1"/>
        <v>n/a</v>
      </c>
      <c r="P33" s="23" t="str">
        <f t="shared" si="2"/>
        <v>n/a</v>
      </c>
      <c r="R33" s="24">
        <v>50</v>
      </c>
      <c r="S33" s="25">
        <v>7</v>
      </c>
      <c r="T33" s="24">
        <v>0</v>
      </c>
      <c r="U33" s="25">
        <v>33</v>
      </c>
      <c r="V33" s="24">
        <v>2</v>
      </c>
      <c r="W33" s="35">
        <v>2</v>
      </c>
      <c r="X33" s="24">
        <v>19</v>
      </c>
      <c r="Y33" s="24">
        <v>0</v>
      </c>
      <c r="Z33" s="24">
        <v>0</v>
      </c>
      <c r="AA33" s="27">
        <v>4.7142857142857144</v>
      </c>
      <c r="AB33" s="27">
        <v>21</v>
      </c>
      <c r="AC33" s="27">
        <v>16.5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24">
        <v>0</v>
      </c>
      <c r="AK33" s="24">
        <v>0</v>
      </c>
      <c r="AL33" s="24">
        <v>0</v>
      </c>
      <c r="AM33" s="32">
        <v>0</v>
      </c>
      <c r="AN33" s="32">
        <v>0</v>
      </c>
      <c r="AO33" s="23" t="str">
        <f t="shared" si="3"/>
        <v>n/a</v>
      </c>
      <c r="AP33" s="23" t="str">
        <f t="shared" si="4"/>
        <v>n/a</v>
      </c>
      <c r="AQ33" s="31" t="str">
        <f t="shared" si="5"/>
        <v>n/a</v>
      </c>
    </row>
    <row r="34" spans="1:43" x14ac:dyDescent="0.25">
      <c r="A34" s="33" t="s">
        <v>180</v>
      </c>
      <c r="B34" s="34" t="s">
        <v>181</v>
      </c>
      <c r="C34" s="19" t="str">
        <f t="shared" si="6"/>
        <v>nes</v>
      </c>
      <c r="E34" s="20" t="e">
        <f>COUNTIFS([1]Data!$N:$N,"Ploughmans CC",[1]Data!$Q:$Q,$B34)</f>
        <v>#VALUE!</v>
      </c>
      <c r="F34" s="21" t="e">
        <f>ROUNDUP(SUMIFS([1]Data!AL:AL,[1]Data!$N:$N,"Ploughmans CC",[1]Data!$Q:$Q,$B34),0)</f>
        <v>#VALUE!</v>
      </c>
      <c r="G34" s="20" t="e">
        <f>SUMIFS([1]Data!AM:AM,[1]Data!$N:$N,"Ploughmans CC",[1]Data!$Q:$Q,$B34)</f>
        <v>#VALUE!</v>
      </c>
      <c r="H34" s="21" t="e">
        <f>SUMIFS([1]Data!AN:AN,[1]Data!$N:$N,"Ploughmans CC",[1]Data!$Q:$Q,$B34)</f>
        <v>#VALUE!</v>
      </c>
      <c r="I34" s="20" t="e">
        <f>SUMIFS([1]Data!AO:AO,[1]Data!$N:$N,"Ploughmans CC",[1]Data!$Q:$Q,$B34)</f>
        <v>#VALUE!</v>
      </c>
      <c r="J34" s="22" t="e">
        <f>IF(F34=0,"n/a",IFERROR(GETPIVOTDATA("Wickets",[1]Pivot!$A$4,"Player",B34),"n/a"))</f>
        <v>#VALUE!</v>
      </c>
      <c r="K34" s="20" t="e">
        <f>IF(IF(COUNTIFS([1]Data!Q:Q,B34,[1]Data!AO:AO,J34)&gt;1,"check",SUMIFS([1]Data!AN:AN,[1]Data!Q:Q,B34,[1]Data!AO:AO,J34))=0,"",IF(COUNTIFS([1]Data!Q:Q,B34,[1]Data!AO:AO,J34)&gt;1,"check",SUMIFS([1]Data!AN:AN,[1]Data!Q:Q,B34,[1]Data!AO:AO,J34)))</f>
        <v>#VALUE!</v>
      </c>
      <c r="L34" s="20" t="e">
        <f>COUNTIFS([1]Data!$N:$N,"Ploughmans CC",[1]Data!$Q:$Q,$B34,[1]Data!$AO:$AO,"&gt;4")-M34</f>
        <v>#VALUE!</v>
      </c>
      <c r="M34" s="20" t="e">
        <f>COUNTIFS([1]Data!$N:$N,"Ploughmans CC",[1]Data!$Q:$Q,$B34,[1]Data!$AO:$AO,"&gt;9")</f>
        <v>#VALUE!</v>
      </c>
      <c r="N34" s="23" t="str">
        <f t="shared" si="0"/>
        <v>n/a</v>
      </c>
      <c r="O34" s="23" t="str">
        <f t="shared" si="1"/>
        <v>n/a</v>
      </c>
      <c r="P34" s="23" t="str">
        <f t="shared" si="2"/>
        <v>n/a</v>
      </c>
      <c r="R34" s="24">
        <v>75</v>
      </c>
      <c r="S34" s="25">
        <v>188</v>
      </c>
      <c r="T34" s="24">
        <v>5</v>
      </c>
      <c r="U34" s="25">
        <v>1254</v>
      </c>
      <c r="V34" s="24">
        <v>48</v>
      </c>
      <c r="W34" s="35">
        <v>4</v>
      </c>
      <c r="X34" s="24">
        <v>12</v>
      </c>
      <c r="Y34" s="24">
        <v>0</v>
      </c>
      <c r="Z34" s="24">
        <v>0</v>
      </c>
      <c r="AA34" s="27">
        <v>6.6702127659574471</v>
      </c>
      <c r="AB34" s="27">
        <v>23.5</v>
      </c>
      <c r="AC34" s="27">
        <v>26.125</v>
      </c>
      <c r="AE34" s="32">
        <v>7</v>
      </c>
      <c r="AF34" s="32">
        <v>4</v>
      </c>
      <c r="AG34" s="32">
        <v>0</v>
      </c>
      <c r="AH34" s="32">
        <v>40</v>
      </c>
      <c r="AI34" s="32">
        <v>0</v>
      </c>
      <c r="AJ34" s="24">
        <v>0</v>
      </c>
      <c r="AK34" s="24">
        <v>40</v>
      </c>
      <c r="AL34" s="24">
        <v>0</v>
      </c>
      <c r="AM34" s="32">
        <v>5</v>
      </c>
      <c r="AN34" s="32">
        <v>0</v>
      </c>
      <c r="AO34" s="23">
        <f t="shared" si="3"/>
        <v>10</v>
      </c>
      <c r="AP34" s="23" t="str">
        <f t="shared" si="4"/>
        <v>n/a</v>
      </c>
      <c r="AQ34" s="31" t="str">
        <f t="shared" si="5"/>
        <v>n/a</v>
      </c>
    </row>
    <row r="35" spans="1:43" x14ac:dyDescent="0.25">
      <c r="A35" s="33" t="s">
        <v>160</v>
      </c>
      <c r="B35" s="34" t="s">
        <v>183</v>
      </c>
      <c r="C35" s="19" t="str">
        <f t="shared" si="6"/>
        <v>ck</v>
      </c>
      <c r="E35" s="20" t="e">
        <f>COUNTIFS([1]Data!$N:$N,"Ploughmans CC",[1]Data!$Q:$Q,$B35)</f>
        <v>#VALUE!</v>
      </c>
      <c r="F35" s="21" t="e">
        <f>ROUNDUP(SUMIFS([1]Data!AL:AL,[1]Data!$N:$N,"Ploughmans CC",[1]Data!$Q:$Q,$B35),0)</f>
        <v>#VALUE!</v>
      </c>
      <c r="G35" s="20" t="e">
        <f>SUMIFS([1]Data!AM:AM,[1]Data!$N:$N,"Ploughmans CC",[1]Data!$Q:$Q,$B35)</f>
        <v>#VALUE!</v>
      </c>
      <c r="H35" s="21" t="e">
        <f>SUMIFS([1]Data!AN:AN,[1]Data!$N:$N,"Ploughmans CC",[1]Data!$Q:$Q,$B35)</f>
        <v>#VALUE!</v>
      </c>
      <c r="I35" s="20" t="e">
        <f>SUMIFS([1]Data!AO:AO,[1]Data!$N:$N,"Ploughmans CC",[1]Data!$Q:$Q,$B35)</f>
        <v>#VALUE!</v>
      </c>
      <c r="J35" s="22" t="e">
        <f>IF(F35=0,"n/a",IFERROR(GETPIVOTDATA("Wickets",[1]Pivot!$A$4,"Player",B35),"n/a"))</f>
        <v>#VALUE!</v>
      </c>
      <c r="K35" s="20" t="e">
        <f>IF(IF(COUNTIFS([1]Data!Q:Q,B35,[1]Data!AO:AO,J35)&gt;1,"check",SUMIFS([1]Data!AN:AN,[1]Data!Q:Q,B35,[1]Data!AO:AO,J35))=0,"",IF(COUNTIFS([1]Data!Q:Q,B35,[1]Data!AO:AO,J35)&gt;1,"check",SUMIFS([1]Data!AN:AN,[1]Data!Q:Q,B35,[1]Data!AO:AO,J35)))</f>
        <v>#VALUE!</v>
      </c>
      <c r="L35" s="20" t="e">
        <f>COUNTIFS([1]Data!$N:$N,"Ploughmans CC",[1]Data!$Q:$Q,$B35,[1]Data!$AO:$AO,"&gt;4")-M35</f>
        <v>#VALUE!</v>
      </c>
      <c r="M35" s="20" t="e">
        <f>COUNTIFS([1]Data!$N:$N,"Ploughmans CC",[1]Data!$Q:$Q,$B35,[1]Data!$AO:$AO,"&gt;9")</f>
        <v>#VALUE!</v>
      </c>
      <c r="N35" s="23" t="str">
        <f t="shared" si="0"/>
        <v>n/a</v>
      </c>
      <c r="O35" s="23" t="str">
        <f t="shared" si="1"/>
        <v>n/a</v>
      </c>
      <c r="P35" s="23" t="str">
        <f t="shared" si="2"/>
        <v>n/a</v>
      </c>
      <c r="R35" s="24">
        <v>4</v>
      </c>
      <c r="S35" s="25">
        <v>30</v>
      </c>
      <c r="T35" s="24">
        <v>0</v>
      </c>
      <c r="U35" s="25">
        <v>115</v>
      </c>
      <c r="V35" s="24">
        <v>3</v>
      </c>
      <c r="W35" s="35">
        <v>1</v>
      </c>
      <c r="X35" s="24">
        <v>9</v>
      </c>
      <c r="Y35" s="24">
        <v>0</v>
      </c>
      <c r="Z35" s="24">
        <v>0</v>
      </c>
      <c r="AA35" s="27">
        <v>3.8333333333333335</v>
      </c>
      <c r="AB35" s="27">
        <v>60</v>
      </c>
      <c r="AC35" s="27">
        <v>38.333333333333336</v>
      </c>
      <c r="AE35" s="32">
        <v>1</v>
      </c>
      <c r="AF35" s="32">
        <v>1</v>
      </c>
      <c r="AG35" s="32">
        <v>0</v>
      </c>
      <c r="AH35" s="32">
        <v>11</v>
      </c>
      <c r="AI35" s="32">
        <v>0</v>
      </c>
      <c r="AJ35" s="24">
        <v>0</v>
      </c>
      <c r="AK35" s="24">
        <v>11</v>
      </c>
      <c r="AL35" s="24">
        <v>0</v>
      </c>
      <c r="AM35" s="32">
        <v>2</v>
      </c>
      <c r="AN35" s="32">
        <v>0</v>
      </c>
      <c r="AO35" s="23">
        <f t="shared" si="3"/>
        <v>11</v>
      </c>
      <c r="AP35" s="23" t="str">
        <f t="shared" si="4"/>
        <v>n/a</v>
      </c>
      <c r="AQ35" s="31" t="str">
        <f t="shared" si="5"/>
        <v>n/a</v>
      </c>
    </row>
    <row r="36" spans="1:43" x14ac:dyDescent="0.25">
      <c r="A36" s="33" t="s">
        <v>184</v>
      </c>
      <c r="B36" s="34" t="s">
        <v>185</v>
      </c>
      <c r="C36" s="19" t="str">
        <f t="shared" si="6"/>
        <v>ckson</v>
      </c>
      <c r="E36" s="20" t="e">
        <f>COUNTIFS([1]Data!$N:$N,"Ploughmans CC",[1]Data!$Q:$Q,$B36)</f>
        <v>#VALUE!</v>
      </c>
      <c r="F36" s="21" t="e">
        <f>ROUNDUP(SUMIFS([1]Data!AL:AL,[1]Data!$N:$N,"Ploughmans CC",[1]Data!$Q:$Q,$B36),0)</f>
        <v>#VALUE!</v>
      </c>
      <c r="G36" s="20" t="e">
        <f>SUMIFS([1]Data!AM:AM,[1]Data!$N:$N,"Ploughmans CC",[1]Data!$Q:$Q,$B36)</f>
        <v>#VALUE!</v>
      </c>
      <c r="H36" s="21" t="e">
        <f>SUMIFS([1]Data!AN:AN,[1]Data!$N:$N,"Ploughmans CC",[1]Data!$Q:$Q,$B36)</f>
        <v>#VALUE!</v>
      </c>
      <c r="I36" s="20" t="e">
        <f>SUMIFS([1]Data!AO:AO,[1]Data!$N:$N,"Ploughmans CC",[1]Data!$Q:$Q,$B36)</f>
        <v>#VALUE!</v>
      </c>
      <c r="J36" s="22" t="e">
        <f>IF(F36=0,"n/a",IFERROR(GETPIVOTDATA("Wickets",[1]Pivot!$A$4,"Player",B36),"n/a"))</f>
        <v>#VALUE!</v>
      </c>
      <c r="K36" s="20" t="e">
        <f>IF(IF(COUNTIFS([1]Data!Q:Q,B36,[1]Data!AO:AO,J36)&gt;1,"check",SUMIFS([1]Data!AN:AN,[1]Data!Q:Q,B36,[1]Data!AO:AO,J36))=0,"",IF(COUNTIFS([1]Data!Q:Q,B36,[1]Data!AO:AO,J36)&gt;1,"check",SUMIFS([1]Data!AN:AN,[1]Data!Q:Q,B36,[1]Data!AO:AO,J36)))</f>
        <v>#VALUE!</v>
      </c>
      <c r="L36" s="20" t="e">
        <f>COUNTIFS([1]Data!$N:$N,"Ploughmans CC",[1]Data!$Q:$Q,$B36,[1]Data!$AO:$AO,"&gt;4")-M36</f>
        <v>#VALUE!</v>
      </c>
      <c r="M36" s="20" t="e">
        <f>COUNTIFS([1]Data!$N:$N,"Ploughmans CC",[1]Data!$Q:$Q,$B36,[1]Data!$AO:$AO,"&gt;9")</f>
        <v>#VALUE!</v>
      </c>
      <c r="N36" s="23" t="str">
        <f t="shared" si="0"/>
        <v>n/a</v>
      </c>
      <c r="O36" s="23" t="str">
        <f t="shared" si="1"/>
        <v>n/a</v>
      </c>
      <c r="P36" s="23" t="str">
        <f t="shared" si="2"/>
        <v>n/a</v>
      </c>
      <c r="R36" s="24">
        <v>1</v>
      </c>
      <c r="S36" s="25">
        <v>5</v>
      </c>
      <c r="T36" s="24">
        <v>0</v>
      </c>
      <c r="U36" s="25">
        <v>20</v>
      </c>
      <c r="V36" s="24">
        <v>0</v>
      </c>
      <c r="W36" s="35">
        <v>0</v>
      </c>
      <c r="X36" s="24">
        <v>20</v>
      </c>
      <c r="Y36" s="24">
        <v>0</v>
      </c>
      <c r="Z36" s="24">
        <v>0</v>
      </c>
      <c r="AA36" s="27">
        <v>4</v>
      </c>
      <c r="AB36" s="27" t="s">
        <v>133</v>
      </c>
      <c r="AC36" s="27" t="s">
        <v>133</v>
      </c>
      <c r="AE36" s="32">
        <v>1</v>
      </c>
      <c r="AF36" s="32">
        <v>0</v>
      </c>
      <c r="AG36" s="32">
        <v>0</v>
      </c>
      <c r="AH36" s="32">
        <v>0</v>
      </c>
      <c r="AI36" s="32">
        <v>0</v>
      </c>
      <c r="AJ36" s="24">
        <v>0</v>
      </c>
      <c r="AK36" s="24">
        <v>0</v>
      </c>
      <c r="AL36" s="24">
        <v>0</v>
      </c>
      <c r="AM36" s="32">
        <v>0</v>
      </c>
      <c r="AN36" s="32">
        <v>0</v>
      </c>
      <c r="AO36" s="23" t="str">
        <f t="shared" si="3"/>
        <v>n/a</v>
      </c>
      <c r="AP36" s="23" t="str">
        <f t="shared" si="4"/>
        <v>n/a</v>
      </c>
      <c r="AQ36" s="31" t="str">
        <f t="shared" si="5"/>
        <v>n/a</v>
      </c>
    </row>
    <row r="37" spans="1:43" x14ac:dyDescent="0.25">
      <c r="A37" s="33" t="s">
        <v>186</v>
      </c>
      <c r="B37" s="34" t="s">
        <v>184</v>
      </c>
      <c r="C37" s="19" t="str">
        <f t="shared" si="6"/>
        <v>mes</v>
      </c>
      <c r="E37" s="20" t="e">
        <f>COUNTIFS([1]Data!$N:$N,"Ploughmans CC",[1]Data!$Q:$Q,$B37)</f>
        <v>#VALUE!</v>
      </c>
      <c r="F37" s="21" t="e">
        <f>ROUNDUP(SUMIFS([1]Data!AL:AL,[1]Data!$N:$N,"Ploughmans CC",[1]Data!$Q:$Q,$B37),0)</f>
        <v>#VALUE!</v>
      </c>
      <c r="G37" s="20" t="e">
        <f>SUMIFS([1]Data!AM:AM,[1]Data!$N:$N,"Ploughmans CC",[1]Data!$Q:$Q,$B37)</f>
        <v>#VALUE!</v>
      </c>
      <c r="H37" s="21" t="e">
        <f>SUMIFS([1]Data!AN:AN,[1]Data!$N:$N,"Ploughmans CC",[1]Data!$Q:$Q,$B37)</f>
        <v>#VALUE!</v>
      </c>
      <c r="I37" s="20" t="e">
        <f>SUMIFS([1]Data!AO:AO,[1]Data!$N:$N,"Ploughmans CC",[1]Data!$Q:$Q,$B37)</f>
        <v>#VALUE!</v>
      </c>
      <c r="J37" s="22" t="e">
        <f>IF(F37=0,"n/a",IFERROR(GETPIVOTDATA("Wickets",[1]Pivot!$A$4,"Player",B37),"n/a"))</f>
        <v>#VALUE!</v>
      </c>
      <c r="K37" s="20" t="e">
        <f>IF(IF(COUNTIFS([1]Data!Q:Q,B37,[1]Data!AO:AO,J37)&gt;1,"check",SUMIFS([1]Data!AN:AN,[1]Data!Q:Q,B37,[1]Data!AO:AO,J37))=0,"",IF(COUNTIFS([1]Data!Q:Q,B37,[1]Data!AO:AO,J37)&gt;1,"check",SUMIFS([1]Data!AN:AN,[1]Data!Q:Q,B37,[1]Data!AO:AO,J37)))</f>
        <v>#VALUE!</v>
      </c>
      <c r="L37" s="20" t="e">
        <f>COUNTIFS([1]Data!$N:$N,"Ploughmans CC",[1]Data!$Q:$Q,$B37,[1]Data!$AO:$AO,"&gt;4")-M37</f>
        <v>#VALUE!</v>
      </c>
      <c r="M37" s="20" t="e">
        <f>COUNTIFS([1]Data!$N:$N,"Ploughmans CC",[1]Data!$Q:$Q,$B37,[1]Data!$AO:$AO,"&gt;9")</f>
        <v>#VALUE!</v>
      </c>
      <c r="N37" s="23" t="str">
        <f t="shared" si="0"/>
        <v>n/a</v>
      </c>
      <c r="O37" s="23" t="str">
        <f t="shared" si="1"/>
        <v>n/a</v>
      </c>
      <c r="P37" s="23" t="str">
        <f t="shared" si="2"/>
        <v>n/a</v>
      </c>
      <c r="R37" s="24">
        <v>10</v>
      </c>
      <c r="S37" s="25">
        <v>44</v>
      </c>
      <c r="T37" s="24">
        <v>4</v>
      </c>
      <c r="U37" s="25">
        <v>288</v>
      </c>
      <c r="V37" s="24">
        <v>17</v>
      </c>
      <c r="W37" s="35">
        <v>3</v>
      </c>
      <c r="X37" s="24">
        <v>19</v>
      </c>
      <c r="Y37" s="24">
        <v>0</v>
      </c>
      <c r="Z37" s="24">
        <v>0</v>
      </c>
      <c r="AA37" s="27">
        <v>6.5454545454545459</v>
      </c>
      <c r="AB37" s="27">
        <v>15.529411764705882</v>
      </c>
      <c r="AC37" s="27">
        <v>16.941176470588236</v>
      </c>
      <c r="AE37" s="32">
        <v>3</v>
      </c>
      <c r="AF37" s="32">
        <v>0</v>
      </c>
      <c r="AG37" s="32">
        <v>0</v>
      </c>
      <c r="AH37" s="32">
        <v>0</v>
      </c>
      <c r="AI37" s="32">
        <v>0</v>
      </c>
      <c r="AJ37" s="24">
        <v>0</v>
      </c>
      <c r="AK37" s="24">
        <v>0</v>
      </c>
      <c r="AL37" s="24">
        <v>0</v>
      </c>
      <c r="AM37" s="32">
        <v>0</v>
      </c>
      <c r="AN37" s="32">
        <v>0</v>
      </c>
      <c r="AO37" s="23" t="str">
        <f t="shared" si="3"/>
        <v>n/a</v>
      </c>
      <c r="AP37" s="23" t="str">
        <f t="shared" si="4"/>
        <v>n/a</v>
      </c>
      <c r="AQ37" s="31" t="str">
        <f t="shared" si="5"/>
        <v>n/a</v>
      </c>
    </row>
    <row r="38" spans="1:43" x14ac:dyDescent="0.25">
      <c r="A38" s="33" t="s">
        <v>135</v>
      </c>
      <c r="B38" s="34" t="s">
        <v>187</v>
      </c>
      <c r="C38" s="19" t="str">
        <f t="shared" si="6"/>
        <v>nes</v>
      </c>
      <c r="E38" s="20" t="e">
        <f>COUNTIFS([1]Data!$N:$N,"Ploughmans CC",[1]Data!$Q:$Q,$B38)</f>
        <v>#VALUE!</v>
      </c>
      <c r="F38" s="21" t="e">
        <f>ROUNDUP(SUMIFS([1]Data!AL:AL,[1]Data!$N:$N,"Ploughmans CC",[1]Data!$Q:$Q,$B38),0)</f>
        <v>#VALUE!</v>
      </c>
      <c r="G38" s="20" t="e">
        <f>SUMIFS([1]Data!AM:AM,[1]Data!$N:$N,"Ploughmans CC",[1]Data!$Q:$Q,$B38)</f>
        <v>#VALUE!</v>
      </c>
      <c r="H38" s="21" t="e">
        <f>SUMIFS([1]Data!AN:AN,[1]Data!$N:$N,"Ploughmans CC",[1]Data!$Q:$Q,$B38)</f>
        <v>#VALUE!</v>
      </c>
      <c r="I38" s="20" t="e">
        <f>SUMIFS([1]Data!AO:AO,[1]Data!$N:$N,"Ploughmans CC",[1]Data!$Q:$Q,$B38)</f>
        <v>#VALUE!</v>
      </c>
      <c r="J38" s="22" t="e">
        <f>IF(F38=0,"n/a",IFERROR(GETPIVOTDATA("Wickets",[1]Pivot!$A$4,"Player",B38),"n/a"))</f>
        <v>#VALUE!</v>
      </c>
      <c r="K38" s="20" t="e">
        <f>IF(IF(COUNTIFS([1]Data!Q:Q,B38,[1]Data!AO:AO,J38)&gt;1,"check",SUMIFS([1]Data!AN:AN,[1]Data!Q:Q,B38,[1]Data!AO:AO,J38))=0,"",IF(COUNTIFS([1]Data!Q:Q,B38,[1]Data!AO:AO,J38)&gt;1,"check",SUMIFS([1]Data!AN:AN,[1]Data!Q:Q,B38,[1]Data!AO:AO,J38)))</f>
        <v>#VALUE!</v>
      </c>
      <c r="L38" s="20" t="e">
        <f>COUNTIFS([1]Data!$N:$N,"Ploughmans CC",[1]Data!$Q:$Q,$B38,[1]Data!$AO:$AO,"&gt;4")-M38</f>
        <v>#VALUE!</v>
      </c>
      <c r="M38" s="20" t="e">
        <f>COUNTIFS([1]Data!$N:$N,"Ploughmans CC",[1]Data!$Q:$Q,$B38,[1]Data!$AO:$AO,"&gt;9")</f>
        <v>#VALUE!</v>
      </c>
      <c r="N38" s="23" t="str">
        <f t="shared" si="0"/>
        <v>n/a</v>
      </c>
      <c r="O38" s="23" t="str">
        <f t="shared" si="1"/>
        <v>n/a</v>
      </c>
      <c r="P38" s="23" t="str">
        <f t="shared" si="2"/>
        <v>n/a</v>
      </c>
      <c r="R38" s="24">
        <v>4</v>
      </c>
      <c r="S38" s="25">
        <v>13</v>
      </c>
      <c r="T38" s="24">
        <v>1</v>
      </c>
      <c r="U38" s="25">
        <v>70</v>
      </c>
      <c r="V38" s="24">
        <v>1</v>
      </c>
      <c r="W38" s="35">
        <v>1</v>
      </c>
      <c r="X38" s="24">
        <v>15</v>
      </c>
      <c r="Y38" s="24">
        <v>0</v>
      </c>
      <c r="Z38" s="24">
        <v>0</v>
      </c>
      <c r="AA38" s="27">
        <v>5.384615384615385</v>
      </c>
      <c r="AB38" s="27">
        <v>78</v>
      </c>
      <c r="AC38" s="27">
        <v>70</v>
      </c>
      <c r="AE38" s="32">
        <v>17</v>
      </c>
      <c r="AF38" s="32">
        <v>59.3</v>
      </c>
      <c r="AG38" s="32">
        <v>2</v>
      </c>
      <c r="AH38" s="32">
        <v>382</v>
      </c>
      <c r="AI38" s="32">
        <v>8</v>
      </c>
      <c r="AJ38" s="24">
        <v>3</v>
      </c>
      <c r="AK38" s="24">
        <v>3</v>
      </c>
      <c r="AL38" s="24">
        <v>0</v>
      </c>
      <c r="AM38" s="32">
        <v>28</v>
      </c>
      <c r="AN38" s="32">
        <v>7</v>
      </c>
      <c r="AO38" s="23">
        <f t="shared" si="3"/>
        <v>6.4418212478920749</v>
      </c>
      <c r="AP38" s="23">
        <f t="shared" si="4"/>
        <v>44.474999999999994</v>
      </c>
      <c r="AQ38" s="31">
        <f t="shared" si="5"/>
        <v>47.75</v>
      </c>
    </row>
    <row r="39" spans="1:43" x14ac:dyDescent="0.25">
      <c r="A39" s="33" t="s">
        <v>188</v>
      </c>
      <c r="B39" s="34" t="s">
        <v>189</v>
      </c>
      <c r="C39" s="19" t="str">
        <f t="shared" si="6"/>
        <v>ogh</v>
      </c>
      <c r="E39" s="20" t="e">
        <f>COUNTIFS([1]Data!$N:$N,"Ploughmans CC",[1]Data!$Q:$Q,$B39)</f>
        <v>#VALUE!</v>
      </c>
      <c r="F39" s="21" t="e">
        <f>ROUNDUP(SUMIFS([1]Data!AL:AL,[1]Data!$N:$N,"Ploughmans CC",[1]Data!$Q:$Q,$B39),0)</f>
        <v>#VALUE!</v>
      </c>
      <c r="G39" s="20" t="e">
        <f>SUMIFS([1]Data!AM:AM,[1]Data!$N:$N,"Ploughmans CC",[1]Data!$Q:$Q,$B39)</f>
        <v>#VALUE!</v>
      </c>
      <c r="H39" s="21" t="e">
        <f>SUMIFS([1]Data!AN:AN,[1]Data!$N:$N,"Ploughmans CC",[1]Data!$Q:$Q,$B39)</f>
        <v>#VALUE!</v>
      </c>
      <c r="I39" s="20" t="e">
        <f>SUMIFS([1]Data!AO:AO,[1]Data!$N:$N,"Ploughmans CC",[1]Data!$Q:$Q,$B39)</f>
        <v>#VALUE!</v>
      </c>
      <c r="J39" s="22" t="e">
        <f>IF(F39=0,"n/a",IFERROR(GETPIVOTDATA("Wickets",[1]Pivot!$A$4,"Player",B39),"n/a"))</f>
        <v>#VALUE!</v>
      </c>
      <c r="K39" s="20" t="e">
        <f>IF(IF(COUNTIFS([1]Data!Q:Q,B39,[1]Data!AO:AO,J39)&gt;1,"check",SUMIFS([1]Data!AN:AN,[1]Data!Q:Q,B39,[1]Data!AO:AO,J39))=0,"",IF(COUNTIFS([1]Data!Q:Q,B39,[1]Data!AO:AO,J39)&gt;1,"check",SUMIFS([1]Data!AN:AN,[1]Data!Q:Q,B39,[1]Data!AO:AO,J39)))</f>
        <v>#VALUE!</v>
      </c>
      <c r="L39" s="20" t="e">
        <f>COUNTIFS([1]Data!$N:$N,"Ploughmans CC",[1]Data!$Q:$Q,$B39,[1]Data!$AO:$AO,"&gt;4")-M39</f>
        <v>#VALUE!</v>
      </c>
      <c r="M39" s="20" t="e">
        <f>COUNTIFS([1]Data!$N:$N,"Ploughmans CC",[1]Data!$Q:$Q,$B39,[1]Data!$AO:$AO,"&gt;9")</f>
        <v>#VALUE!</v>
      </c>
      <c r="N39" s="23" t="str">
        <f t="shared" si="0"/>
        <v>n/a</v>
      </c>
      <c r="O39" s="23" t="str">
        <f t="shared" si="1"/>
        <v>n/a</v>
      </c>
      <c r="P39" s="23" t="str">
        <f t="shared" si="2"/>
        <v>n/a</v>
      </c>
      <c r="R39" s="24">
        <v>290</v>
      </c>
      <c r="S39" s="25">
        <v>658</v>
      </c>
      <c r="T39" s="24">
        <v>34</v>
      </c>
      <c r="U39" s="25">
        <v>3260</v>
      </c>
      <c r="V39" s="24">
        <v>135</v>
      </c>
      <c r="W39" s="35">
        <v>5</v>
      </c>
      <c r="X39" s="24">
        <v>61</v>
      </c>
      <c r="Y39" s="24">
        <v>1</v>
      </c>
      <c r="Z39" s="24">
        <v>0</v>
      </c>
      <c r="AA39" s="27">
        <v>4.9544072948328264</v>
      </c>
      <c r="AB39" s="27">
        <v>29.244444444444444</v>
      </c>
      <c r="AC39" s="27">
        <v>24.148148148148149</v>
      </c>
      <c r="AE39" s="32">
        <v>4</v>
      </c>
      <c r="AF39" s="32">
        <v>3</v>
      </c>
      <c r="AG39" s="32">
        <v>0</v>
      </c>
      <c r="AH39" s="32">
        <v>45</v>
      </c>
      <c r="AI39" s="32">
        <v>0</v>
      </c>
      <c r="AJ39" s="24">
        <v>0</v>
      </c>
      <c r="AK39" s="24">
        <v>45</v>
      </c>
      <c r="AL39" s="24">
        <v>0</v>
      </c>
      <c r="AM39" s="32">
        <v>15</v>
      </c>
      <c r="AN39" s="32">
        <v>0</v>
      </c>
      <c r="AO39" s="23">
        <f t="shared" si="3"/>
        <v>15</v>
      </c>
      <c r="AP39" s="23" t="str">
        <f t="shared" si="4"/>
        <v>n/a</v>
      </c>
      <c r="AQ39" s="31" t="str">
        <f t="shared" si="5"/>
        <v>n/a</v>
      </c>
    </row>
    <row r="40" spans="1:43" x14ac:dyDescent="0.25">
      <c r="A40" s="33" t="s">
        <v>190</v>
      </c>
      <c r="B40" s="34" t="s">
        <v>191</v>
      </c>
      <c r="C40" s="19" t="str">
        <f t="shared" si="6"/>
        <v>an</v>
      </c>
      <c r="E40" s="20" t="e">
        <f>COUNTIFS([1]Data!$N:$N,"Ploughmans CC",[1]Data!$Q:$Q,$B40)</f>
        <v>#VALUE!</v>
      </c>
      <c r="F40" s="21" t="e">
        <f>ROUNDUP(SUMIFS([1]Data!AL:AL,[1]Data!$N:$N,"Ploughmans CC",[1]Data!$Q:$Q,$B40),0)</f>
        <v>#VALUE!</v>
      </c>
      <c r="G40" s="20" t="e">
        <f>SUMIFS([1]Data!AM:AM,[1]Data!$N:$N,"Ploughmans CC",[1]Data!$Q:$Q,$B40)</f>
        <v>#VALUE!</v>
      </c>
      <c r="H40" s="21" t="e">
        <f>SUMIFS([1]Data!AN:AN,[1]Data!$N:$N,"Ploughmans CC",[1]Data!$Q:$Q,$B40)</f>
        <v>#VALUE!</v>
      </c>
      <c r="I40" s="20" t="e">
        <f>SUMIFS([1]Data!AO:AO,[1]Data!$N:$N,"Ploughmans CC",[1]Data!$Q:$Q,$B40)</f>
        <v>#VALUE!</v>
      </c>
      <c r="J40" s="22" t="e">
        <f>IF(F40=0,"n/a",IFERROR(GETPIVOTDATA("Wickets",[1]Pivot!$A$4,"Player",B40),"n/a"))</f>
        <v>#VALUE!</v>
      </c>
      <c r="K40" s="20" t="e">
        <f>IF(IF(COUNTIFS([1]Data!Q:Q,B40,[1]Data!AO:AO,J40)&gt;1,"check",SUMIFS([1]Data!AN:AN,[1]Data!Q:Q,B40,[1]Data!AO:AO,J40))=0,"",IF(COUNTIFS([1]Data!Q:Q,B40,[1]Data!AO:AO,J40)&gt;1,"check",SUMIFS([1]Data!AN:AN,[1]Data!Q:Q,B40,[1]Data!AO:AO,J40)))</f>
        <v>#VALUE!</v>
      </c>
      <c r="L40" s="20" t="e">
        <f>COUNTIFS([1]Data!$N:$N,"Ploughmans CC",[1]Data!$Q:$Q,$B40,[1]Data!$AO:$AO,"&gt;4")-M40</f>
        <v>#VALUE!</v>
      </c>
      <c r="M40" s="20" t="e">
        <f>COUNTIFS([1]Data!$N:$N,"Ploughmans CC",[1]Data!$Q:$Q,$B40,[1]Data!$AO:$AO,"&gt;9")</f>
        <v>#VALUE!</v>
      </c>
      <c r="N40" s="23" t="str">
        <f t="shared" si="0"/>
        <v>n/a</v>
      </c>
      <c r="O40" s="23" t="str">
        <f t="shared" si="1"/>
        <v>n/a</v>
      </c>
      <c r="P40" s="23" t="str">
        <f t="shared" si="2"/>
        <v>n/a</v>
      </c>
      <c r="R40" s="24">
        <v>1</v>
      </c>
      <c r="S40" s="25">
        <v>2</v>
      </c>
      <c r="T40" s="24">
        <v>0</v>
      </c>
      <c r="U40" s="25">
        <v>23</v>
      </c>
      <c r="V40" s="24">
        <v>0</v>
      </c>
      <c r="W40" s="35">
        <v>0</v>
      </c>
      <c r="X40" s="24">
        <v>23</v>
      </c>
      <c r="Y40" s="24">
        <v>0</v>
      </c>
      <c r="Z40" s="24">
        <v>0</v>
      </c>
      <c r="AA40" s="27">
        <v>11.5</v>
      </c>
      <c r="AB40" s="27" t="s">
        <v>133</v>
      </c>
      <c r="AC40" s="27" t="s">
        <v>133</v>
      </c>
      <c r="AE40" s="32">
        <v>3</v>
      </c>
      <c r="AF40" s="32">
        <v>0</v>
      </c>
      <c r="AG40" s="32">
        <v>0</v>
      </c>
      <c r="AH40" s="32">
        <v>0</v>
      </c>
      <c r="AI40" s="32">
        <v>0</v>
      </c>
      <c r="AJ40" s="24">
        <v>0</v>
      </c>
      <c r="AK40" s="24">
        <v>0</v>
      </c>
      <c r="AL40" s="24">
        <v>0</v>
      </c>
      <c r="AM40" s="32">
        <v>0</v>
      </c>
      <c r="AN40" s="32">
        <v>0</v>
      </c>
      <c r="AO40" s="23" t="str">
        <f t="shared" si="3"/>
        <v>n/a</v>
      </c>
      <c r="AP40" s="23" t="str">
        <f t="shared" si="4"/>
        <v>n/a</v>
      </c>
      <c r="AQ40" s="31" t="str">
        <f t="shared" si="5"/>
        <v>n/a</v>
      </c>
    </row>
    <row r="41" spans="1:43" x14ac:dyDescent="0.25">
      <c r="A41" s="33" t="s">
        <v>192</v>
      </c>
      <c r="B41" s="34" t="s">
        <v>193</v>
      </c>
      <c r="C41" s="19" t="str">
        <f t="shared" si="6"/>
        <v>ishna</v>
      </c>
      <c r="E41" s="20" t="e">
        <f>COUNTIFS([1]Data!$N:$N,"Ploughmans CC",[1]Data!$Q:$Q,$B41)</f>
        <v>#VALUE!</v>
      </c>
      <c r="F41" s="21" t="e">
        <f>ROUNDUP(SUMIFS([1]Data!AL:AL,[1]Data!$N:$N,"Ploughmans CC",[1]Data!$Q:$Q,$B41),0)</f>
        <v>#VALUE!</v>
      </c>
      <c r="G41" s="20" t="e">
        <f>SUMIFS([1]Data!AM:AM,[1]Data!$N:$N,"Ploughmans CC",[1]Data!$Q:$Q,$B41)</f>
        <v>#VALUE!</v>
      </c>
      <c r="H41" s="21" t="e">
        <f>SUMIFS([1]Data!AN:AN,[1]Data!$N:$N,"Ploughmans CC",[1]Data!$Q:$Q,$B41)</f>
        <v>#VALUE!</v>
      </c>
      <c r="I41" s="20" t="e">
        <f>SUMIFS([1]Data!AO:AO,[1]Data!$N:$N,"Ploughmans CC",[1]Data!$Q:$Q,$B41)</f>
        <v>#VALUE!</v>
      </c>
      <c r="J41" s="22" t="e">
        <f>IF(F41=0,"n/a",IFERROR(GETPIVOTDATA("Wickets",[1]Pivot!$A$4,"Player",B41),"n/a"))</f>
        <v>#VALUE!</v>
      </c>
      <c r="K41" s="20" t="e">
        <f>IF(IF(COUNTIFS([1]Data!Q:Q,B41,[1]Data!AO:AO,J41)&gt;1,"check",SUMIFS([1]Data!AN:AN,[1]Data!Q:Q,B41,[1]Data!AO:AO,J41))=0,"",IF(COUNTIFS([1]Data!Q:Q,B41,[1]Data!AO:AO,J41)&gt;1,"check",SUMIFS([1]Data!AN:AN,[1]Data!Q:Q,B41,[1]Data!AO:AO,J41)))</f>
        <v>#VALUE!</v>
      </c>
      <c r="L41" s="20" t="e">
        <f>COUNTIFS([1]Data!$N:$N,"Ploughmans CC",[1]Data!$Q:$Q,$B41,[1]Data!$AO:$AO,"&gt;4")-M41</f>
        <v>#VALUE!</v>
      </c>
      <c r="M41" s="20" t="e">
        <f>COUNTIFS([1]Data!$N:$N,"Ploughmans CC",[1]Data!$Q:$Q,$B41,[1]Data!$AO:$AO,"&gt;9")</f>
        <v>#VALUE!</v>
      </c>
      <c r="N41" s="23" t="str">
        <f t="shared" si="0"/>
        <v>n/a</v>
      </c>
      <c r="O41" s="23" t="str">
        <f t="shared" si="1"/>
        <v>n/a</v>
      </c>
      <c r="P41" s="23" t="str">
        <f t="shared" si="2"/>
        <v>n/a</v>
      </c>
      <c r="R41" s="24">
        <v>22</v>
      </c>
      <c r="S41" s="25">
        <v>4</v>
      </c>
      <c r="T41" s="24">
        <v>0</v>
      </c>
      <c r="U41" s="25">
        <v>35</v>
      </c>
      <c r="V41" s="24">
        <v>0</v>
      </c>
      <c r="W41" s="35">
        <v>0</v>
      </c>
      <c r="X41" s="24">
        <v>11</v>
      </c>
      <c r="Y41" s="24">
        <v>0</v>
      </c>
      <c r="Z41" s="24">
        <v>0</v>
      </c>
      <c r="AA41" s="27">
        <v>8.75</v>
      </c>
      <c r="AB41" s="27" t="s">
        <v>133</v>
      </c>
      <c r="AC41" s="27" t="s">
        <v>133</v>
      </c>
      <c r="AE41" s="32">
        <v>12</v>
      </c>
      <c r="AF41" s="32">
        <v>42.1</v>
      </c>
      <c r="AG41" s="32">
        <v>0</v>
      </c>
      <c r="AH41" s="32">
        <v>235</v>
      </c>
      <c r="AI41" s="32">
        <v>10</v>
      </c>
      <c r="AJ41" s="24">
        <v>2</v>
      </c>
      <c r="AK41" s="24">
        <v>12</v>
      </c>
      <c r="AL41" s="24">
        <v>0</v>
      </c>
      <c r="AM41" s="32">
        <v>46</v>
      </c>
      <c r="AN41" s="32">
        <v>11</v>
      </c>
      <c r="AO41" s="23">
        <f t="shared" si="3"/>
        <v>5.581947743467933</v>
      </c>
      <c r="AP41" s="23">
        <f t="shared" si="4"/>
        <v>25.26</v>
      </c>
      <c r="AQ41" s="31">
        <f t="shared" si="5"/>
        <v>23.5</v>
      </c>
    </row>
    <row r="42" spans="1:43" x14ac:dyDescent="0.25">
      <c r="A42" s="33" t="s">
        <v>194</v>
      </c>
      <c r="B42" s="34" t="s">
        <v>195</v>
      </c>
      <c r="C42" s="19" t="str">
        <f t="shared" si="6"/>
        <v>gg</v>
      </c>
      <c r="E42" s="20" t="e">
        <f>COUNTIFS([1]Data!$N:$N,"Ploughmans CC",[1]Data!$Q:$Q,$B42)</f>
        <v>#VALUE!</v>
      </c>
      <c r="F42" s="21" t="e">
        <f>ROUNDUP(SUMIFS([1]Data!AL:AL,[1]Data!$N:$N,"Ploughmans CC",[1]Data!$Q:$Q,$B42),0)</f>
        <v>#VALUE!</v>
      </c>
      <c r="G42" s="20" t="e">
        <f>SUMIFS([1]Data!AM:AM,[1]Data!$N:$N,"Ploughmans CC",[1]Data!$Q:$Q,$B42)</f>
        <v>#VALUE!</v>
      </c>
      <c r="H42" s="21" t="e">
        <f>SUMIFS([1]Data!AN:AN,[1]Data!$N:$N,"Ploughmans CC",[1]Data!$Q:$Q,$B42)</f>
        <v>#VALUE!</v>
      </c>
      <c r="I42" s="20" t="e">
        <f>SUMIFS([1]Data!AO:AO,[1]Data!$N:$N,"Ploughmans CC",[1]Data!$Q:$Q,$B42)</f>
        <v>#VALUE!</v>
      </c>
      <c r="J42" s="22" t="e">
        <f>IF(F42=0,"n/a",IFERROR(GETPIVOTDATA("Wickets",[1]Pivot!$A$4,"Player",B42),"n/a"))</f>
        <v>#VALUE!</v>
      </c>
      <c r="K42" s="20" t="e">
        <f>IF(IF(COUNTIFS([1]Data!Q:Q,B42,[1]Data!AO:AO,J42)&gt;1,"check",SUMIFS([1]Data!AN:AN,[1]Data!Q:Q,B42,[1]Data!AO:AO,J42))=0,"",IF(COUNTIFS([1]Data!Q:Q,B42,[1]Data!AO:AO,J42)&gt;1,"check",SUMIFS([1]Data!AN:AN,[1]Data!Q:Q,B42,[1]Data!AO:AO,J42)))</f>
        <v>#VALUE!</v>
      </c>
      <c r="L42" s="20" t="e">
        <f>COUNTIFS([1]Data!$N:$N,"Ploughmans CC",[1]Data!$Q:$Q,$B42,[1]Data!$AO:$AO,"&gt;4")-M42</f>
        <v>#VALUE!</v>
      </c>
      <c r="M42" s="20" t="e">
        <f>COUNTIFS([1]Data!$N:$N,"Ploughmans CC",[1]Data!$Q:$Q,$B42,[1]Data!$AO:$AO,"&gt;9")</f>
        <v>#VALUE!</v>
      </c>
      <c r="N42" s="23" t="str">
        <f t="shared" si="0"/>
        <v>n/a</v>
      </c>
      <c r="O42" s="23" t="str">
        <f t="shared" si="1"/>
        <v>n/a</v>
      </c>
      <c r="P42" s="23" t="str">
        <f t="shared" si="2"/>
        <v>n/a</v>
      </c>
      <c r="R42" s="24">
        <v>1</v>
      </c>
      <c r="S42" s="25">
        <v>0</v>
      </c>
      <c r="T42" s="24">
        <v>0</v>
      </c>
      <c r="U42" s="25">
        <v>0</v>
      </c>
      <c r="V42" s="24">
        <v>0</v>
      </c>
      <c r="W42" s="35" t="s">
        <v>133</v>
      </c>
      <c r="X42" s="24">
        <v>0</v>
      </c>
      <c r="Y42" s="24">
        <v>0</v>
      </c>
      <c r="Z42" s="24">
        <v>0</v>
      </c>
      <c r="AA42" s="27" t="s">
        <v>133</v>
      </c>
      <c r="AB42" s="27" t="s">
        <v>133</v>
      </c>
      <c r="AC42" s="27" t="s">
        <v>133</v>
      </c>
      <c r="AE42" s="32">
        <v>1</v>
      </c>
      <c r="AF42" s="32">
        <v>8</v>
      </c>
      <c r="AG42" s="32">
        <v>1</v>
      </c>
      <c r="AH42" s="32">
        <v>38</v>
      </c>
      <c r="AI42" s="32">
        <v>1</v>
      </c>
      <c r="AJ42" s="24">
        <v>1</v>
      </c>
      <c r="AK42" s="24">
        <v>38</v>
      </c>
      <c r="AL42" s="24">
        <v>0</v>
      </c>
      <c r="AM42" s="32">
        <v>0</v>
      </c>
      <c r="AN42" s="32">
        <v>0</v>
      </c>
      <c r="AO42" s="23">
        <f t="shared" si="3"/>
        <v>4.75</v>
      </c>
      <c r="AP42" s="23">
        <f t="shared" si="4"/>
        <v>48</v>
      </c>
      <c r="AQ42" s="31">
        <f t="shared" si="5"/>
        <v>38</v>
      </c>
    </row>
    <row r="43" spans="1:43" x14ac:dyDescent="0.25">
      <c r="A43" s="33" t="s">
        <v>158</v>
      </c>
      <c r="B43" s="34" t="s">
        <v>197</v>
      </c>
      <c r="C43" s="19" t="str">
        <f t="shared" si="6"/>
        <v>lford</v>
      </c>
      <c r="E43" s="20" t="e">
        <f>COUNTIFS([1]Data!$N:$N,"Ploughmans CC",[1]Data!$Q:$Q,$B43)</f>
        <v>#VALUE!</v>
      </c>
      <c r="F43" s="21" t="e">
        <f>ROUNDUP(SUMIFS([1]Data!AL:AL,[1]Data!$N:$N,"Ploughmans CC",[1]Data!$Q:$Q,$B43),0)</f>
        <v>#VALUE!</v>
      </c>
      <c r="G43" s="20" t="e">
        <f>SUMIFS([1]Data!AM:AM,[1]Data!$N:$N,"Ploughmans CC",[1]Data!$Q:$Q,$B43)</f>
        <v>#VALUE!</v>
      </c>
      <c r="H43" s="21" t="e">
        <f>SUMIFS([1]Data!AN:AN,[1]Data!$N:$N,"Ploughmans CC",[1]Data!$Q:$Q,$B43)</f>
        <v>#VALUE!</v>
      </c>
      <c r="I43" s="20" t="e">
        <f>SUMIFS([1]Data!AO:AO,[1]Data!$N:$N,"Ploughmans CC",[1]Data!$Q:$Q,$B43)</f>
        <v>#VALUE!</v>
      </c>
      <c r="J43" s="22" t="e">
        <f>IF(F43=0,"n/a",IFERROR(GETPIVOTDATA("Wickets",[1]Pivot!$A$4,"Player",B43),"n/a"))</f>
        <v>#VALUE!</v>
      </c>
      <c r="K43" s="20" t="e">
        <f>IF(IF(COUNTIFS([1]Data!Q:Q,B43,[1]Data!AO:AO,J43)&gt;1,"check",SUMIFS([1]Data!AN:AN,[1]Data!Q:Q,B43,[1]Data!AO:AO,J43))=0,"",IF(COUNTIFS([1]Data!Q:Q,B43,[1]Data!AO:AO,J43)&gt;1,"check",SUMIFS([1]Data!AN:AN,[1]Data!Q:Q,B43,[1]Data!AO:AO,J43)))</f>
        <v>#VALUE!</v>
      </c>
      <c r="L43" s="20" t="e">
        <f>COUNTIFS([1]Data!$N:$N,"Ploughmans CC",[1]Data!$Q:$Q,$B43,[1]Data!$AO:$AO,"&gt;4")-M43</f>
        <v>#VALUE!</v>
      </c>
      <c r="M43" s="20" t="e">
        <f>COUNTIFS([1]Data!$N:$N,"Ploughmans CC",[1]Data!$Q:$Q,$B43,[1]Data!$AO:$AO,"&gt;9")</f>
        <v>#VALUE!</v>
      </c>
      <c r="N43" s="23" t="str">
        <f t="shared" si="0"/>
        <v>n/a</v>
      </c>
      <c r="O43" s="23" t="str">
        <f t="shared" si="1"/>
        <v>n/a</v>
      </c>
      <c r="P43" s="23" t="str">
        <f t="shared" si="2"/>
        <v>n/a</v>
      </c>
      <c r="R43" s="24">
        <v>1</v>
      </c>
      <c r="S43" s="25">
        <v>0</v>
      </c>
      <c r="T43" s="24">
        <v>0</v>
      </c>
      <c r="U43" s="25">
        <v>0</v>
      </c>
      <c r="V43" s="24">
        <v>0</v>
      </c>
      <c r="W43" s="35" t="s">
        <v>133</v>
      </c>
      <c r="X43" s="24">
        <v>0</v>
      </c>
      <c r="Y43" s="24">
        <v>0</v>
      </c>
      <c r="Z43" s="24">
        <v>0</v>
      </c>
      <c r="AA43" s="27" t="s">
        <v>133</v>
      </c>
      <c r="AB43" s="27" t="s">
        <v>133</v>
      </c>
      <c r="AC43" s="27" t="s">
        <v>133</v>
      </c>
      <c r="AE43" s="32">
        <v>8</v>
      </c>
      <c r="AF43" s="32">
        <v>54.5</v>
      </c>
      <c r="AG43" s="32">
        <v>4</v>
      </c>
      <c r="AH43" s="32">
        <v>291</v>
      </c>
      <c r="AI43" s="32">
        <v>11</v>
      </c>
      <c r="AJ43" s="24">
        <v>5</v>
      </c>
      <c r="AK43" s="24">
        <v>33</v>
      </c>
      <c r="AL43" s="24">
        <v>1</v>
      </c>
      <c r="AM43" s="32">
        <v>27</v>
      </c>
      <c r="AN43" s="32">
        <v>1</v>
      </c>
      <c r="AO43" s="23">
        <f t="shared" si="3"/>
        <v>5.3394495412844041</v>
      </c>
      <c r="AP43" s="23">
        <f t="shared" si="4"/>
        <v>29.727272727272727</v>
      </c>
      <c r="AQ43" s="31">
        <f t="shared" si="5"/>
        <v>26.454545454545453</v>
      </c>
    </row>
    <row r="44" spans="1:43" x14ac:dyDescent="0.25">
      <c r="A44" s="33" t="s">
        <v>186</v>
      </c>
      <c r="B44" s="34" t="s">
        <v>199</v>
      </c>
      <c r="C44" s="19" t="str">
        <f t="shared" si="6"/>
        <v>ckhart</v>
      </c>
      <c r="E44" s="20" t="e">
        <f>COUNTIFS([1]Data!$N:$N,"Ploughmans CC",[1]Data!$Q:$Q,$B44)</f>
        <v>#VALUE!</v>
      </c>
      <c r="F44" s="21" t="e">
        <f>ROUNDUP(SUMIFS([1]Data!AL:AL,[1]Data!$N:$N,"Ploughmans CC",[1]Data!$Q:$Q,$B44),0)</f>
        <v>#VALUE!</v>
      </c>
      <c r="G44" s="20" t="e">
        <f>SUMIFS([1]Data!AM:AM,[1]Data!$N:$N,"Ploughmans CC",[1]Data!$Q:$Q,$B44)</f>
        <v>#VALUE!</v>
      </c>
      <c r="H44" s="21" t="e">
        <f>SUMIFS([1]Data!AN:AN,[1]Data!$N:$N,"Ploughmans CC",[1]Data!$Q:$Q,$B44)</f>
        <v>#VALUE!</v>
      </c>
      <c r="I44" s="20" t="e">
        <f>SUMIFS([1]Data!AO:AO,[1]Data!$N:$N,"Ploughmans CC",[1]Data!$Q:$Q,$B44)</f>
        <v>#VALUE!</v>
      </c>
      <c r="J44" s="22" t="e">
        <f>IF(F44=0,"n/a",IFERROR(GETPIVOTDATA("Wickets",[1]Pivot!$A$4,"Player",B44),"n/a"))</f>
        <v>#VALUE!</v>
      </c>
      <c r="K44" s="20" t="e">
        <f>IF(IF(COUNTIFS([1]Data!Q:Q,B44,[1]Data!AO:AO,J44)&gt;1,"check",SUMIFS([1]Data!AN:AN,[1]Data!Q:Q,B44,[1]Data!AO:AO,J44))=0,"",IF(COUNTIFS([1]Data!Q:Q,B44,[1]Data!AO:AO,J44)&gt;1,"check",SUMIFS([1]Data!AN:AN,[1]Data!Q:Q,B44,[1]Data!AO:AO,J44)))</f>
        <v>#VALUE!</v>
      </c>
      <c r="L44" s="20" t="e">
        <f>COUNTIFS([1]Data!$N:$N,"Ploughmans CC",[1]Data!$Q:$Q,$B44,[1]Data!$AO:$AO,"&gt;4")-M44</f>
        <v>#VALUE!</v>
      </c>
      <c r="M44" s="20" t="e">
        <f>COUNTIFS([1]Data!$N:$N,"Ploughmans CC",[1]Data!$Q:$Q,$B44,[1]Data!$AO:$AO,"&gt;9")</f>
        <v>#VALUE!</v>
      </c>
      <c r="N44" s="23" t="str">
        <f t="shared" si="0"/>
        <v>n/a</v>
      </c>
      <c r="O44" s="23" t="str">
        <f t="shared" si="1"/>
        <v>n/a</v>
      </c>
      <c r="P44" s="23" t="str">
        <f t="shared" si="2"/>
        <v>n/a</v>
      </c>
      <c r="R44" s="24">
        <v>1</v>
      </c>
      <c r="S44" s="25">
        <v>0</v>
      </c>
      <c r="T44" s="24">
        <v>0</v>
      </c>
      <c r="U44" s="25">
        <v>0</v>
      </c>
      <c r="V44" s="24">
        <v>0</v>
      </c>
      <c r="W44" s="35" t="s">
        <v>133</v>
      </c>
      <c r="X44" s="24">
        <v>0</v>
      </c>
      <c r="Y44" s="24">
        <v>0</v>
      </c>
      <c r="Z44" s="24">
        <v>0</v>
      </c>
      <c r="AA44" s="27" t="s">
        <v>133</v>
      </c>
      <c r="AB44" s="27" t="s">
        <v>133</v>
      </c>
      <c r="AC44" s="27" t="s">
        <v>133</v>
      </c>
      <c r="AE44" s="32">
        <v>13</v>
      </c>
      <c r="AF44" s="32">
        <v>15</v>
      </c>
      <c r="AG44" s="32">
        <v>0</v>
      </c>
      <c r="AH44" s="32">
        <v>110</v>
      </c>
      <c r="AI44" s="32">
        <v>4</v>
      </c>
      <c r="AJ44" s="24">
        <v>4</v>
      </c>
      <c r="AK44" s="24">
        <v>23</v>
      </c>
      <c r="AL44" s="24">
        <v>0</v>
      </c>
      <c r="AM44" s="32">
        <v>12</v>
      </c>
      <c r="AN44" s="32">
        <v>0</v>
      </c>
      <c r="AO44" s="23">
        <f t="shared" si="3"/>
        <v>7.333333333333333</v>
      </c>
      <c r="AP44" s="23">
        <f t="shared" si="4"/>
        <v>22.5</v>
      </c>
      <c r="AQ44" s="31">
        <f t="shared" si="5"/>
        <v>27.5</v>
      </c>
    </row>
    <row r="45" spans="1:43" x14ac:dyDescent="0.25">
      <c r="A45" s="33" t="s">
        <v>186</v>
      </c>
      <c r="B45" s="34" t="s">
        <v>200</v>
      </c>
      <c r="C45" s="19" t="str">
        <f t="shared" si="6"/>
        <v>nnen</v>
      </c>
      <c r="E45" s="20" t="e">
        <f>COUNTIFS([1]Data!$N:$N,"Ploughmans CC",[1]Data!$Q:$Q,$B45)</f>
        <v>#VALUE!</v>
      </c>
      <c r="F45" s="21" t="e">
        <f>ROUNDUP(SUMIFS([1]Data!AL:AL,[1]Data!$N:$N,"Ploughmans CC",[1]Data!$Q:$Q,$B45),0)</f>
        <v>#VALUE!</v>
      </c>
      <c r="G45" s="20" t="e">
        <f>SUMIFS([1]Data!AM:AM,[1]Data!$N:$N,"Ploughmans CC",[1]Data!$Q:$Q,$B45)</f>
        <v>#VALUE!</v>
      </c>
      <c r="H45" s="21" t="e">
        <f>SUMIFS([1]Data!AN:AN,[1]Data!$N:$N,"Ploughmans CC",[1]Data!$Q:$Q,$B45)</f>
        <v>#VALUE!</v>
      </c>
      <c r="I45" s="20" t="e">
        <f>SUMIFS([1]Data!AO:AO,[1]Data!$N:$N,"Ploughmans CC",[1]Data!$Q:$Q,$B45)</f>
        <v>#VALUE!</v>
      </c>
      <c r="J45" s="22" t="e">
        <f>IF(F45=0,"n/a",IFERROR(GETPIVOTDATA("Wickets",[1]Pivot!$A$4,"Player",B45),"n/a"))</f>
        <v>#VALUE!</v>
      </c>
      <c r="K45" s="20" t="e">
        <f>IF(IF(COUNTIFS([1]Data!Q:Q,B45,[1]Data!AO:AO,J45)&gt;1,"check",SUMIFS([1]Data!AN:AN,[1]Data!Q:Q,B45,[1]Data!AO:AO,J45))=0,"",IF(COUNTIFS([1]Data!Q:Q,B45,[1]Data!AO:AO,J45)&gt;1,"check",SUMIFS([1]Data!AN:AN,[1]Data!Q:Q,B45,[1]Data!AO:AO,J45)))</f>
        <v>#VALUE!</v>
      </c>
      <c r="L45" s="20" t="e">
        <f>COUNTIFS([1]Data!$N:$N,"Ploughmans CC",[1]Data!$Q:$Q,$B45,[1]Data!$AO:$AO,"&gt;4")-M45</f>
        <v>#VALUE!</v>
      </c>
      <c r="M45" s="20" t="e">
        <f>COUNTIFS([1]Data!$N:$N,"Ploughmans CC",[1]Data!$Q:$Q,$B45,[1]Data!$AO:$AO,"&gt;9")</f>
        <v>#VALUE!</v>
      </c>
      <c r="N45" s="23" t="str">
        <f t="shared" si="0"/>
        <v>n/a</v>
      </c>
      <c r="O45" s="23" t="str">
        <f t="shared" si="1"/>
        <v>n/a</v>
      </c>
      <c r="P45" s="23" t="str">
        <f t="shared" si="2"/>
        <v>n/a</v>
      </c>
      <c r="R45" s="24">
        <v>174</v>
      </c>
      <c r="S45" s="25">
        <v>56</v>
      </c>
      <c r="T45" s="24">
        <v>0</v>
      </c>
      <c r="U45" s="25">
        <v>295</v>
      </c>
      <c r="V45" s="24">
        <v>14</v>
      </c>
      <c r="W45" s="35">
        <v>5</v>
      </c>
      <c r="X45" s="24">
        <v>39</v>
      </c>
      <c r="Y45" s="24">
        <v>1</v>
      </c>
      <c r="Z45" s="24">
        <v>0</v>
      </c>
      <c r="AA45" s="27">
        <v>5.2678571428571432</v>
      </c>
      <c r="AB45" s="27">
        <v>24</v>
      </c>
      <c r="AC45" s="27">
        <v>21.071428571428573</v>
      </c>
      <c r="AE45" s="32">
        <v>14</v>
      </c>
      <c r="AF45" s="32">
        <v>86.1</v>
      </c>
      <c r="AG45" s="32">
        <v>8</v>
      </c>
      <c r="AH45" s="32">
        <v>352</v>
      </c>
      <c r="AI45" s="32">
        <v>19</v>
      </c>
      <c r="AJ45" s="24">
        <v>3</v>
      </c>
      <c r="AK45" s="24">
        <v>19</v>
      </c>
      <c r="AL45" s="24">
        <v>0</v>
      </c>
      <c r="AM45" s="32">
        <v>18</v>
      </c>
      <c r="AN45" s="32">
        <v>0</v>
      </c>
      <c r="AO45" s="23">
        <f t="shared" si="3"/>
        <v>4.0882694541231128</v>
      </c>
      <c r="AP45" s="23">
        <f t="shared" si="4"/>
        <v>27.189473684210522</v>
      </c>
      <c r="AQ45" s="31">
        <f t="shared" si="5"/>
        <v>18.526315789473685</v>
      </c>
    </row>
    <row r="46" spans="1:43" x14ac:dyDescent="0.25">
      <c r="A46" s="33" t="s">
        <v>145</v>
      </c>
      <c r="B46" s="34" t="s">
        <v>201</v>
      </c>
      <c r="C46" s="19" t="str">
        <f t="shared" si="6"/>
        <v>ek</v>
      </c>
      <c r="E46" s="20" t="e">
        <f>COUNTIFS([1]Data!$N:$N,"Ploughmans CC",[1]Data!$Q:$Q,$B46)</f>
        <v>#VALUE!</v>
      </c>
      <c r="F46" s="21" t="e">
        <f>ROUNDUP(SUMIFS([1]Data!AL:AL,[1]Data!$N:$N,"Ploughmans CC",[1]Data!$Q:$Q,$B46),0)</f>
        <v>#VALUE!</v>
      </c>
      <c r="G46" s="20" t="e">
        <f>SUMIFS([1]Data!AM:AM,[1]Data!$N:$N,"Ploughmans CC",[1]Data!$Q:$Q,$B46)</f>
        <v>#VALUE!</v>
      </c>
      <c r="H46" s="21" t="e">
        <f>SUMIFS([1]Data!AN:AN,[1]Data!$N:$N,"Ploughmans CC",[1]Data!$Q:$Q,$B46)</f>
        <v>#VALUE!</v>
      </c>
      <c r="I46" s="20" t="e">
        <f>SUMIFS([1]Data!AO:AO,[1]Data!$N:$N,"Ploughmans CC",[1]Data!$Q:$Q,$B46)</f>
        <v>#VALUE!</v>
      </c>
      <c r="J46" s="22" t="e">
        <f>IF(F46=0,"n/a",IFERROR(GETPIVOTDATA("Wickets",[1]Pivot!$A$4,"Player",B46),"n/a"))</f>
        <v>#VALUE!</v>
      </c>
      <c r="K46" s="20" t="e">
        <f>IF(IF(COUNTIFS([1]Data!Q:Q,B46,[1]Data!AO:AO,J46)&gt;1,"check",SUMIFS([1]Data!AN:AN,[1]Data!Q:Q,B46,[1]Data!AO:AO,J46))=0,"",IF(COUNTIFS([1]Data!Q:Q,B46,[1]Data!AO:AO,J46)&gt;1,"check",SUMIFS([1]Data!AN:AN,[1]Data!Q:Q,B46,[1]Data!AO:AO,J46)))</f>
        <v>#VALUE!</v>
      </c>
      <c r="L46" s="20" t="e">
        <f>COUNTIFS([1]Data!$N:$N,"Ploughmans CC",[1]Data!$Q:$Q,$B46,[1]Data!$AO:$AO,"&gt;4")-M46</f>
        <v>#VALUE!</v>
      </c>
      <c r="M46" s="20" t="e">
        <f>COUNTIFS([1]Data!$N:$N,"Ploughmans CC",[1]Data!$Q:$Q,$B46,[1]Data!$AO:$AO,"&gt;9")</f>
        <v>#VALUE!</v>
      </c>
      <c r="N46" s="23" t="str">
        <f t="shared" si="0"/>
        <v>n/a</v>
      </c>
      <c r="O46" s="23" t="str">
        <f t="shared" si="1"/>
        <v>n/a</v>
      </c>
      <c r="P46" s="23" t="str">
        <f t="shared" si="2"/>
        <v>n/a</v>
      </c>
      <c r="R46" s="24">
        <v>117</v>
      </c>
      <c r="S46" s="25">
        <v>27</v>
      </c>
      <c r="T46" s="24">
        <v>0</v>
      </c>
      <c r="U46" s="25">
        <v>217</v>
      </c>
      <c r="V46" s="24">
        <v>8</v>
      </c>
      <c r="W46" s="35">
        <v>2</v>
      </c>
      <c r="X46" s="24">
        <v>1</v>
      </c>
      <c r="Y46" s="24">
        <v>0</v>
      </c>
      <c r="Z46" s="24">
        <v>0</v>
      </c>
      <c r="AA46" s="27">
        <v>8.0370370370370363</v>
      </c>
      <c r="AB46" s="27">
        <v>20.25</v>
      </c>
      <c r="AC46" s="27">
        <v>27.125</v>
      </c>
      <c r="AE46" s="32">
        <v>1</v>
      </c>
      <c r="AF46" s="32">
        <v>9</v>
      </c>
      <c r="AG46" s="32">
        <v>2</v>
      </c>
      <c r="AH46" s="32">
        <v>37</v>
      </c>
      <c r="AI46" s="32">
        <v>2</v>
      </c>
      <c r="AJ46" s="24">
        <v>2</v>
      </c>
      <c r="AK46" s="24">
        <v>37</v>
      </c>
      <c r="AL46" s="24">
        <v>0</v>
      </c>
      <c r="AM46" s="32">
        <v>6</v>
      </c>
      <c r="AN46" s="32">
        <v>0</v>
      </c>
      <c r="AO46" s="23">
        <f t="shared" si="3"/>
        <v>4.1111111111111107</v>
      </c>
      <c r="AP46" s="23">
        <f t="shared" si="4"/>
        <v>27</v>
      </c>
      <c r="AQ46" s="31">
        <f t="shared" si="5"/>
        <v>18.5</v>
      </c>
    </row>
    <row r="47" spans="1:43" x14ac:dyDescent="0.25">
      <c r="A47" s="33" t="s">
        <v>202</v>
      </c>
      <c r="B47" s="34" t="s">
        <v>203</v>
      </c>
      <c r="C47" s="19" t="str">
        <f t="shared" si="6"/>
        <v>lls</v>
      </c>
      <c r="E47" s="20" t="e">
        <f>COUNTIFS([1]Data!$N:$N,"Ploughmans CC",[1]Data!$Q:$Q,$B47)</f>
        <v>#VALUE!</v>
      </c>
      <c r="F47" s="21" t="e">
        <f>ROUNDUP(SUMIFS([1]Data!AL:AL,[1]Data!$N:$N,"Ploughmans CC",[1]Data!$Q:$Q,$B47),0)</f>
        <v>#VALUE!</v>
      </c>
      <c r="G47" s="20" t="e">
        <f>SUMIFS([1]Data!AM:AM,[1]Data!$N:$N,"Ploughmans CC",[1]Data!$Q:$Q,$B47)</f>
        <v>#VALUE!</v>
      </c>
      <c r="H47" s="21" t="e">
        <f>SUMIFS([1]Data!AN:AN,[1]Data!$N:$N,"Ploughmans CC",[1]Data!$Q:$Q,$B47)</f>
        <v>#VALUE!</v>
      </c>
      <c r="I47" s="20" t="e">
        <f>SUMIFS([1]Data!AO:AO,[1]Data!$N:$N,"Ploughmans CC",[1]Data!$Q:$Q,$B47)</f>
        <v>#VALUE!</v>
      </c>
      <c r="J47" s="22" t="e">
        <f>IF(F47=0,"n/a",IFERROR(GETPIVOTDATA("Wickets",[1]Pivot!$A$4,"Player",B47),"n/a"))</f>
        <v>#VALUE!</v>
      </c>
      <c r="K47" s="20" t="e">
        <f>IF(IF(COUNTIFS([1]Data!Q:Q,B47,[1]Data!AO:AO,J47)&gt;1,"check",SUMIFS([1]Data!AN:AN,[1]Data!Q:Q,B47,[1]Data!AO:AO,J47))=0,"",IF(COUNTIFS([1]Data!Q:Q,B47,[1]Data!AO:AO,J47)&gt;1,"check",SUMIFS([1]Data!AN:AN,[1]Data!Q:Q,B47,[1]Data!AO:AO,J47)))</f>
        <v>#VALUE!</v>
      </c>
      <c r="L47" s="20" t="e">
        <f>COUNTIFS([1]Data!$N:$N,"Ploughmans CC",[1]Data!$Q:$Q,$B47,[1]Data!$AO:$AO,"&gt;4")-M47</f>
        <v>#VALUE!</v>
      </c>
      <c r="M47" s="20" t="e">
        <f>COUNTIFS([1]Data!$N:$N,"Ploughmans CC",[1]Data!$Q:$Q,$B47,[1]Data!$AO:$AO,"&gt;9")</f>
        <v>#VALUE!</v>
      </c>
      <c r="N47" s="23" t="str">
        <f t="shared" si="0"/>
        <v>n/a</v>
      </c>
      <c r="O47" s="23" t="str">
        <f t="shared" si="1"/>
        <v>n/a</v>
      </c>
      <c r="P47" s="23" t="str">
        <f t="shared" si="2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>
        <v>0</v>
      </c>
      <c r="AE47" s="32">
        <v>1</v>
      </c>
      <c r="AF47" s="32">
        <v>0</v>
      </c>
      <c r="AG47" s="32">
        <v>0</v>
      </c>
      <c r="AH47" s="32">
        <v>0</v>
      </c>
      <c r="AI47" s="32">
        <v>0</v>
      </c>
      <c r="AJ47" s="24">
        <v>0</v>
      </c>
      <c r="AK47" s="24">
        <v>0</v>
      </c>
      <c r="AL47" s="24">
        <v>0</v>
      </c>
      <c r="AM47" s="32">
        <v>0</v>
      </c>
      <c r="AN47" s="32">
        <v>0</v>
      </c>
      <c r="AO47" s="23" t="str">
        <f t="shared" si="3"/>
        <v>n/a</v>
      </c>
      <c r="AP47" s="23" t="str">
        <f t="shared" si="4"/>
        <v>n/a</v>
      </c>
      <c r="AQ47" s="31" t="str">
        <f t="shared" si="5"/>
        <v>n/a</v>
      </c>
    </row>
    <row r="48" spans="1:43" x14ac:dyDescent="0.25">
      <c r="A48" s="33" t="s">
        <v>204</v>
      </c>
      <c r="B48" s="34" t="s">
        <v>205</v>
      </c>
      <c r="C48" s="19" t="str">
        <f t="shared" si="6"/>
        <v>rgan</v>
      </c>
      <c r="E48" s="20" t="e">
        <f>COUNTIFS([1]Data!$N:$N,"Ploughmans CC",[1]Data!$Q:$Q,$B48)</f>
        <v>#VALUE!</v>
      </c>
      <c r="F48" s="21" t="e">
        <f>ROUNDUP(SUMIFS([1]Data!AL:AL,[1]Data!$N:$N,"Ploughmans CC",[1]Data!$Q:$Q,$B48),0)</f>
        <v>#VALUE!</v>
      </c>
      <c r="G48" s="20" t="e">
        <f>SUMIFS([1]Data!AM:AM,[1]Data!$N:$N,"Ploughmans CC",[1]Data!$Q:$Q,$B48)</f>
        <v>#VALUE!</v>
      </c>
      <c r="H48" s="21" t="e">
        <f>SUMIFS([1]Data!AN:AN,[1]Data!$N:$N,"Ploughmans CC",[1]Data!$Q:$Q,$B48)</f>
        <v>#VALUE!</v>
      </c>
      <c r="I48" s="20" t="e">
        <f>SUMIFS([1]Data!AO:AO,[1]Data!$N:$N,"Ploughmans CC",[1]Data!$Q:$Q,$B48)</f>
        <v>#VALUE!</v>
      </c>
      <c r="J48" s="22" t="e">
        <f>IF(F48=0,"n/a",IFERROR(GETPIVOTDATA("Wickets",[1]Pivot!$A$4,"Player",B48),"n/a"))</f>
        <v>#VALUE!</v>
      </c>
      <c r="K48" s="20" t="e">
        <f>IF(IF(COUNTIFS([1]Data!Q:Q,B48,[1]Data!AO:AO,J48)&gt;1,"check",SUMIFS([1]Data!AN:AN,[1]Data!Q:Q,B48,[1]Data!AO:AO,J48))=0,"",IF(COUNTIFS([1]Data!Q:Q,B48,[1]Data!AO:AO,J48)&gt;1,"check",SUMIFS([1]Data!AN:AN,[1]Data!Q:Q,B48,[1]Data!AO:AO,J48)))</f>
        <v>#VALUE!</v>
      </c>
      <c r="L48" s="20" t="e">
        <f>COUNTIFS([1]Data!$N:$N,"Ploughmans CC",[1]Data!$Q:$Q,$B48,[1]Data!$AO:$AO,"&gt;4")-M48</f>
        <v>#VALUE!</v>
      </c>
      <c r="M48" s="20" t="e">
        <f>COUNTIFS([1]Data!$N:$N,"Ploughmans CC",[1]Data!$Q:$Q,$B48,[1]Data!$AO:$AO,"&gt;9")</f>
        <v>#VALUE!</v>
      </c>
      <c r="N48" s="23" t="str">
        <f t="shared" si="0"/>
        <v>n/a</v>
      </c>
      <c r="O48" s="23" t="str">
        <f t="shared" si="1"/>
        <v>n/a</v>
      </c>
      <c r="P48" s="23" t="str">
        <f t="shared" si="2"/>
        <v>n/a</v>
      </c>
      <c r="R48" s="24">
        <v>0</v>
      </c>
      <c r="S48" s="24">
        <v>0</v>
      </c>
      <c r="T48" s="24">
        <v>0</v>
      </c>
      <c r="U48" s="25">
        <v>0</v>
      </c>
      <c r="V48" s="26">
        <v>0</v>
      </c>
      <c r="W48" s="24" t="s">
        <v>123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7">
        <v>0</v>
      </c>
      <c r="AE48" s="32">
        <v>8</v>
      </c>
      <c r="AF48" s="32">
        <v>53.2</v>
      </c>
      <c r="AG48" s="32">
        <v>5</v>
      </c>
      <c r="AH48" s="32">
        <v>255</v>
      </c>
      <c r="AI48" s="32">
        <v>10</v>
      </c>
      <c r="AJ48" s="24">
        <v>3</v>
      </c>
      <c r="AK48" s="24">
        <v>24</v>
      </c>
      <c r="AL48" s="24">
        <v>0</v>
      </c>
      <c r="AM48" s="32">
        <v>40</v>
      </c>
      <c r="AN48" s="32">
        <v>1</v>
      </c>
      <c r="AO48" s="23">
        <f t="shared" si="3"/>
        <v>4.7932330827067666</v>
      </c>
      <c r="AP48" s="23">
        <f t="shared" si="4"/>
        <v>31.920000000000005</v>
      </c>
      <c r="AQ48" s="31">
        <f t="shared" si="5"/>
        <v>25.5</v>
      </c>
    </row>
    <row r="49" spans="1:43" x14ac:dyDescent="0.25">
      <c r="A49" s="33" t="s">
        <v>206</v>
      </c>
      <c r="B49" s="34" t="s">
        <v>207</v>
      </c>
      <c r="C49" s="19" t="str">
        <f t="shared" si="6"/>
        <v>ir</v>
      </c>
      <c r="E49" s="20" t="e">
        <f>COUNTIFS([1]Data!$N:$N,"Ploughmans CC",[1]Data!$Q:$Q,$B49)</f>
        <v>#VALUE!</v>
      </c>
      <c r="F49" s="21" t="e">
        <f>ROUNDUP(SUMIFS([1]Data!AL:AL,[1]Data!$N:$N,"Ploughmans CC",[1]Data!$Q:$Q,$B49),0)</f>
        <v>#VALUE!</v>
      </c>
      <c r="G49" s="20" t="e">
        <f>SUMIFS([1]Data!AM:AM,[1]Data!$N:$N,"Ploughmans CC",[1]Data!$Q:$Q,$B49)</f>
        <v>#VALUE!</v>
      </c>
      <c r="H49" s="21" t="e">
        <f>SUMIFS([1]Data!AN:AN,[1]Data!$N:$N,"Ploughmans CC",[1]Data!$Q:$Q,$B49)</f>
        <v>#VALUE!</v>
      </c>
      <c r="I49" s="20" t="e">
        <f>SUMIFS([1]Data!AO:AO,[1]Data!$N:$N,"Ploughmans CC",[1]Data!$Q:$Q,$B49)</f>
        <v>#VALUE!</v>
      </c>
      <c r="J49" s="22" t="e">
        <f>IF(F49=0,"n/a",IFERROR(GETPIVOTDATA("Wickets",[1]Pivot!$A$4,"Player",B49),"n/a"))</f>
        <v>#VALUE!</v>
      </c>
      <c r="K49" s="20" t="e">
        <f>IF(IF(COUNTIFS([1]Data!Q:Q,B49,[1]Data!AO:AO,J49)&gt;1,"check",SUMIFS([1]Data!AN:AN,[1]Data!Q:Q,B49,[1]Data!AO:AO,J49))=0,"",IF(COUNTIFS([1]Data!Q:Q,B49,[1]Data!AO:AO,J49)&gt;1,"check",SUMIFS([1]Data!AN:AN,[1]Data!Q:Q,B49,[1]Data!AO:AO,J49)))</f>
        <v>#VALUE!</v>
      </c>
      <c r="L49" s="20" t="e">
        <f>COUNTIFS([1]Data!$N:$N,"Ploughmans CC",[1]Data!$Q:$Q,$B49,[1]Data!$AO:$AO,"&gt;4")-M49</f>
        <v>#VALUE!</v>
      </c>
      <c r="M49" s="20" t="e">
        <f>COUNTIFS([1]Data!$N:$N,"Ploughmans CC",[1]Data!$Q:$Q,$B49,[1]Data!$AO:$AO,"&gt;9")</f>
        <v>#VALUE!</v>
      </c>
      <c r="N49" s="23" t="str">
        <f t="shared" si="0"/>
        <v>n/a</v>
      </c>
      <c r="O49" s="23" t="str">
        <f t="shared" si="1"/>
        <v>n/a</v>
      </c>
      <c r="P49" s="23" t="str">
        <f t="shared" si="2"/>
        <v>n/a</v>
      </c>
      <c r="R49" s="24">
        <v>24</v>
      </c>
      <c r="S49" s="25">
        <v>30</v>
      </c>
      <c r="T49" s="24">
        <v>4</v>
      </c>
      <c r="U49" s="25">
        <v>120</v>
      </c>
      <c r="V49" s="24">
        <v>9</v>
      </c>
      <c r="W49" s="35">
        <v>4</v>
      </c>
      <c r="X49" s="24">
        <v>8</v>
      </c>
      <c r="Y49" s="24">
        <v>0</v>
      </c>
      <c r="Z49" s="24">
        <v>0</v>
      </c>
      <c r="AA49" s="27">
        <v>4</v>
      </c>
      <c r="AB49" s="27">
        <v>20</v>
      </c>
      <c r="AC49" s="27">
        <v>13.333333333333334</v>
      </c>
      <c r="AE49" s="32">
        <v>1</v>
      </c>
      <c r="AF49" s="32">
        <v>8</v>
      </c>
      <c r="AG49" s="32">
        <v>1</v>
      </c>
      <c r="AH49" s="32">
        <v>28</v>
      </c>
      <c r="AI49" s="32">
        <v>2</v>
      </c>
      <c r="AJ49" s="24">
        <v>2</v>
      </c>
      <c r="AK49" s="24">
        <v>28</v>
      </c>
      <c r="AL49" s="24">
        <v>0</v>
      </c>
      <c r="AM49" s="32">
        <v>0</v>
      </c>
      <c r="AN49" s="32">
        <v>0</v>
      </c>
      <c r="AO49" s="23">
        <f t="shared" si="3"/>
        <v>3.5</v>
      </c>
      <c r="AP49" s="23">
        <f t="shared" si="4"/>
        <v>24</v>
      </c>
      <c r="AQ49" s="31">
        <f t="shared" si="5"/>
        <v>14</v>
      </c>
    </row>
    <row r="50" spans="1:43" x14ac:dyDescent="0.25">
      <c r="A50" s="33" t="s">
        <v>208</v>
      </c>
      <c r="B50" s="34" t="s">
        <v>209</v>
      </c>
      <c r="C50" s="19" t="str">
        <f t="shared" si="6"/>
        <v>sir</v>
      </c>
      <c r="E50" s="20" t="e">
        <f>COUNTIFS([1]Data!$N:$N,"Ploughmans CC",[1]Data!$Q:$Q,$B50)</f>
        <v>#VALUE!</v>
      </c>
      <c r="F50" s="21" t="e">
        <f>ROUNDUP(SUMIFS([1]Data!AL:AL,[1]Data!$N:$N,"Ploughmans CC",[1]Data!$Q:$Q,$B50),0)</f>
        <v>#VALUE!</v>
      </c>
      <c r="G50" s="20" t="e">
        <f>SUMIFS([1]Data!AM:AM,[1]Data!$N:$N,"Ploughmans CC",[1]Data!$Q:$Q,$B50)</f>
        <v>#VALUE!</v>
      </c>
      <c r="H50" s="21" t="e">
        <f>SUMIFS([1]Data!AN:AN,[1]Data!$N:$N,"Ploughmans CC",[1]Data!$Q:$Q,$B50)</f>
        <v>#VALUE!</v>
      </c>
      <c r="I50" s="20" t="e">
        <f>SUMIFS([1]Data!AO:AO,[1]Data!$N:$N,"Ploughmans CC",[1]Data!$Q:$Q,$B50)</f>
        <v>#VALUE!</v>
      </c>
      <c r="J50" s="22" t="e">
        <f>IF(F50=0,"n/a",IFERROR(GETPIVOTDATA("Wickets",[1]Pivot!$A$4,"Player",B50),"n/a"))</f>
        <v>#VALUE!</v>
      </c>
      <c r="K50" s="20" t="e">
        <f>IF(IF(COUNTIFS([1]Data!Q:Q,B50,[1]Data!AO:AO,J50)&gt;1,"check",SUMIFS([1]Data!AN:AN,[1]Data!Q:Q,B50,[1]Data!AO:AO,J50))=0,"",IF(COUNTIFS([1]Data!Q:Q,B50,[1]Data!AO:AO,J50)&gt;1,"check",SUMIFS([1]Data!AN:AN,[1]Data!Q:Q,B50,[1]Data!AO:AO,J50)))</f>
        <v>#VALUE!</v>
      </c>
      <c r="L50" s="20" t="e">
        <f>COUNTIFS([1]Data!$N:$N,"Ploughmans CC",[1]Data!$Q:$Q,$B50,[1]Data!$AO:$AO,"&gt;4")-M50</f>
        <v>#VALUE!</v>
      </c>
      <c r="M50" s="20" t="e">
        <f>COUNTIFS([1]Data!$N:$N,"Ploughmans CC",[1]Data!$Q:$Q,$B50,[1]Data!$AO:$AO,"&gt;9")</f>
        <v>#VALUE!</v>
      </c>
      <c r="N50" s="23" t="str">
        <f t="shared" si="0"/>
        <v>n/a</v>
      </c>
      <c r="O50" s="23" t="str">
        <f t="shared" si="1"/>
        <v>n/a</v>
      </c>
      <c r="P50" s="23" t="str">
        <f t="shared" si="2"/>
        <v>n/a</v>
      </c>
      <c r="R50" s="24">
        <v>89</v>
      </c>
      <c r="S50" s="25">
        <v>627</v>
      </c>
      <c r="T50" s="24">
        <v>73</v>
      </c>
      <c r="U50" s="25">
        <v>2729</v>
      </c>
      <c r="V50" s="24">
        <v>115</v>
      </c>
      <c r="W50" s="35">
        <v>6</v>
      </c>
      <c r="X50" s="24">
        <v>45</v>
      </c>
      <c r="Y50" s="24">
        <v>3</v>
      </c>
      <c r="Z50" s="24">
        <v>0</v>
      </c>
      <c r="AA50" s="27">
        <v>4.3524720893141948</v>
      </c>
      <c r="AB50" s="27">
        <v>32.713043478260872</v>
      </c>
      <c r="AC50" s="27">
        <v>23.730434782608697</v>
      </c>
      <c r="AE50" s="32">
        <v>1</v>
      </c>
      <c r="AF50" s="32">
        <v>1</v>
      </c>
      <c r="AG50" s="32">
        <v>0</v>
      </c>
      <c r="AH50" s="32">
        <v>13</v>
      </c>
      <c r="AI50" s="32">
        <v>0</v>
      </c>
      <c r="AJ50" s="24">
        <v>0</v>
      </c>
      <c r="AK50" s="24">
        <v>13</v>
      </c>
      <c r="AL50" s="24">
        <v>0</v>
      </c>
      <c r="AM50" s="32">
        <v>3</v>
      </c>
      <c r="AN50" s="32">
        <v>4</v>
      </c>
      <c r="AO50" s="23">
        <f t="shared" si="3"/>
        <v>13</v>
      </c>
      <c r="AP50" s="23" t="str">
        <f t="shared" si="4"/>
        <v>n/a</v>
      </c>
      <c r="AQ50" s="31" t="str">
        <f t="shared" si="5"/>
        <v>n/a</v>
      </c>
    </row>
    <row r="51" spans="1:43" x14ac:dyDescent="0.25">
      <c r="A51" s="33" t="s">
        <v>158</v>
      </c>
      <c r="B51" s="34" t="s">
        <v>210</v>
      </c>
      <c r="C51" s="19" t="str">
        <f t="shared" si="6"/>
        <v>ens</v>
      </c>
      <c r="E51" s="20" t="e">
        <f>COUNTIFS([1]Data!$N:$N,"Ploughmans CC",[1]Data!$Q:$Q,$B51)</f>
        <v>#VALUE!</v>
      </c>
      <c r="F51" s="21" t="e">
        <f>ROUNDUP(SUMIFS([1]Data!AL:AL,[1]Data!$N:$N,"Ploughmans CC",[1]Data!$Q:$Q,$B51),0)</f>
        <v>#VALUE!</v>
      </c>
      <c r="G51" s="20" t="e">
        <f>SUMIFS([1]Data!AM:AM,[1]Data!$N:$N,"Ploughmans CC",[1]Data!$Q:$Q,$B51)</f>
        <v>#VALUE!</v>
      </c>
      <c r="H51" s="21" t="e">
        <f>SUMIFS([1]Data!AN:AN,[1]Data!$N:$N,"Ploughmans CC",[1]Data!$Q:$Q,$B51)</f>
        <v>#VALUE!</v>
      </c>
      <c r="I51" s="20" t="e">
        <f>SUMIFS([1]Data!AO:AO,[1]Data!$N:$N,"Ploughmans CC",[1]Data!$Q:$Q,$B51)</f>
        <v>#VALUE!</v>
      </c>
      <c r="J51" s="22" t="e">
        <f>IF(F51=0,"n/a",IFERROR(GETPIVOTDATA("Wickets",[1]Pivot!$A$4,"Player",B51),"n/a"))</f>
        <v>#VALUE!</v>
      </c>
      <c r="K51" s="20" t="e">
        <f>IF(IF(COUNTIFS([1]Data!Q:Q,B51,[1]Data!AO:AO,J51)&gt;1,"check",SUMIFS([1]Data!AN:AN,[1]Data!Q:Q,B51,[1]Data!AO:AO,J51))=0,"",IF(COUNTIFS([1]Data!Q:Q,B51,[1]Data!AO:AO,J51)&gt;1,"check",SUMIFS([1]Data!AN:AN,[1]Data!Q:Q,B51,[1]Data!AO:AO,J51)))</f>
        <v>#VALUE!</v>
      </c>
      <c r="L51" s="20" t="e">
        <f>COUNTIFS([1]Data!$N:$N,"Ploughmans CC",[1]Data!$Q:$Q,$B51,[1]Data!$AO:$AO,"&gt;4")-M51</f>
        <v>#VALUE!</v>
      </c>
      <c r="M51" s="20" t="e">
        <f>COUNTIFS([1]Data!$N:$N,"Ploughmans CC",[1]Data!$Q:$Q,$B51,[1]Data!$AO:$AO,"&gt;9")</f>
        <v>#VALUE!</v>
      </c>
      <c r="N51" s="23" t="str">
        <f t="shared" si="0"/>
        <v>n/a</v>
      </c>
      <c r="O51" s="23" t="str">
        <f t="shared" si="1"/>
        <v>n/a</v>
      </c>
      <c r="P51" s="23" t="str">
        <f t="shared" si="2"/>
        <v>n/a</v>
      </c>
      <c r="R51" s="24">
        <v>1</v>
      </c>
      <c r="S51" s="25">
        <v>5</v>
      </c>
      <c r="T51" s="24">
        <v>0</v>
      </c>
      <c r="U51" s="25">
        <v>39</v>
      </c>
      <c r="V51" s="24">
        <v>1</v>
      </c>
      <c r="W51" s="35">
        <v>1</v>
      </c>
      <c r="X51" s="24">
        <v>39</v>
      </c>
      <c r="Y51" s="24">
        <v>0</v>
      </c>
      <c r="Z51" s="24">
        <v>0</v>
      </c>
      <c r="AA51" s="27">
        <v>7.8</v>
      </c>
      <c r="AB51" s="27">
        <v>30</v>
      </c>
      <c r="AC51" s="27">
        <v>39</v>
      </c>
      <c r="AE51" s="32">
        <v>13</v>
      </c>
      <c r="AF51" s="32">
        <v>6</v>
      </c>
      <c r="AG51" s="32">
        <v>0</v>
      </c>
      <c r="AH51" s="32">
        <v>58</v>
      </c>
      <c r="AI51" s="32">
        <v>1</v>
      </c>
      <c r="AJ51" s="24">
        <v>1</v>
      </c>
      <c r="AK51" s="24">
        <v>41</v>
      </c>
      <c r="AL51" s="24">
        <v>0</v>
      </c>
      <c r="AM51" s="32">
        <v>0</v>
      </c>
      <c r="AN51" s="32">
        <v>2</v>
      </c>
      <c r="AO51" s="23">
        <f t="shared" si="3"/>
        <v>9.6666666666666661</v>
      </c>
      <c r="AP51" s="23">
        <f t="shared" si="4"/>
        <v>36</v>
      </c>
      <c r="AQ51" s="31">
        <f t="shared" si="5"/>
        <v>58</v>
      </c>
    </row>
    <row r="52" spans="1:43" x14ac:dyDescent="0.25">
      <c r="A52" s="33" t="s">
        <v>212</v>
      </c>
      <c r="B52" s="34" t="s">
        <v>213</v>
      </c>
      <c r="C52" s="19" t="str">
        <f t="shared" si="6"/>
        <v>rks</v>
      </c>
      <c r="E52" s="20" t="e">
        <f>COUNTIFS([1]Data!$N:$N,"Ploughmans CC",[1]Data!$Q:$Q,$B52)</f>
        <v>#VALUE!</v>
      </c>
      <c r="F52" s="21" t="e">
        <f>ROUNDUP(SUMIFS([1]Data!AL:AL,[1]Data!$N:$N,"Ploughmans CC",[1]Data!$Q:$Q,$B52),0)</f>
        <v>#VALUE!</v>
      </c>
      <c r="G52" s="20" t="e">
        <f>SUMIFS([1]Data!AM:AM,[1]Data!$N:$N,"Ploughmans CC",[1]Data!$Q:$Q,$B52)</f>
        <v>#VALUE!</v>
      </c>
      <c r="H52" s="21" t="e">
        <f>SUMIFS([1]Data!AN:AN,[1]Data!$N:$N,"Ploughmans CC",[1]Data!$Q:$Q,$B52)</f>
        <v>#VALUE!</v>
      </c>
      <c r="I52" s="20" t="e">
        <f>SUMIFS([1]Data!AO:AO,[1]Data!$N:$N,"Ploughmans CC",[1]Data!$Q:$Q,$B52)</f>
        <v>#VALUE!</v>
      </c>
      <c r="J52" s="22" t="e">
        <f>IF(F52=0,"n/a",IFERROR(GETPIVOTDATA("Wickets",[1]Pivot!$A$4,"Player",B52),"n/a"))</f>
        <v>#VALUE!</v>
      </c>
      <c r="K52" s="20" t="e">
        <f>IF(IF(COUNTIFS([1]Data!Q:Q,B52,[1]Data!AO:AO,J52)&gt;1,"check",SUMIFS([1]Data!AN:AN,[1]Data!Q:Q,B52,[1]Data!AO:AO,J52))=0,"",IF(COUNTIFS([1]Data!Q:Q,B52,[1]Data!AO:AO,J52)&gt;1,"check",SUMIFS([1]Data!AN:AN,[1]Data!Q:Q,B52,[1]Data!AO:AO,J52)))</f>
        <v>#VALUE!</v>
      </c>
      <c r="L52" s="20" t="e">
        <f>COUNTIFS([1]Data!$N:$N,"Ploughmans CC",[1]Data!$Q:$Q,$B52,[1]Data!$AO:$AO,"&gt;4")-M52</f>
        <v>#VALUE!</v>
      </c>
      <c r="M52" s="20" t="e">
        <f>COUNTIFS([1]Data!$N:$N,"Ploughmans CC",[1]Data!$Q:$Q,$B52,[1]Data!$AO:$AO,"&gt;9")</f>
        <v>#VALUE!</v>
      </c>
      <c r="N52" s="23" t="str">
        <f t="shared" si="0"/>
        <v>n/a</v>
      </c>
      <c r="O52" s="23" t="str">
        <f t="shared" si="1"/>
        <v>n/a</v>
      </c>
      <c r="P52" s="23" t="str">
        <f t="shared" si="2"/>
        <v>n/a</v>
      </c>
      <c r="R52" s="24">
        <v>0</v>
      </c>
      <c r="S52" s="24">
        <v>0</v>
      </c>
      <c r="T52" s="24">
        <v>0</v>
      </c>
      <c r="U52" s="25">
        <v>0</v>
      </c>
      <c r="V52" s="26">
        <v>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0</v>
      </c>
      <c r="AE52" s="32">
        <v>16</v>
      </c>
      <c r="AF52" s="32">
        <v>0</v>
      </c>
      <c r="AG52" s="32">
        <v>0</v>
      </c>
      <c r="AH52" s="32">
        <v>0</v>
      </c>
      <c r="AI52" s="32">
        <v>0</v>
      </c>
      <c r="AJ52" s="24">
        <v>0</v>
      </c>
      <c r="AK52" s="24">
        <v>0</v>
      </c>
      <c r="AL52" s="24">
        <v>0</v>
      </c>
      <c r="AM52" s="32">
        <v>0</v>
      </c>
      <c r="AN52" s="32">
        <v>0</v>
      </c>
      <c r="AO52" s="23" t="str">
        <f t="shared" si="3"/>
        <v>n/a</v>
      </c>
      <c r="AP52" s="23" t="str">
        <f t="shared" si="4"/>
        <v>n/a</v>
      </c>
      <c r="AQ52" s="31" t="str">
        <f t="shared" si="5"/>
        <v>n/a</v>
      </c>
    </row>
    <row r="53" spans="1:43" x14ac:dyDescent="0.25">
      <c r="A53" s="33" t="s">
        <v>214</v>
      </c>
      <c r="B53" s="34" t="s">
        <v>215</v>
      </c>
      <c r="C53" s="19" t="str">
        <f t="shared" si="6"/>
        <v>ropkari</v>
      </c>
      <c r="E53" s="20" t="e">
        <f>COUNTIFS([1]Data!$N:$N,"Ploughmans CC",[1]Data!$Q:$Q,$B53)</f>
        <v>#VALUE!</v>
      </c>
      <c r="F53" s="21" t="e">
        <f>ROUNDUP(SUMIFS([1]Data!AL:AL,[1]Data!$N:$N,"Ploughmans CC",[1]Data!$Q:$Q,$B53),0)</f>
        <v>#VALUE!</v>
      </c>
      <c r="G53" s="20" t="e">
        <f>SUMIFS([1]Data!AM:AM,[1]Data!$N:$N,"Ploughmans CC",[1]Data!$Q:$Q,$B53)</f>
        <v>#VALUE!</v>
      </c>
      <c r="H53" s="21" t="e">
        <f>SUMIFS([1]Data!AN:AN,[1]Data!$N:$N,"Ploughmans CC",[1]Data!$Q:$Q,$B53)</f>
        <v>#VALUE!</v>
      </c>
      <c r="I53" s="20" t="e">
        <f>SUMIFS([1]Data!AO:AO,[1]Data!$N:$N,"Ploughmans CC",[1]Data!$Q:$Q,$B53)</f>
        <v>#VALUE!</v>
      </c>
      <c r="J53" s="22" t="e">
        <f>IF(F53=0,"n/a",IFERROR(GETPIVOTDATA("Wickets",[1]Pivot!$A$4,"Player",B53),"n/a"))</f>
        <v>#VALUE!</v>
      </c>
      <c r="K53" s="20" t="e">
        <f>IF(IF(COUNTIFS([1]Data!Q:Q,B53,[1]Data!AO:AO,J53)&gt;1,"check",SUMIFS([1]Data!AN:AN,[1]Data!Q:Q,B53,[1]Data!AO:AO,J53))=0,"",IF(COUNTIFS([1]Data!Q:Q,B53,[1]Data!AO:AO,J53)&gt;1,"check",SUMIFS([1]Data!AN:AN,[1]Data!Q:Q,B53,[1]Data!AO:AO,J53)))</f>
        <v>#VALUE!</v>
      </c>
      <c r="L53" s="20" t="e">
        <f>COUNTIFS([1]Data!$N:$N,"Ploughmans CC",[1]Data!$Q:$Q,$B53,[1]Data!$AO:$AO,"&gt;4")-M53</f>
        <v>#VALUE!</v>
      </c>
      <c r="M53" s="20" t="e">
        <f>COUNTIFS([1]Data!$N:$N,"Ploughmans CC",[1]Data!$Q:$Q,$B53,[1]Data!$AO:$AO,"&gt;9")</f>
        <v>#VALUE!</v>
      </c>
      <c r="N53" s="23" t="str">
        <f t="shared" si="0"/>
        <v>n/a</v>
      </c>
      <c r="O53" s="23" t="str">
        <f t="shared" si="1"/>
        <v>n/a</v>
      </c>
      <c r="P53" s="23" t="str">
        <f t="shared" si="2"/>
        <v>n/a</v>
      </c>
      <c r="R53" s="24">
        <v>1</v>
      </c>
      <c r="S53" s="25">
        <v>0</v>
      </c>
      <c r="T53" s="24">
        <v>0</v>
      </c>
      <c r="U53" s="25">
        <v>0</v>
      </c>
      <c r="V53" s="24">
        <v>0</v>
      </c>
      <c r="W53" s="35" t="s">
        <v>133</v>
      </c>
      <c r="X53" s="24" t="s">
        <v>123</v>
      </c>
      <c r="Y53" s="24">
        <v>0</v>
      </c>
      <c r="Z53" s="24">
        <v>0</v>
      </c>
      <c r="AA53" s="27" t="s">
        <v>133</v>
      </c>
      <c r="AB53" s="27" t="s">
        <v>133</v>
      </c>
      <c r="AC53" s="27" t="s">
        <v>133</v>
      </c>
      <c r="AE53" s="32">
        <v>2</v>
      </c>
      <c r="AF53" s="32">
        <v>0</v>
      </c>
      <c r="AG53" s="32">
        <v>0</v>
      </c>
      <c r="AH53" s="32">
        <v>0</v>
      </c>
      <c r="AI53" s="32">
        <v>0</v>
      </c>
      <c r="AJ53" s="24">
        <v>0</v>
      </c>
      <c r="AK53" s="24">
        <v>0</v>
      </c>
      <c r="AL53" s="24">
        <v>0</v>
      </c>
      <c r="AM53" s="32">
        <v>0</v>
      </c>
      <c r="AN53" s="32">
        <v>0</v>
      </c>
      <c r="AO53" s="23" t="str">
        <f t="shared" si="3"/>
        <v>n/a</v>
      </c>
      <c r="AP53" s="23" t="str">
        <f t="shared" si="4"/>
        <v>n/a</v>
      </c>
      <c r="AQ53" s="31" t="str">
        <f t="shared" si="5"/>
        <v>n/a</v>
      </c>
    </row>
    <row r="54" spans="1:43" x14ac:dyDescent="0.25">
      <c r="A54" s="33" t="s">
        <v>217</v>
      </c>
      <c r="B54" s="34" t="s">
        <v>180</v>
      </c>
      <c r="C54" s="19" t="str">
        <f t="shared" si="6"/>
        <v>ul</v>
      </c>
      <c r="E54" s="20" t="e">
        <f>COUNTIFS([1]Data!$N:$N,"Ploughmans CC",[1]Data!$Q:$Q,$B54)</f>
        <v>#VALUE!</v>
      </c>
      <c r="F54" s="21" t="e">
        <f>ROUNDUP(SUMIFS([1]Data!AL:AL,[1]Data!$N:$N,"Ploughmans CC",[1]Data!$Q:$Q,$B54),0)</f>
        <v>#VALUE!</v>
      </c>
      <c r="G54" s="20" t="e">
        <f>SUMIFS([1]Data!AM:AM,[1]Data!$N:$N,"Ploughmans CC",[1]Data!$Q:$Q,$B54)</f>
        <v>#VALUE!</v>
      </c>
      <c r="H54" s="21" t="e">
        <f>SUMIFS([1]Data!AN:AN,[1]Data!$N:$N,"Ploughmans CC",[1]Data!$Q:$Q,$B54)</f>
        <v>#VALUE!</v>
      </c>
      <c r="I54" s="20" t="e">
        <f>SUMIFS([1]Data!AO:AO,[1]Data!$N:$N,"Ploughmans CC",[1]Data!$Q:$Q,$B54)</f>
        <v>#VALUE!</v>
      </c>
      <c r="J54" s="22" t="e">
        <f>IF(F54=0,"n/a",IFERROR(GETPIVOTDATA("Wickets",[1]Pivot!$A$4,"Player",B54),"n/a"))</f>
        <v>#VALUE!</v>
      </c>
      <c r="K54" s="20" t="e">
        <f>IF(IF(COUNTIFS([1]Data!Q:Q,B54,[1]Data!AO:AO,J54)&gt;1,"check",SUMIFS([1]Data!AN:AN,[1]Data!Q:Q,B54,[1]Data!AO:AO,J54))=0,"",IF(COUNTIFS([1]Data!Q:Q,B54,[1]Data!AO:AO,J54)&gt;1,"check",SUMIFS([1]Data!AN:AN,[1]Data!Q:Q,B54,[1]Data!AO:AO,J54)))</f>
        <v>#VALUE!</v>
      </c>
      <c r="L54" s="20" t="e">
        <f>COUNTIFS([1]Data!$N:$N,"Ploughmans CC",[1]Data!$Q:$Q,$B54,[1]Data!$AO:$AO,"&gt;4")-M54</f>
        <v>#VALUE!</v>
      </c>
      <c r="M54" s="20" t="e">
        <f>COUNTIFS([1]Data!$N:$N,"Ploughmans CC",[1]Data!$Q:$Q,$B54,[1]Data!$AO:$AO,"&gt;9")</f>
        <v>#VALUE!</v>
      </c>
      <c r="N54" s="23" t="str">
        <f t="shared" si="0"/>
        <v>n/a</v>
      </c>
      <c r="O54" s="23" t="str">
        <f t="shared" si="1"/>
        <v>n/a</v>
      </c>
      <c r="P54" s="23" t="str">
        <f t="shared" si="2"/>
        <v>n/a</v>
      </c>
      <c r="R54" s="24">
        <v>116</v>
      </c>
      <c r="S54" s="25">
        <v>598</v>
      </c>
      <c r="T54" s="24">
        <v>51</v>
      </c>
      <c r="U54" s="25">
        <v>2922</v>
      </c>
      <c r="V54" s="24">
        <v>98</v>
      </c>
      <c r="W54" s="35">
        <v>6</v>
      </c>
      <c r="X54" s="24">
        <v>32</v>
      </c>
      <c r="Y54" s="24">
        <v>2</v>
      </c>
      <c r="Z54" s="24">
        <v>0</v>
      </c>
      <c r="AA54" s="27">
        <v>4.8862876254180598</v>
      </c>
      <c r="AB54" s="27">
        <v>36.612244897959187</v>
      </c>
      <c r="AC54" s="27">
        <v>29.816326530612244</v>
      </c>
      <c r="AE54" s="32">
        <v>6</v>
      </c>
      <c r="AF54" s="32">
        <v>41</v>
      </c>
      <c r="AG54" s="32">
        <v>6</v>
      </c>
      <c r="AH54" s="32">
        <v>171</v>
      </c>
      <c r="AI54" s="32">
        <v>4</v>
      </c>
      <c r="AJ54" s="24">
        <v>4</v>
      </c>
      <c r="AK54" s="24">
        <v>19</v>
      </c>
      <c r="AL54" s="24">
        <v>0</v>
      </c>
      <c r="AM54" s="32">
        <v>7</v>
      </c>
      <c r="AN54" s="32">
        <v>1</v>
      </c>
      <c r="AO54" s="23">
        <f t="shared" si="3"/>
        <v>4.1707317073170733</v>
      </c>
      <c r="AP54" s="23">
        <f t="shared" si="4"/>
        <v>61.5</v>
      </c>
      <c r="AQ54" s="31">
        <f t="shared" si="5"/>
        <v>42.75</v>
      </c>
    </row>
    <row r="55" spans="1:43" x14ac:dyDescent="0.25">
      <c r="A55" s="33" t="s">
        <v>218</v>
      </c>
      <c r="B55" s="34" t="s">
        <v>219</v>
      </c>
      <c r="AE55" s="32">
        <v>1</v>
      </c>
      <c r="AF55" s="32">
        <v>2</v>
      </c>
      <c r="AG55" s="32">
        <v>0</v>
      </c>
      <c r="AH55" s="32">
        <v>15</v>
      </c>
      <c r="AI55" s="32">
        <v>0</v>
      </c>
      <c r="AJ55" s="24">
        <v>0</v>
      </c>
      <c r="AK55" s="24">
        <v>15</v>
      </c>
      <c r="AL55" s="24">
        <v>0</v>
      </c>
      <c r="AM55" s="32">
        <v>3</v>
      </c>
      <c r="AN55" s="32">
        <v>0</v>
      </c>
      <c r="AO55" s="23">
        <f t="shared" si="3"/>
        <v>7.5</v>
      </c>
      <c r="AP55" s="23" t="str">
        <f t="shared" si="4"/>
        <v>n/a</v>
      </c>
      <c r="AQ55" s="31" t="str">
        <f t="shared" si="5"/>
        <v>n/a</v>
      </c>
    </row>
    <row r="56" spans="1:43" x14ac:dyDescent="0.25">
      <c r="A56" s="33" t="s">
        <v>128</v>
      </c>
      <c r="B56" s="34" t="s">
        <v>220</v>
      </c>
      <c r="AE56" s="28">
        <v>1</v>
      </c>
      <c r="AF56" s="28">
        <v>0</v>
      </c>
      <c r="AG56" s="28">
        <v>0</v>
      </c>
      <c r="AH56" s="28">
        <v>0</v>
      </c>
      <c r="AI56" s="28">
        <v>0</v>
      </c>
      <c r="AJ56" s="24">
        <v>0</v>
      </c>
      <c r="AK56" s="24">
        <v>0</v>
      </c>
      <c r="AL56" s="24">
        <v>0</v>
      </c>
      <c r="AM56" s="28">
        <v>0</v>
      </c>
      <c r="AN56" s="28">
        <v>0</v>
      </c>
      <c r="AO56" s="23" t="str">
        <f t="shared" si="3"/>
        <v>n/a</v>
      </c>
      <c r="AP56" s="23" t="str">
        <f t="shared" si="4"/>
        <v>n/a</v>
      </c>
      <c r="AQ56" s="31" t="str">
        <f t="shared" si="5"/>
        <v>n/a</v>
      </c>
    </row>
    <row r="57" spans="1:43" x14ac:dyDescent="0.25">
      <c r="A57" s="33" t="s">
        <v>221</v>
      </c>
      <c r="B57" s="34" t="s">
        <v>222</v>
      </c>
      <c r="AE57" s="32">
        <v>18</v>
      </c>
      <c r="AF57" s="32">
        <v>110.3</v>
      </c>
      <c r="AG57" s="32">
        <v>2</v>
      </c>
      <c r="AH57" s="32">
        <v>546</v>
      </c>
      <c r="AI57" s="32">
        <v>26</v>
      </c>
      <c r="AJ57" s="24">
        <v>6</v>
      </c>
      <c r="AK57" s="24">
        <v>22</v>
      </c>
      <c r="AL57" s="24">
        <v>1</v>
      </c>
      <c r="AM57" s="32">
        <v>28</v>
      </c>
      <c r="AN57" s="32">
        <v>4</v>
      </c>
      <c r="AO57" s="23">
        <f t="shared" si="3"/>
        <v>4.9501359927470538</v>
      </c>
      <c r="AP57" s="23">
        <f t="shared" si="4"/>
        <v>25.45384615384615</v>
      </c>
      <c r="AQ57" s="31">
        <f t="shared" si="5"/>
        <v>21</v>
      </c>
    </row>
    <row r="58" spans="1:43" x14ac:dyDescent="0.25">
      <c r="A58" s="33" t="s">
        <v>224</v>
      </c>
      <c r="B58" s="34" t="s">
        <v>225</v>
      </c>
      <c r="AE58" s="32">
        <v>23</v>
      </c>
      <c r="AF58" s="32">
        <v>133.4</v>
      </c>
      <c r="AG58" s="32">
        <v>9</v>
      </c>
      <c r="AH58" s="32">
        <v>648</v>
      </c>
      <c r="AI58" s="32">
        <v>28</v>
      </c>
      <c r="AJ58" s="24">
        <v>5</v>
      </c>
      <c r="AK58" s="24">
        <v>14</v>
      </c>
      <c r="AL58" s="24">
        <v>2</v>
      </c>
      <c r="AM58" s="32">
        <v>47</v>
      </c>
      <c r="AN58" s="32">
        <v>0</v>
      </c>
      <c r="AO58" s="23">
        <f t="shared" si="3"/>
        <v>4.8575712143928031</v>
      </c>
      <c r="AP58" s="23">
        <f t="shared" si="4"/>
        <v>28.585714285714289</v>
      </c>
      <c r="AQ58" s="31">
        <f t="shared" si="5"/>
        <v>23.142857142857142</v>
      </c>
    </row>
    <row r="59" spans="1:43" x14ac:dyDescent="0.25">
      <c r="A59" s="33" t="s">
        <v>135</v>
      </c>
      <c r="B59" s="34" t="s">
        <v>226</v>
      </c>
      <c r="AE59" s="32">
        <v>11</v>
      </c>
      <c r="AF59" s="32">
        <v>34</v>
      </c>
      <c r="AG59" s="32">
        <v>0</v>
      </c>
      <c r="AH59" s="32">
        <v>270</v>
      </c>
      <c r="AI59" s="32">
        <v>5</v>
      </c>
      <c r="AJ59" s="24">
        <v>2</v>
      </c>
      <c r="AK59" s="24">
        <v>39</v>
      </c>
      <c r="AL59" s="24">
        <v>0</v>
      </c>
      <c r="AM59" s="32">
        <v>20</v>
      </c>
      <c r="AN59" s="32">
        <v>2</v>
      </c>
      <c r="AO59" s="23">
        <f t="shared" si="3"/>
        <v>7.9411764705882355</v>
      </c>
      <c r="AP59" s="23">
        <f t="shared" si="4"/>
        <v>40.799999999999997</v>
      </c>
      <c r="AQ59" s="31">
        <f t="shared" si="5"/>
        <v>54</v>
      </c>
    </row>
    <row r="60" spans="1:43" x14ac:dyDescent="0.25">
      <c r="A60" s="33" t="s">
        <v>227</v>
      </c>
      <c r="B60" s="34" t="s">
        <v>228</v>
      </c>
      <c r="AE60" s="32">
        <v>1</v>
      </c>
      <c r="AF60" s="32">
        <v>0</v>
      </c>
      <c r="AG60" s="32">
        <v>0</v>
      </c>
      <c r="AH60" s="32">
        <v>0</v>
      </c>
      <c r="AI60" s="32">
        <v>0</v>
      </c>
      <c r="AJ60" s="24">
        <v>0</v>
      </c>
      <c r="AK60" s="24">
        <v>0</v>
      </c>
      <c r="AL60" s="24">
        <v>0</v>
      </c>
      <c r="AM60" s="32">
        <v>0</v>
      </c>
      <c r="AN60" s="32">
        <v>0</v>
      </c>
      <c r="AO60" s="23" t="str">
        <f t="shared" si="3"/>
        <v>n/a</v>
      </c>
      <c r="AP60" s="23" t="str">
        <f t="shared" si="4"/>
        <v>n/a</v>
      </c>
      <c r="AQ60" s="31" t="str">
        <f t="shared" si="5"/>
        <v>n/a</v>
      </c>
    </row>
    <row r="61" spans="1:43" x14ac:dyDescent="0.25">
      <c r="A61" s="33" t="s">
        <v>153</v>
      </c>
      <c r="B61" s="34" t="s">
        <v>229</v>
      </c>
      <c r="AE61" s="32">
        <v>10</v>
      </c>
      <c r="AF61" s="32">
        <v>42</v>
      </c>
      <c r="AG61" s="32">
        <v>3</v>
      </c>
      <c r="AH61" s="32">
        <v>195</v>
      </c>
      <c r="AI61" s="32">
        <v>5</v>
      </c>
      <c r="AJ61" s="24">
        <v>4</v>
      </c>
      <c r="AK61" s="24">
        <v>25</v>
      </c>
      <c r="AL61" s="24">
        <v>0</v>
      </c>
      <c r="AM61" s="32">
        <v>17</v>
      </c>
      <c r="AN61" s="32">
        <v>7</v>
      </c>
      <c r="AO61" s="23">
        <f t="shared" si="3"/>
        <v>4.6428571428571432</v>
      </c>
      <c r="AP61" s="23">
        <f t="shared" si="4"/>
        <v>50.4</v>
      </c>
      <c r="AQ61" s="31">
        <f t="shared" si="5"/>
        <v>39</v>
      </c>
    </row>
    <row r="62" spans="1:43" x14ac:dyDescent="0.25">
      <c r="A62" s="33" t="s">
        <v>145</v>
      </c>
      <c r="B62" s="34" t="s">
        <v>230</v>
      </c>
      <c r="AE62" s="32">
        <v>7</v>
      </c>
      <c r="AF62" s="32">
        <v>5.2</v>
      </c>
      <c r="AG62" s="32">
        <v>0</v>
      </c>
      <c r="AH62" s="32">
        <v>26</v>
      </c>
      <c r="AI62" s="32">
        <v>3</v>
      </c>
      <c r="AJ62" s="24">
        <v>3</v>
      </c>
      <c r="AK62" s="24">
        <v>21</v>
      </c>
      <c r="AL62" s="24">
        <v>0</v>
      </c>
      <c r="AM62" s="32">
        <v>3</v>
      </c>
      <c r="AN62" s="32">
        <v>0</v>
      </c>
      <c r="AO62" s="23">
        <f t="shared" si="3"/>
        <v>5</v>
      </c>
      <c r="AP62" s="23">
        <f t="shared" si="4"/>
        <v>10.4</v>
      </c>
      <c r="AQ62" s="31">
        <f t="shared" si="5"/>
        <v>8.6666666666666661</v>
      </c>
    </row>
    <row r="63" spans="1:43" x14ac:dyDescent="0.25">
      <c r="A63" s="33" t="s">
        <v>153</v>
      </c>
      <c r="B63" s="34" t="s">
        <v>230</v>
      </c>
      <c r="AE63" s="32">
        <v>1</v>
      </c>
      <c r="AF63" s="32">
        <v>3</v>
      </c>
      <c r="AG63" s="32">
        <v>0</v>
      </c>
      <c r="AH63" s="32">
        <v>34</v>
      </c>
      <c r="AI63" s="32">
        <v>0</v>
      </c>
      <c r="AJ63" s="24">
        <v>0</v>
      </c>
      <c r="AK63" s="24">
        <v>34</v>
      </c>
      <c r="AL63" s="24">
        <v>0</v>
      </c>
      <c r="AM63" s="32">
        <v>6</v>
      </c>
      <c r="AN63" s="32">
        <v>0</v>
      </c>
      <c r="AO63" s="23">
        <f t="shared" si="3"/>
        <v>11.333333333333334</v>
      </c>
      <c r="AP63" s="23" t="str">
        <f t="shared" si="4"/>
        <v>n/a</v>
      </c>
      <c r="AQ63" s="31" t="str">
        <f t="shared" si="5"/>
        <v>n/a</v>
      </c>
    </row>
    <row r="64" spans="1:43" x14ac:dyDescent="0.25">
      <c r="A64" s="33" t="s">
        <v>232</v>
      </c>
      <c r="B64" s="34" t="s">
        <v>233</v>
      </c>
      <c r="AE64" s="32">
        <v>4</v>
      </c>
      <c r="AF64" s="32">
        <v>0</v>
      </c>
      <c r="AG64" s="32">
        <v>0</v>
      </c>
      <c r="AH64" s="32">
        <v>0</v>
      </c>
      <c r="AI64" s="32">
        <v>0</v>
      </c>
      <c r="AJ64" s="24">
        <v>0</v>
      </c>
      <c r="AK64" s="24">
        <v>0</v>
      </c>
      <c r="AL64" s="24">
        <v>0</v>
      </c>
      <c r="AM64" s="32">
        <v>0</v>
      </c>
      <c r="AN64" s="32">
        <v>0</v>
      </c>
      <c r="AO64" s="23" t="str">
        <f t="shared" si="3"/>
        <v>n/a</v>
      </c>
      <c r="AP64" s="23" t="str">
        <f t="shared" si="4"/>
        <v>n/a</v>
      </c>
      <c r="AQ64" s="31" t="str">
        <f t="shared" si="5"/>
        <v>n/a</v>
      </c>
    </row>
    <row r="65" spans="1:43" x14ac:dyDescent="0.25">
      <c r="A65" s="33" t="s">
        <v>234</v>
      </c>
      <c r="B65" s="34" t="s">
        <v>235</v>
      </c>
      <c r="AE65" s="32">
        <v>1</v>
      </c>
      <c r="AF65" s="32">
        <v>3</v>
      </c>
      <c r="AG65" s="32">
        <v>0</v>
      </c>
      <c r="AH65" s="32">
        <v>18</v>
      </c>
      <c r="AI65" s="32">
        <v>0</v>
      </c>
      <c r="AJ65" s="24">
        <v>0</v>
      </c>
      <c r="AK65" s="24">
        <v>18</v>
      </c>
      <c r="AL65" s="24">
        <v>0</v>
      </c>
      <c r="AM65" s="32">
        <v>0</v>
      </c>
      <c r="AN65" s="32">
        <v>0</v>
      </c>
      <c r="AO65" s="23">
        <f t="shared" si="3"/>
        <v>6</v>
      </c>
      <c r="AP65" s="23" t="str">
        <f t="shared" si="4"/>
        <v>n/a</v>
      </c>
      <c r="AQ65" s="31" t="str">
        <f t="shared" si="5"/>
        <v>n/a</v>
      </c>
    </row>
    <row r="66" spans="1:43" x14ac:dyDescent="0.25">
      <c r="A66" s="33" t="s">
        <v>128</v>
      </c>
      <c r="B66" s="34" t="s">
        <v>236</v>
      </c>
      <c r="AE66" s="32">
        <v>1</v>
      </c>
      <c r="AF66" s="32">
        <v>2</v>
      </c>
      <c r="AG66" s="32">
        <v>0</v>
      </c>
      <c r="AH66" s="32">
        <v>16</v>
      </c>
      <c r="AI66" s="32">
        <v>0</v>
      </c>
      <c r="AJ66" s="24">
        <v>0</v>
      </c>
      <c r="AK66" s="24">
        <v>16</v>
      </c>
      <c r="AL66" s="24">
        <v>0</v>
      </c>
      <c r="AM66" s="32">
        <v>1</v>
      </c>
      <c r="AN66" s="32">
        <v>0</v>
      </c>
      <c r="AO66" s="23">
        <f t="shared" si="3"/>
        <v>8</v>
      </c>
      <c r="AP66" s="23" t="str">
        <f t="shared" si="4"/>
        <v>n/a</v>
      </c>
      <c r="AQ66" s="31" t="str">
        <f t="shared" si="5"/>
        <v>n/a</v>
      </c>
    </row>
    <row r="67" spans="1:43" x14ac:dyDescent="0.25">
      <c r="A67" s="33" t="s">
        <v>184</v>
      </c>
      <c r="B67" s="34" t="s">
        <v>237</v>
      </c>
      <c r="AE67" s="32">
        <v>5</v>
      </c>
      <c r="AF67" s="32">
        <v>10</v>
      </c>
      <c r="AG67" s="32">
        <v>0</v>
      </c>
      <c r="AH67" s="32">
        <v>60</v>
      </c>
      <c r="AI67" s="32">
        <v>2</v>
      </c>
      <c r="AJ67" s="24">
        <v>2</v>
      </c>
      <c r="AK67" s="24">
        <v>55</v>
      </c>
      <c r="AL67" s="24">
        <v>0</v>
      </c>
      <c r="AM67" s="32">
        <v>10</v>
      </c>
      <c r="AN67" s="32">
        <v>0</v>
      </c>
      <c r="AO67" s="23">
        <f t="shared" si="3"/>
        <v>6</v>
      </c>
      <c r="AP67" s="23">
        <f t="shared" si="4"/>
        <v>30</v>
      </c>
      <c r="AQ67" s="31">
        <f t="shared" si="5"/>
        <v>30</v>
      </c>
    </row>
    <row r="68" spans="1:43" x14ac:dyDescent="0.25">
      <c r="A68" s="33" t="s">
        <v>135</v>
      </c>
      <c r="B68" s="34" t="s">
        <v>238</v>
      </c>
      <c r="AE68" s="32">
        <v>8</v>
      </c>
      <c r="AF68" s="32">
        <v>49</v>
      </c>
      <c r="AG68" s="32">
        <v>6</v>
      </c>
      <c r="AH68" s="32">
        <v>265</v>
      </c>
      <c r="AI68" s="32">
        <v>6</v>
      </c>
      <c r="AJ68" s="24">
        <v>2</v>
      </c>
      <c r="AK68" s="24">
        <v>27</v>
      </c>
      <c r="AL68" s="24">
        <v>0</v>
      </c>
      <c r="AM68" s="32">
        <v>26</v>
      </c>
      <c r="AN68" s="32">
        <v>7</v>
      </c>
      <c r="AO68" s="23">
        <f t="shared" si="3"/>
        <v>5.408163265306122</v>
      </c>
      <c r="AP68" s="23">
        <f t="shared" si="4"/>
        <v>49</v>
      </c>
      <c r="AQ68" s="31">
        <f t="shared" si="5"/>
        <v>44.166666666666664</v>
      </c>
    </row>
    <row r="69" spans="1:43" x14ac:dyDescent="0.25">
      <c r="A69" s="33" t="s">
        <v>239</v>
      </c>
      <c r="B69" s="34" t="s">
        <v>240</v>
      </c>
      <c r="AE69" s="32">
        <v>15</v>
      </c>
      <c r="AF69" s="32">
        <v>91</v>
      </c>
      <c r="AG69" s="32">
        <v>1</v>
      </c>
      <c r="AH69" s="32">
        <v>467</v>
      </c>
      <c r="AI69" s="32">
        <v>19</v>
      </c>
      <c r="AJ69" s="24">
        <v>3</v>
      </c>
      <c r="AK69" s="24">
        <v>23</v>
      </c>
      <c r="AL69" s="24">
        <v>0</v>
      </c>
      <c r="AM69" s="32">
        <v>12</v>
      </c>
      <c r="AN69" s="32">
        <v>0</v>
      </c>
      <c r="AO69" s="23">
        <f t="shared" si="3"/>
        <v>5.1318681318681323</v>
      </c>
      <c r="AP69" s="23">
        <f t="shared" si="4"/>
        <v>28.736842105263158</v>
      </c>
      <c r="AQ69" s="31">
        <f t="shared" si="5"/>
        <v>24.578947368421051</v>
      </c>
    </row>
    <row r="70" spans="1:43" x14ac:dyDescent="0.25">
      <c r="A70" s="33" t="s">
        <v>241</v>
      </c>
      <c r="B70" s="34" t="s">
        <v>242</v>
      </c>
      <c r="AE70" s="32">
        <v>1</v>
      </c>
      <c r="AF70" s="32">
        <v>2.1</v>
      </c>
      <c r="AG70" s="32">
        <v>0</v>
      </c>
      <c r="AH70" s="32">
        <v>7</v>
      </c>
      <c r="AI70" s="32">
        <v>1</v>
      </c>
      <c r="AJ70" s="24">
        <v>1</v>
      </c>
      <c r="AK70" s="24">
        <v>7</v>
      </c>
      <c r="AL70" s="24">
        <v>0</v>
      </c>
      <c r="AM70" s="32">
        <v>0</v>
      </c>
      <c r="AN70" s="32">
        <v>0</v>
      </c>
      <c r="AO70" s="23">
        <f t="shared" si="3"/>
        <v>3.333333333333333</v>
      </c>
      <c r="AP70" s="23">
        <f t="shared" si="4"/>
        <v>12.600000000000001</v>
      </c>
      <c r="AQ70" s="31">
        <f t="shared" si="5"/>
        <v>7</v>
      </c>
    </row>
    <row r="71" spans="1:43" x14ac:dyDescent="0.25">
      <c r="A71" s="33" t="s">
        <v>184</v>
      </c>
      <c r="B71" s="34" t="s">
        <v>243</v>
      </c>
      <c r="AE71" s="32">
        <v>16</v>
      </c>
      <c r="AF71" s="32">
        <v>1</v>
      </c>
      <c r="AG71" s="32">
        <v>0</v>
      </c>
      <c r="AH71" s="32">
        <v>6</v>
      </c>
      <c r="AI71" s="32">
        <v>0</v>
      </c>
      <c r="AJ71" s="24">
        <v>0</v>
      </c>
      <c r="AK71" s="24">
        <v>6</v>
      </c>
      <c r="AL71" s="24">
        <v>0</v>
      </c>
      <c r="AM71" s="32">
        <v>4</v>
      </c>
      <c r="AN71" s="32">
        <v>0</v>
      </c>
      <c r="AO71" s="23">
        <f t="shared" si="3"/>
        <v>6</v>
      </c>
      <c r="AP71" s="23" t="str">
        <f t="shared" si="4"/>
        <v>n/a</v>
      </c>
      <c r="AQ71" s="31" t="str">
        <f t="shared" si="5"/>
        <v>n/a</v>
      </c>
    </row>
    <row r="72" spans="1:43" x14ac:dyDescent="0.25">
      <c r="A72" s="33" t="s">
        <v>227</v>
      </c>
      <c r="B72" s="34" t="s">
        <v>245</v>
      </c>
      <c r="AE72" s="32">
        <v>2</v>
      </c>
      <c r="AF72" s="32">
        <v>0</v>
      </c>
      <c r="AG72" s="32">
        <v>0</v>
      </c>
      <c r="AH72" s="32">
        <v>0</v>
      </c>
      <c r="AI72" s="32">
        <v>0</v>
      </c>
      <c r="AJ72" s="24">
        <v>0</v>
      </c>
      <c r="AK72" s="24">
        <v>0</v>
      </c>
      <c r="AL72" s="24">
        <v>0</v>
      </c>
      <c r="AM72" s="32">
        <v>0</v>
      </c>
      <c r="AN72" s="32">
        <v>0</v>
      </c>
      <c r="AO72" s="23" t="str">
        <f t="shared" ref="AO72:AO78" si="7">IFERROR(AH72/AF72,"n/a")</f>
        <v>n/a</v>
      </c>
      <c r="AP72" s="23" t="str">
        <f t="shared" ref="AP72:AP78" si="8">IFERROR(AF72*6/AI72,"n/a")</f>
        <v>n/a</v>
      </c>
      <c r="AQ72" s="31" t="str">
        <f t="shared" ref="AQ72:AQ78" si="9">IFERROR(AH72/AI72,"n/a")</f>
        <v>n/a</v>
      </c>
    </row>
    <row r="73" spans="1:43" x14ac:dyDescent="0.25">
      <c r="A73" s="33" t="s">
        <v>247</v>
      </c>
      <c r="B73" s="34" t="s">
        <v>248</v>
      </c>
      <c r="AE73" s="32">
        <v>1</v>
      </c>
      <c r="AF73" s="32">
        <v>8</v>
      </c>
      <c r="AG73" s="32">
        <v>0</v>
      </c>
      <c r="AH73" s="32">
        <v>24</v>
      </c>
      <c r="AI73" s="32">
        <v>2</v>
      </c>
      <c r="AJ73" s="24">
        <v>2</v>
      </c>
      <c r="AK73" s="24">
        <v>34</v>
      </c>
      <c r="AL73" s="24">
        <v>0</v>
      </c>
      <c r="AM73" s="32">
        <v>5</v>
      </c>
      <c r="AN73" s="32">
        <v>0</v>
      </c>
      <c r="AO73" s="23">
        <f t="shared" si="7"/>
        <v>3</v>
      </c>
      <c r="AP73" s="23">
        <f t="shared" si="8"/>
        <v>24</v>
      </c>
      <c r="AQ73" s="31">
        <f t="shared" si="9"/>
        <v>12</v>
      </c>
    </row>
    <row r="74" spans="1:43" x14ac:dyDescent="0.25">
      <c r="A74" s="33" t="s">
        <v>249</v>
      </c>
      <c r="B74" s="34" t="s">
        <v>250</v>
      </c>
      <c r="AE74" s="32">
        <v>2</v>
      </c>
      <c r="AF74" s="32">
        <v>0</v>
      </c>
      <c r="AG74" s="32">
        <v>0</v>
      </c>
      <c r="AH74" s="32">
        <v>0</v>
      </c>
      <c r="AI74" s="32">
        <v>0</v>
      </c>
      <c r="AJ74" s="24">
        <v>0</v>
      </c>
      <c r="AK74" s="24">
        <v>0</v>
      </c>
      <c r="AL74" s="24">
        <v>0</v>
      </c>
      <c r="AM74" s="32">
        <v>0</v>
      </c>
      <c r="AN74" s="32">
        <v>0</v>
      </c>
      <c r="AO74" s="23" t="str">
        <f t="shared" si="7"/>
        <v>n/a</v>
      </c>
      <c r="AP74" s="23" t="str">
        <f t="shared" si="8"/>
        <v>n/a</v>
      </c>
      <c r="AQ74" s="31" t="str">
        <f t="shared" si="9"/>
        <v>n/a</v>
      </c>
    </row>
    <row r="75" spans="1:43" x14ac:dyDescent="0.25">
      <c r="A75" s="33" t="s">
        <v>251</v>
      </c>
      <c r="B75" s="34" t="s">
        <v>252</v>
      </c>
      <c r="AE75" s="32">
        <v>1</v>
      </c>
      <c r="AF75" s="32">
        <v>2</v>
      </c>
      <c r="AG75" s="32">
        <v>0</v>
      </c>
      <c r="AH75" s="32">
        <v>36</v>
      </c>
      <c r="AI75" s="32">
        <v>0</v>
      </c>
      <c r="AJ75" s="24">
        <v>0</v>
      </c>
      <c r="AK75" s="24">
        <v>36</v>
      </c>
      <c r="AL75" s="24">
        <v>0</v>
      </c>
      <c r="AM75" s="32">
        <v>7</v>
      </c>
      <c r="AN75" s="32">
        <v>2</v>
      </c>
      <c r="AO75" s="23">
        <f t="shared" si="7"/>
        <v>18</v>
      </c>
      <c r="AP75" s="23" t="str">
        <f t="shared" si="8"/>
        <v>n/a</v>
      </c>
      <c r="AQ75" s="31" t="str">
        <f t="shared" si="9"/>
        <v>n/a</v>
      </c>
    </row>
    <row r="76" spans="1:43" x14ac:dyDescent="0.25">
      <c r="A76" s="33" t="s">
        <v>253</v>
      </c>
      <c r="B76" s="34" t="s">
        <v>252</v>
      </c>
      <c r="AE76" s="32">
        <v>1</v>
      </c>
      <c r="AF76" s="32">
        <v>7</v>
      </c>
      <c r="AG76" s="32">
        <v>1</v>
      </c>
      <c r="AH76" s="32">
        <v>19</v>
      </c>
      <c r="AI76" s="32">
        <v>2</v>
      </c>
      <c r="AJ76" s="24">
        <v>2</v>
      </c>
      <c r="AK76" s="24">
        <v>19</v>
      </c>
      <c r="AL76" s="24">
        <v>0</v>
      </c>
      <c r="AM76" s="32">
        <v>1</v>
      </c>
      <c r="AN76" s="32">
        <v>0</v>
      </c>
      <c r="AO76" s="23">
        <f t="shared" si="7"/>
        <v>2.7142857142857144</v>
      </c>
      <c r="AP76" s="23">
        <f t="shared" si="8"/>
        <v>21</v>
      </c>
      <c r="AQ76" s="31">
        <f t="shared" si="9"/>
        <v>9.5</v>
      </c>
    </row>
    <row r="77" spans="1:43" x14ac:dyDescent="0.25">
      <c r="A77" s="33" t="s">
        <v>128</v>
      </c>
      <c r="B77" s="34" t="s">
        <v>254</v>
      </c>
      <c r="AE77" s="32">
        <v>5</v>
      </c>
      <c r="AF77" s="32">
        <v>7</v>
      </c>
      <c r="AG77" s="32">
        <v>1</v>
      </c>
      <c r="AH77" s="32">
        <v>23</v>
      </c>
      <c r="AI77" s="32">
        <v>5</v>
      </c>
      <c r="AJ77" s="24">
        <v>4</v>
      </c>
      <c r="AK77" s="24">
        <v>18</v>
      </c>
      <c r="AL77" s="24">
        <v>0</v>
      </c>
      <c r="AM77" s="32">
        <v>3</v>
      </c>
      <c r="AN77" s="32">
        <v>0</v>
      </c>
      <c r="AO77" s="23">
        <f t="shared" si="7"/>
        <v>3.2857142857142856</v>
      </c>
      <c r="AP77" s="23">
        <f t="shared" si="8"/>
        <v>8.4</v>
      </c>
      <c r="AQ77" s="31">
        <f t="shared" si="9"/>
        <v>4.5999999999999996</v>
      </c>
    </row>
    <row r="78" spans="1:43" x14ac:dyDescent="0.25">
      <c r="A78" s="33" t="s">
        <v>255</v>
      </c>
      <c r="B78" s="34" t="s">
        <v>256</v>
      </c>
      <c r="AE78" s="32">
        <v>3</v>
      </c>
      <c r="AF78" s="32">
        <v>5</v>
      </c>
      <c r="AG78" s="32">
        <v>1</v>
      </c>
      <c r="AH78" s="32">
        <v>17</v>
      </c>
      <c r="AI78" s="32">
        <v>1</v>
      </c>
      <c r="AJ78" s="24">
        <v>1</v>
      </c>
      <c r="AK78" s="24">
        <v>17</v>
      </c>
      <c r="AL78" s="24">
        <v>0</v>
      </c>
      <c r="AM78" s="32">
        <v>0</v>
      </c>
      <c r="AN78" s="32">
        <v>0</v>
      </c>
      <c r="AO78" s="23">
        <f t="shared" si="7"/>
        <v>3.4</v>
      </c>
      <c r="AP78" s="23">
        <f t="shared" si="8"/>
        <v>30</v>
      </c>
      <c r="AQ78" s="31">
        <f t="shared" si="9"/>
        <v>17</v>
      </c>
    </row>
  </sheetData>
  <mergeCells count="3">
    <mergeCell ref="E6:P6"/>
    <mergeCell ref="R6:AC6"/>
    <mergeCell ref="AE6:A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2060"/>
  </sheetPr>
  <dimension ref="A1:J240"/>
  <sheetViews>
    <sheetView workbookViewId="0">
      <selection activeCell="G2" sqref="G2"/>
    </sheetView>
  </sheetViews>
  <sheetFormatPr defaultColWidth="8.85546875" defaultRowHeight="15" outlineLevelCol="1" x14ac:dyDescent="0.25"/>
  <cols>
    <col min="1" max="1" width="8.85546875" style="1"/>
    <col min="2" max="2" width="12.7109375" style="1" customWidth="1"/>
    <col min="3" max="3" width="16.42578125" style="1" hidden="1" customWidth="1" outlineLevel="1"/>
    <col min="4" max="4" width="1.7109375" style="1" customWidth="1" collapsed="1"/>
    <col min="5" max="8" width="8.85546875" style="1"/>
    <col min="9" max="9" width="10.42578125" style="1" customWidth="1"/>
    <col min="10" max="16384" width="8.85546875" style="1"/>
  </cols>
  <sheetData>
    <row r="1" spans="1:10" x14ac:dyDescent="0.25">
      <c r="A1" s="10" t="s">
        <v>98</v>
      </c>
    </row>
    <row r="2" spans="1:10" x14ac:dyDescent="0.25">
      <c r="A2" s="10" t="s">
        <v>271</v>
      </c>
    </row>
    <row r="4" spans="1:10" x14ac:dyDescent="0.25">
      <c r="E4" s="68">
        <v>2017</v>
      </c>
      <c r="F4" s="68"/>
      <c r="G4" s="68"/>
      <c r="H4" s="68"/>
      <c r="I4" s="68"/>
      <c r="J4" s="68"/>
    </row>
    <row r="5" spans="1:10" s="13" customFormat="1" ht="30" customHeight="1" x14ac:dyDescent="0.25">
      <c r="C5" s="13" t="s">
        <v>105</v>
      </c>
      <c r="D5" s="14" t="s">
        <v>106</v>
      </c>
      <c r="E5" s="17" t="s">
        <v>107</v>
      </c>
      <c r="F5" s="36" t="s">
        <v>272</v>
      </c>
      <c r="G5" s="36" t="s">
        <v>273</v>
      </c>
      <c r="H5" s="36" t="s">
        <v>274</v>
      </c>
      <c r="I5" s="37" t="s">
        <v>275</v>
      </c>
      <c r="J5" s="37" t="s">
        <v>276</v>
      </c>
    </row>
    <row r="6" spans="1:10" x14ac:dyDescent="0.25">
      <c r="A6" t="s">
        <v>121</v>
      </c>
      <c r="B6" t="s">
        <v>122</v>
      </c>
      <c r="C6" s="19" t="str">
        <f>RIGHT(B6,LEN(B6)-2)</f>
        <v>med</v>
      </c>
      <c r="E6" s="28">
        <v>2</v>
      </c>
      <c r="F6" s="29">
        <v>0</v>
      </c>
      <c r="G6" s="29">
        <v>0</v>
      </c>
      <c r="H6" s="38">
        <f>SUM(F6:G6)</f>
        <v>0</v>
      </c>
      <c r="I6" s="29">
        <v>0</v>
      </c>
      <c r="J6" s="29">
        <v>0</v>
      </c>
    </row>
    <row r="7" spans="1:10" x14ac:dyDescent="0.25">
      <c r="A7" t="s">
        <v>124</v>
      </c>
      <c r="B7" t="s">
        <v>124</v>
      </c>
      <c r="C7" s="19" t="str">
        <f t="shared" ref="C7:C75" si="0">RIGHT(B7,LEN(B7)-2)</f>
        <v>ash</v>
      </c>
      <c r="E7" s="28">
        <v>1</v>
      </c>
      <c r="F7" s="29">
        <v>0</v>
      </c>
      <c r="G7" s="29">
        <v>0</v>
      </c>
      <c r="H7" s="38">
        <f t="shared" ref="H7:H70" si="1">SUM(F7:G7)</f>
        <v>0</v>
      </c>
      <c r="I7" s="29">
        <v>0</v>
      </c>
      <c r="J7" s="29">
        <v>0</v>
      </c>
    </row>
    <row r="8" spans="1:10" x14ac:dyDescent="0.25">
      <c r="A8" t="s">
        <v>126</v>
      </c>
      <c r="B8" t="s">
        <v>127</v>
      </c>
      <c r="C8" s="19" t="str">
        <f t="shared" si="0"/>
        <v>rraclough</v>
      </c>
      <c r="E8" s="32">
        <v>19</v>
      </c>
      <c r="F8" s="32">
        <v>9</v>
      </c>
      <c r="G8" s="32">
        <v>0</v>
      </c>
      <c r="H8" s="38">
        <f t="shared" si="1"/>
        <v>9</v>
      </c>
      <c r="I8" s="32">
        <v>0</v>
      </c>
      <c r="J8" s="32">
        <v>1</v>
      </c>
    </row>
    <row r="9" spans="1:10" x14ac:dyDescent="0.25">
      <c r="A9" t="s">
        <v>128</v>
      </c>
      <c r="B9" t="s">
        <v>129</v>
      </c>
      <c r="C9" s="19" t="str">
        <f t="shared" si="0"/>
        <v>esley</v>
      </c>
      <c r="E9" s="32">
        <v>12</v>
      </c>
      <c r="F9" s="32">
        <v>6</v>
      </c>
      <c r="G9" s="32">
        <v>0</v>
      </c>
      <c r="H9" s="38">
        <f t="shared" si="1"/>
        <v>6</v>
      </c>
      <c r="I9" s="32">
        <v>0</v>
      </c>
      <c r="J9" s="32">
        <v>0</v>
      </c>
    </row>
    <row r="10" spans="1:10" x14ac:dyDescent="0.25">
      <c r="A10" t="s">
        <v>131</v>
      </c>
      <c r="B10" t="s">
        <v>132</v>
      </c>
      <c r="C10" s="19" t="str">
        <f t="shared" si="0"/>
        <v>itto</v>
      </c>
      <c r="E10" s="32">
        <v>25</v>
      </c>
      <c r="F10" s="32">
        <v>6</v>
      </c>
      <c r="G10" s="32">
        <v>0</v>
      </c>
      <c r="H10" s="38">
        <f t="shared" si="1"/>
        <v>6</v>
      </c>
      <c r="I10" s="32">
        <v>0</v>
      </c>
      <c r="J10" s="32">
        <v>0</v>
      </c>
    </row>
    <row r="11" spans="1:10" x14ac:dyDescent="0.25">
      <c r="A11" t="s">
        <v>135</v>
      </c>
      <c r="B11" t="s">
        <v>136</v>
      </c>
      <c r="C11" s="19" t="str">
        <f t="shared" si="0"/>
        <v>lshaw</v>
      </c>
      <c r="E11" s="32">
        <v>19</v>
      </c>
      <c r="F11" s="32">
        <v>10</v>
      </c>
      <c r="G11" s="32">
        <v>0</v>
      </c>
      <c r="H11" s="38">
        <f t="shared" si="1"/>
        <v>10</v>
      </c>
      <c r="I11" s="32">
        <v>0</v>
      </c>
      <c r="J11" s="32">
        <v>0</v>
      </c>
    </row>
    <row r="12" spans="1:10" x14ac:dyDescent="0.25">
      <c r="A12" t="s">
        <v>137</v>
      </c>
      <c r="B12" t="s">
        <v>138</v>
      </c>
      <c r="C12" s="19" t="str">
        <f t="shared" si="0"/>
        <v>yd</v>
      </c>
      <c r="E12" s="32">
        <v>6</v>
      </c>
      <c r="F12" s="32">
        <v>2</v>
      </c>
      <c r="G12" s="32">
        <v>0</v>
      </c>
      <c r="H12" s="38">
        <f t="shared" si="1"/>
        <v>2</v>
      </c>
      <c r="I12" s="32">
        <v>0</v>
      </c>
      <c r="J12" s="32">
        <v>0</v>
      </c>
    </row>
    <row r="13" spans="1:10" x14ac:dyDescent="0.25">
      <c r="A13" t="s">
        <v>139</v>
      </c>
      <c r="B13" t="s">
        <v>140</v>
      </c>
      <c r="C13" s="19" t="str">
        <f t="shared" si="0"/>
        <v>ckley</v>
      </c>
      <c r="E13" s="32">
        <v>11</v>
      </c>
      <c r="F13" s="32">
        <v>2</v>
      </c>
      <c r="G13" s="32">
        <v>2</v>
      </c>
      <c r="H13" s="38">
        <f t="shared" si="1"/>
        <v>4</v>
      </c>
      <c r="I13" s="32">
        <v>1</v>
      </c>
      <c r="J13" s="32">
        <v>0</v>
      </c>
    </row>
    <row r="14" spans="1:10" x14ac:dyDescent="0.25">
      <c r="A14" t="s">
        <v>141</v>
      </c>
      <c r="B14" t="s">
        <v>142</v>
      </c>
      <c r="C14" s="19" t="str">
        <f t="shared" si="0"/>
        <v>rson</v>
      </c>
      <c r="E14" s="32">
        <v>6</v>
      </c>
      <c r="F14" s="32">
        <v>2</v>
      </c>
      <c r="G14" s="32">
        <v>0</v>
      </c>
      <c r="H14" s="38">
        <f t="shared" si="1"/>
        <v>2</v>
      </c>
      <c r="I14" s="32">
        <v>0</v>
      </c>
      <c r="J14" s="32">
        <v>0</v>
      </c>
    </row>
    <row r="15" spans="1:10" x14ac:dyDescent="0.25">
      <c r="A15" t="s">
        <v>143</v>
      </c>
      <c r="B15" t="s">
        <v>144</v>
      </c>
      <c r="C15" s="19" t="str">
        <f t="shared" si="0"/>
        <v>au</v>
      </c>
      <c r="E15" s="32">
        <v>10</v>
      </c>
      <c r="F15" s="32">
        <v>5</v>
      </c>
      <c r="G15" s="32">
        <v>0</v>
      </c>
      <c r="H15" s="38">
        <f t="shared" si="1"/>
        <v>5</v>
      </c>
      <c r="I15" s="32">
        <v>0</v>
      </c>
      <c r="J15" s="32">
        <v>0</v>
      </c>
    </row>
    <row r="16" spans="1:10" x14ac:dyDescent="0.25">
      <c r="A16" t="s">
        <v>145</v>
      </c>
      <c r="B16" t="s">
        <v>146</v>
      </c>
      <c r="C16" s="19" t="str">
        <f t="shared" si="0"/>
        <v>nway</v>
      </c>
      <c r="E16" s="32">
        <v>2</v>
      </c>
      <c r="F16" s="32">
        <v>1</v>
      </c>
      <c r="G16" s="32">
        <v>0</v>
      </c>
      <c r="H16" s="38">
        <f t="shared" si="1"/>
        <v>1</v>
      </c>
      <c r="I16" s="32">
        <v>0</v>
      </c>
      <c r="J16" s="32">
        <v>0</v>
      </c>
    </row>
    <row r="17" spans="1:10" x14ac:dyDescent="0.25">
      <c r="A17" t="s">
        <v>149</v>
      </c>
      <c r="B17" t="s">
        <v>150</v>
      </c>
      <c r="C17" s="19" t="str">
        <f t="shared" si="0"/>
        <v>x</v>
      </c>
      <c r="E17" s="32">
        <v>3</v>
      </c>
      <c r="F17" s="32">
        <v>0</v>
      </c>
      <c r="G17" s="32">
        <v>0</v>
      </c>
      <c r="H17" s="38">
        <f t="shared" si="1"/>
        <v>0</v>
      </c>
      <c r="I17" s="32">
        <v>0</v>
      </c>
      <c r="J17" s="32">
        <v>0</v>
      </c>
    </row>
    <row r="18" spans="1:10" x14ac:dyDescent="0.25">
      <c r="A18" t="s">
        <v>151</v>
      </c>
      <c r="B18" t="s">
        <v>152</v>
      </c>
      <c r="C18" s="19" t="str">
        <f t="shared" si="0"/>
        <v>vies</v>
      </c>
      <c r="E18" s="32">
        <v>12</v>
      </c>
      <c r="F18" s="32">
        <v>2</v>
      </c>
      <c r="G18" s="32">
        <v>0</v>
      </c>
      <c r="H18" s="38">
        <f t="shared" si="1"/>
        <v>2</v>
      </c>
      <c r="I18" s="32">
        <v>0</v>
      </c>
      <c r="J18" s="32">
        <v>0</v>
      </c>
    </row>
    <row r="19" spans="1:10" x14ac:dyDescent="0.25">
      <c r="A19" t="s">
        <v>153</v>
      </c>
      <c r="B19" t="s">
        <v>154</v>
      </c>
      <c r="C19" s="19" t="str">
        <f t="shared" si="0"/>
        <v>well</v>
      </c>
      <c r="E19" s="32">
        <v>1</v>
      </c>
      <c r="F19" s="32">
        <v>0</v>
      </c>
      <c r="G19" s="32">
        <v>0</v>
      </c>
      <c r="H19" s="38">
        <f t="shared" si="1"/>
        <v>0</v>
      </c>
      <c r="I19" s="32">
        <v>0</v>
      </c>
      <c r="J19" s="32">
        <v>0</v>
      </c>
    </row>
    <row r="20" spans="1:10" x14ac:dyDescent="0.25">
      <c r="A20" t="s">
        <v>155</v>
      </c>
      <c r="B20" t="s">
        <v>156</v>
      </c>
      <c r="C20" s="19" t="str">
        <f t="shared" si="0"/>
        <v>nne</v>
      </c>
      <c r="E20" s="32">
        <v>1</v>
      </c>
      <c r="F20" s="32">
        <v>0</v>
      </c>
      <c r="G20" s="32">
        <v>0</v>
      </c>
      <c r="H20" s="38">
        <f t="shared" si="1"/>
        <v>0</v>
      </c>
      <c r="I20" s="32">
        <v>0</v>
      </c>
      <c r="J20" s="32">
        <v>0</v>
      </c>
    </row>
    <row r="21" spans="1:10" x14ac:dyDescent="0.25">
      <c r="A21" t="s">
        <v>158</v>
      </c>
      <c r="B21" t="s">
        <v>159</v>
      </c>
      <c r="C21" s="19" t="str">
        <f t="shared" si="0"/>
        <v>eney</v>
      </c>
      <c r="E21" s="32">
        <v>1</v>
      </c>
      <c r="F21" s="32">
        <v>1</v>
      </c>
      <c r="G21" s="32">
        <v>0</v>
      </c>
      <c r="H21" s="38">
        <f t="shared" si="1"/>
        <v>1</v>
      </c>
      <c r="I21" s="32">
        <v>0</v>
      </c>
      <c r="J21" s="32">
        <v>0</v>
      </c>
    </row>
    <row r="22" spans="1:10" x14ac:dyDescent="0.25">
      <c r="A22" t="s">
        <v>160</v>
      </c>
      <c r="B22" t="s">
        <v>161</v>
      </c>
      <c r="C22" s="19" t="str">
        <f t="shared" si="0"/>
        <v>rlando</v>
      </c>
      <c r="E22" s="32">
        <v>3</v>
      </c>
      <c r="F22" s="32">
        <v>1</v>
      </c>
      <c r="G22" s="32">
        <v>0</v>
      </c>
      <c r="H22" s="38">
        <f t="shared" si="1"/>
        <v>1</v>
      </c>
      <c r="I22" s="32">
        <v>0</v>
      </c>
      <c r="J22" s="32">
        <v>0</v>
      </c>
    </row>
    <row r="23" spans="1:10" x14ac:dyDescent="0.25">
      <c r="A23" t="s">
        <v>162</v>
      </c>
      <c r="B23" t="s">
        <v>163</v>
      </c>
      <c r="C23" s="19" t="str">
        <f t="shared" si="0"/>
        <v>edhill</v>
      </c>
      <c r="E23" s="32">
        <v>9</v>
      </c>
      <c r="F23" s="32">
        <v>0</v>
      </c>
      <c r="G23" s="32">
        <v>3</v>
      </c>
      <c r="H23" s="38">
        <f t="shared" si="1"/>
        <v>3</v>
      </c>
      <c r="I23" s="32">
        <v>0</v>
      </c>
      <c r="J23" s="32">
        <v>0</v>
      </c>
    </row>
    <row r="24" spans="1:10" x14ac:dyDescent="0.25">
      <c r="A24" t="s">
        <v>164</v>
      </c>
      <c r="B24" t="s">
        <v>165</v>
      </c>
      <c r="C24" s="19" t="str">
        <f t="shared" si="0"/>
        <v>over</v>
      </c>
      <c r="E24" s="32">
        <v>2</v>
      </c>
      <c r="F24" s="32">
        <v>0</v>
      </c>
      <c r="G24" s="32">
        <v>0</v>
      </c>
      <c r="H24" s="38">
        <f t="shared" si="1"/>
        <v>0</v>
      </c>
      <c r="I24" s="32">
        <v>0</v>
      </c>
      <c r="J24" s="32">
        <v>0</v>
      </c>
    </row>
    <row r="25" spans="1:10" x14ac:dyDescent="0.25">
      <c r="A25" t="s">
        <v>166</v>
      </c>
      <c r="B25" t="s">
        <v>167</v>
      </c>
      <c r="C25" s="19" t="str">
        <f t="shared" si="0"/>
        <v>ay</v>
      </c>
      <c r="E25" s="32">
        <v>14</v>
      </c>
      <c r="F25" s="32">
        <v>6</v>
      </c>
      <c r="G25" s="32">
        <v>0</v>
      </c>
      <c r="H25" s="38">
        <f t="shared" si="1"/>
        <v>6</v>
      </c>
      <c r="I25" s="32">
        <v>0</v>
      </c>
      <c r="J25" s="32">
        <v>0</v>
      </c>
    </row>
    <row r="26" spans="1:10" x14ac:dyDescent="0.25">
      <c r="A26" t="s">
        <v>131</v>
      </c>
      <c r="B26" t="s">
        <v>169</v>
      </c>
      <c r="C26" s="19" t="str">
        <f t="shared" si="0"/>
        <v>mer</v>
      </c>
      <c r="E26" s="32">
        <v>11</v>
      </c>
      <c r="F26" s="32">
        <v>2</v>
      </c>
      <c r="G26" s="32">
        <v>0</v>
      </c>
      <c r="H26" s="38">
        <f t="shared" si="1"/>
        <v>2</v>
      </c>
      <c r="I26" s="32">
        <v>0</v>
      </c>
      <c r="J26" s="32">
        <v>0</v>
      </c>
    </row>
    <row r="27" spans="1:10" x14ac:dyDescent="0.25">
      <c r="A27" t="s">
        <v>170</v>
      </c>
      <c r="B27" t="s">
        <v>171</v>
      </c>
      <c r="C27" s="19" t="str">
        <f t="shared" si="0"/>
        <v>pgood</v>
      </c>
      <c r="E27" s="32">
        <v>1</v>
      </c>
      <c r="F27" s="32">
        <v>1</v>
      </c>
      <c r="G27" s="32">
        <v>0</v>
      </c>
      <c r="H27" s="38">
        <f t="shared" si="1"/>
        <v>1</v>
      </c>
      <c r="I27" s="32">
        <v>0</v>
      </c>
      <c r="J27" s="32">
        <v>0</v>
      </c>
    </row>
    <row r="28" spans="1:10" x14ac:dyDescent="0.25">
      <c r="A28" t="s">
        <v>172</v>
      </c>
      <c r="B28" t="s">
        <v>173</v>
      </c>
      <c r="C28" s="19" t="str">
        <f t="shared" si="0"/>
        <v>rris</v>
      </c>
      <c r="E28" s="32">
        <v>1</v>
      </c>
      <c r="F28" s="32">
        <v>0</v>
      </c>
      <c r="G28" s="32">
        <v>0</v>
      </c>
      <c r="H28" s="38">
        <f t="shared" si="1"/>
        <v>0</v>
      </c>
      <c r="I28" s="32">
        <v>0</v>
      </c>
      <c r="J28" s="32">
        <v>0</v>
      </c>
    </row>
    <row r="29" spans="1:10" x14ac:dyDescent="0.25">
      <c r="A29" t="s">
        <v>174</v>
      </c>
      <c r="B29" t="s">
        <v>175</v>
      </c>
      <c r="C29" s="19" t="str">
        <f t="shared" si="0"/>
        <v>wkins</v>
      </c>
      <c r="E29" s="32">
        <v>1</v>
      </c>
      <c r="F29" s="32">
        <v>0</v>
      </c>
      <c r="G29" s="32">
        <v>0</v>
      </c>
      <c r="H29" s="38">
        <f t="shared" si="1"/>
        <v>0</v>
      </c>
      <c r="I29" s="32">
        <v>0</v>
      </c>
      <c r="J29" s="32">
        <v>0</v>
      </c>
    </row>
    <row r="30" spans="1:10" x14ac:dyDescent="0.25">
      <c r="A30" t="s">
        <v>176</v>
      </c>
      <c r="B30" t="s">
        <v>177</v>
      </c>
      <c r="C30" s="19" t="str">
        <f t="shared" si="0"/>
        <v>skin</v>
      </c>
      <c r="E30" s="32">
        <v>1</v>
      </c>
      <c r="F30" s="32">
        <v>0</v>
      </c>
      <c r="G30" s="32">
        <v>0</v>
      </c>
      <c r="H30" s="38">
        <f t="shared" si="1"/>
        <v>0</v>
      </c>
      <c r="I30" s="32">
        <v>0</v>
      </c>
      <c r="J30" s="32">
        <v>0</v>
      </c>
    </row>
    <row r="31" spans="1:10" x14ac:dyDescent="0.25">
      <c r="A31" t="s">
        <v>178</v>
      </c>
      <c r="B31" t="s">
        <v>179</v>
      </c>
      <c r="C31" s="19" t="str">
        <f t="shared" si="0"/>
        <v>ssain</v>
      </c>
      <c r="E31" s="32">
        <v>1</v>
      </c>
      <c r="F31" s="32">
        <v>0</v>
      </c>
      <c r="G31" s="32">
        <v>0</v>
      </c>
      <c r="H31" s="38">
        <f t="shared" si="1"/>
        <v>0</v>
      </c>
      <c r="I31" s="32">
        <v>0</v>
      </c>
      <c r="J31" s="32">
        <v>0</v>
      </c>
    </row>
    <row r="32" spans="1:10" x14ac:dyDescent="0.25">
      <c r="A32" t="s">
        <v>180</v>
      </c>
      <c r="B32" t="s">
        <v>181</v>
      </c>
      <c r="C32" s="19" t="str">
        <f t="shared" si="0"/>
        <v>nes</v>
      </c>
      <c r="E32" s="32">
        <v>7</v>
      </c>
      <c r="F32" s="32">
        <v>2</v>
      </c>
      <c r="G32" s="32">
        <v>0</v>
      </c>
      <c r="H32" s="38">
        <f t="shared" si="1"/>
        <v>2</v>
      </c>
      <c r="I32" s="32">
        <v>0</v>
      </c>
      <c r="J32" s="32">
        <v>0</v>
      </c>
    </row>
    <row r="33" spans="1:10" x14ac:dyDescent="0.25">
      <c r="A33" t="s">
        <v>160</v>
      </c>
      <c r="B33" t="s">
        <v>183</v>
      </c>
      <c r="C33" s="19" t="str">
        <f t="shared" si="0"/>
        <v>ck</v>
      </c>
      <c r="E33" s="32">
        <v>3</v>
      </c>
      <c r="F33" s="32">
        <v>0</v>
      </c>
      <c r="G33" s="32">
        <v>1</v>
      </c>
      <c r="H33" s="38">
        <f t="shared" si="1"/>
        <v>1</v>
      </c>
      <c r="I33" s="32">
        <v>0</v>
      </c>
      <c r="J33" s="32">
        <v>0.5</v>
      </c>
    </row>
    <row r="34" spans="1:10" x14ac:dyDescent="0.25">
      <c r="A34" t="s">
        <v>184</v>
      </c>
      <c r="B34" t="s">
        <v>185</v>
      </c>
      <c r="C34" s="19" t="str">
        <f t="shared" si="0"/>
        <v>ckson</v>
      </c>
      <c r="E34" s="32">
        <v>1</v>
      </c>
      <c r="F34" s="32">
        <v>0</v>
      </c>
      <c r="G34" s="32">
        <v>0</v>
      </c>
      <c r="H34" s="38">
        <f t="shared" si="1"/>
        <v>0</v>
      </c>
      <c r="I34" s="32">
        <v>0</v>
      </c>
      <c r="J34" s="32">
        <v>0</v>
      </c>
    </row>
    <row r="35" spans="1:10" x14ac:dyDescent="0.25">
      <c r="A35" t="s">
        <v>186</v>
      </c>
      <c r="B35" t="s">
        <v>184</v>
      </c>
      <c r="C35" s="19" t="str">
        <f t="shared" si="0"/>
        <v>mes</v>
      </c>
      <c r="E35" s="32">
        <v>1</v>
      </c>
      <c r="F35" s="32">
        <v>1</v>
      </c>
      <c r="G35" s="32">
        <v>0</v>
      </c>
      <c r="H35" s="38">
        <f t="shared" si="1"/>
        <v>1</v>
      </c>
      <c r="I35" s="32">
        <v>0</v>
      </c>
      <c r="J35" s="32">
        <v>0</v>
      </c>
    </row>
    <row r="36" spans="1:10" x14ac:dyDescent="0.25">
      <c r="A36" t="s">
        <v>135</v>
      </c>
      <c r="B36" t="s">
        <v>187</v>
      </c>
      <c r="C36" s="19" t="str">
        <f t="shared" si="0"/>
        <v>nes</v>
      </c>
      <c r="E36" s="32">
        <v>17</v>
      </c>
      <c r="F36" s="32">
        <v>7</v>
      </c>
      <c r="G36" s="32">
        <v>0</v>
      </c>
      <c r="H36" s="38">
        <f t="shared" si="1"/>
        <v>7</v>
      </c>
      <c r="I36" s="32">
        <v>0</v>
      </c>
      <c r="J36" s="32">
        <v>0</v>
      </c>
    </row>
    <row r="37" spans="1:10" x14ac:dyDescent="0.25">
      <c r="A37" t="s">
        <v>188</v>
      </c>
      <c r="B37" t="s">
        <v>189</v>
      </c>
      <c r="C37" s="19" t="str">
        <f t="shared" si="0"/>
        <v>ogh</v>
      </c>
      <c r="E37" s="32">
        <v>4</v>
      </c>
      <c r="F37" s="32">
        <v>0</v>
      </c>
      <c r="G37" s="32">
        <v>0</v>
      </c>
      <c r="H37" s="38">
        <f t="shared" si="1"/>
        <v>0</v>
      </c>
      <c r="I37" s="32">
        <v>0</v>
      </c>
      <c r="J37" s="32">
        <v>0</v>
      </c>
    </row>
    <row r="38" spans="1:10" x14ac:dyDescent="0.25">
      <c r="A38" t="s">
        <v>190</v>
      </c>
      <c r="B38" t="s">
        <v>191</v>
      </c>
      <c r="C38" s="19" t="str">
        <f t="shared" si="0"/>
        <v>an</v>
      </c>
      <c r="E38" s="32">
        <v>3</v>
      </c>
      <c r="F38" s="32">
        <v>0</v>
      </c>
      <c r="G38" s="32">
        <v>0</v>
      </c>
      <c r="H38" s="38">
        <f t="shared" si="1"/>
        <v>0</v>
      </c>
      <c r="I38" s="32">
        <v>0</v>
      </c>
      <c r="J38" s="32">
        <v>0</v>
      </c>
    </row>
    <row r="39" spans="1:10" x14ac:dyDescent="0.25">
      <c r="A39" t="s">
        <v>192</v>
      </c>
      <c r="B39" t="s">
        <v>193</v>
      </c>
      <c r="C39" s="19" t="str">
        <f t="shared" si="0"/>
        <v>ishna</v>
      </c>
      <c r="E39" s="32">
        <v>12</v>
      </c>
      <c r="F39" s="32">
        <v>2</v>
      </c>
      <c r="G39" s="32">
        <v>0</v>
      </c>
      <c r="H39" s="38">
        <f t="shared" si="1"/>
        <v>2</v>
      </c>
      <c r="I39" s="32">
        <v>0</v>
      </c>
      <c r="J39" s="32">
        <v>0</v>
      </c>
    </row>
    <row r="40" spans="1:10" x14ac:dyDescent="0.25">
      <c r="A40" t="s">
        <v>194</v>
      </c>
      <c r="B40" t="s">
        <v>195</v>
      </c>
      <c r="C40" s="19" t="str">
        <f t="shared" si="0"/>
        <v>gg</v>
      </c>
      <c r="E40" s="32">
        <v>1</v>
      </c>
      <c r="F40" s="32">
        <v>0</v>
      </c>
      <c r="G40" s="32">
        <v>0</v>
      </c>
      <c r="H40" s="38">
        <f t="shared" si="1"/>
        <v>0</v>
      </c>
      <c r="I40" s="32">
        <v>0</v>
      </c>
      <c r="J40" s="32">
        <v>0</v>
      </c>
    </row>
    <row r="41" spans="1:10" x14ac:dyDescent="0.25">
      <c r="A41" t="s">
        <v>158</v>
      </c>
      <c r="B41" t="s">
        <v>197</v>
      </c>
      <c r="C41" s="19" t="str">
        <f t="shared" si="0"/>
        <v>lford</v>
      </c>
      <c r="E41" s="32">
        <v>8</v>
      </c>
      <c r="F41" s="32">
        <v>1</v>
      </c>
      <c r="G41" s="32">
        <v>0</v>
      </c>
      <c r="H41" s="38">
        <f t="shared" si="1"/>
        <v>1</v>
      </c>
      <c r="I41" s="32">
        <v>0</v>
      </c>
      <c r="J41" s="32">
        <v>1</v>
      </c>
    </row>
    <row r="42" spans="1:10" x14ac:dyDescent="0.25">
      <c r="A42" t="s">
        <v>186</v>
      </c>
      <c r="B42" t="s">
        <v>199</v>
      </c>
      <c r="C42" s="19" t="str">
        <f t="shared" si="0"/>
        <v>ckhart</v>
      </c>
      <c r="E42" s="32">
        <v>13</v>
      </c>
      <c r="F42" s="32">
        <v>0</v>
      </c>
      <c r="G42" s="32">
        <v>3</v>
      </c>
      <c r="H42" s="38">
        <f t="shared" si="1"/>
        <v>3</v>
      </c>
      <c r="I42" s="32">
        <v>2</v>
      </c>
      <c r="J42" s="32">
        <v>2.5</v>
      </c>
    </row>
    <row r="43" spans="1:10" x14ac:dyDescent="0.25">
      <c r="A43" t="s">
        <v>186</v>
      </c>
      <c r="B43" t="s">
        <v>200</v>
      </c>
      <c r="C43" s="19" t="str">
        <f t="shared" si="0"/>
        <v>nnen</v>
      </c>
      <c r="E43" s="32">
        <v>14</v>
      </c>
      <c r="F43" s="32">
        <v>17</v>
      </c>
      <c r="G43" s="32">
        <v>0</v>
      </c>
      <c r="H43" s="38">
        <f t="shared" si="1"/>
        <v>17</v>
      </c>
      <c r="I43" s="32">
        <v>0</v>
      </c>
      <c r="J43" s="32">
        <v>0</v>
      </c>
    </row>
    <row r="44" spans="1:10" x14ac:dyDescent="0.25">
      <c r="A44" t="s">
        <v>145</v>
      </c>
      <c r="B44" t="s">
        <v>201</v>
      </c>
      <c r="C44" s="19" t="str">
        <f t="shared" si="0"/>
        <v>ek</v>
      </c>
      <c r="E44" s="32">
        <v>1</v>
      </c>
      <c r="F44" s="32">
        <v>0</v>
      </c>
      <c r="G44" s="32">
        <v>0</v>
      </c>
      <c r="H44" s="38">
        <f t="shared" si="1"/>
        <v>0</v>
      </c>
      <c r="I44" s="32">
        <v>0</v>
      </c>
      <c r="J44" s="32">
        <v>0</v>
      </c>
    </row>
    <row r="45" spans="1:10" x14ac:dyDescent="0.25">
      <c r="A45" t="s">
        <v>202</v>
      </c>
      <c r="B45" t="s">
        <v>203</v>
      </c>
      <c r="C45" s="19" t="str">
        <f t="shared" si="0"/>
        <v>lls</v>
      </c>
      <c r="E45" s="32">
        <v>1</v>
      </c>
      <c r="F45" s="32">
        <v>0</v>
      </c>
      <c r="G45" s="32">
        <v>0</v>
      </c>
      <c r="H45" s="38">
        <f t="shared" si="1"/>
        <v>0</v>
      </c>
      <c r="I45" s="32">
        <v>0</v>
      </c>
      <c r="J45" s="32">
        <v>0</v>
      </c>
    </row>
    <row r="46" spans="1:10" x14ac:dyDescent="0.25">
      <c r="A46" t="s">
        <v>204</v>
      </c>
      <c r="B46" t="s">
        <v>205</v>
      </c>
      <c r="C46" s="19" t="str">
        <f t="shared" si="0"/>
        <v>rgan</v>
      </c>
      <c r="E46" s="32">
        <v>8</v>
      </c>
      <c r="F46" s="32">
        <v>2</v>
      </c>
      <c r="G46" s="32">
        <v>0</v>
      </c>
      <c r="H46" s="38">
        <f t="shared" si="1"/>
        <v>2</v>
      </c>
      <c r="I46" s="32">
        <v>0</v>
      </c>
      <c r="J46" s="32">
        <v>0</v>
      </c>
    </row>
    <row r="47" spans="1:10" x14ac:dyDescent="0.25">
      <c r="A47" t="s">
        <v>206</v>
      </c>
      <c r="B47" t="s">
        <v>207</v>
      </c>
      <c r="C47" s="19" t="str">
        <f t="shared" si="0"/>
        <v>ir</v>
      </c>
      <c r="E47" s="32">
        <v>1</v>
      </c>
      <c r="F47" s="32">
        <v>0</v>
      </c>
      <c r="G47" s="32">
        <v>0</v>
      </c>
      <c r="H47" s="38">
        <f t="shared" si="1"/>
        <v>0</v>
      </c>
      <c r="I47" s="32">
        <v>0</v>
      </c>
      <c r="J47" s="32">
        <v>0</v>
      </c>
    </row>
    <row r="48" spans="1:10" x14ac:dyDescent="0.25">
      <c r="A48" t="s">
        <v>208</v>
      </c>
      <c r="B48" t="s">
        <v>209</v>
      </c>
      <c r="C48" s="19" t="str">
        <f t="shared" si="0"/>
        <v>sir</v>
      </c>
      <c r="E48" s="32">
        <v>1</v>
      </c>
      <c r="F48" s="32">
        <v>0</v>
      </c>
      <c r="G48" s="32">
        <v>0</v>
      </c>
      <c r="H48" s="38">
        <f t="shared" si="1"/>
        <v>0</v>
      </c>
      <c r="I48" s="32">
        <v>0</v>
      </c>
      <c r="J48" s="32">
        <v>0</v>
      </c>
    </row>
    <row r="49" spans="1:10" x14ac:dyDescent="0.25">
      <c r="A49" t="s">
        <v>158</v>
      </c>
      <c r="B49" t="s">
        <v>210</v>
      </c>
      <c r="C49" s="19" t="str">
        <f t="shared" si="0"/>
        <v>ens</v>
      </c>
      <c r="E49" s="32">
        <v>13</v>
      </c>
      <c r="F49" s="32">
        <v>2</v>
      </c>
      <c r="G49" s="32">
        <v>4</v>
      </c>
      <c r="H49" s="38">
        <f t="shared" si="1"/>
        <v>6</v>
      </c>
      <c r="I49" s="32">
        <v>1</v>
      </c>
      <c r="J49" s="32">
        <v>4</v>
      </c>
    </row>
    <row r="50" spans="1:10" x14ac:dyDescent="0.25">
      <c r="A50" t="s">
        <v>212</v>
      </c>
      <c r="B50" t="s">
        <v>213</v>
      </c>
      <c r="C50" s="19" t="str">
        <f t="shared" si="0"/>
        <v>rks</v>
      </c>
      <c r="E50" s="32">
        <v>16</v>
      </c>
      <c r="F50" s="32">
        <v>4</v>
      </c>
      <c r="G50" s="32">
        <v>2</v>
      </c>
      <c r="H50" s="38">
        <f t="shared" si="1"/>
        <v>6</v>
      </c>
      <c r="I50" s="32">
        <v>0</v>
      </c>
      <c r="J50" s="32">
        <v>0.5</v>
      </c>
    </row>
    <row r="51" spans="1:10" x14ac:dyDescent="0.25">
      <c r="A51" t="s">
        <v>214</v>
      </c>
      <c r="B51" t="s">
        <v>215</v>
      </c>
      <c r="C51" s="19" t="str">
        <f t="shared" si="0"/>
        <v>ropkari</v>
      </c>
      <c r="E51" s="32">
        <v>2</v>
      </c>
      <c r="F51" s="32">
        <v>0</v>
      </c>
      <c r="G51" s="32">
        <v>1</v>
      </c>
      <c r="H51" s="38">
        <f t="shared" si="1"/>
        <v>1</v>
      </c>
      <c r="I51" s="32">
        <v>1</v>
      </c>
      <c r="J51" s="32">
        <v>0.5</v>
      </c>
    </row>
    <row r="52" spans="1:10" x14ac:dyDescent="0.25">
      <c r="A52" t="s">
        <v>217</v>
      </c>
      <c r="B52" t="s">
        <v>180</v>
      </c>
      <c r="C52" s="19" t="str">
        <f t="shared" si="0"/>
        <v>ul</v>
      </c>
      <c r="E52" s="32">
        <v>6</v>
      </c>
      <c r="F52" s="32">
        <v>2</v>
      </c>
      <c r="G52" s="32">
        <v>0</v>
      </c>
      <c r="H52" s="38">
        <f t="shared" si="1"/>
        <v>2</v>
      </c>
      <c r="I52" s="32">
        <v>0</v>
      </c>
      <c r="J52" s="32">
        <v>0</v>
      </c>
    </row>
    <row r="53" spans="1:10" x14ac:dyDescent="0.25">
      <c r="A53" t="s">
        <v>218</v>
      </c>
      <c r="B53" t="s">
        <v>219</v>
      </c>
      <c r="C53" s="19" t="str">
        <f>RIGHT(B53,LEN(B53)-2)</f>
        <v>nton</v>
      </c>
      <c r="E53" s="32">
        <v>1</v>
      </c>
      <c r="F53" s="32">
        <v>1</v>
      </c>
      <c r="G53" s="32">
        <v>0</v>
      </c>
      <c r="H53" s="38">
        <f t="shared" si="1"/>
        <v>1</v>
      </c>
      <c r="I53" s="32">
        <v>0</v>
      </c>
      <c r="J53" s="32">
        <v>0</v>
      </c>
    </row>
    <row r="54" spans="1:10" x14ac:dyDescent="0.25">
      <c r="A54" t="s">
        <v>128</v>
      </c>
      <c r="B54" t="s">
        <v>220</v>
      </c>
      <c r="C54" s="19" t="str">
        <f t="shared" si="0"/>
        <v>zii</v>
      </c>
      <c r="E54" s="28">
        <v>1</v>
      </c>
      <c r="F54" s="28">
        <v>0</v>
      </c>
      <c r="G54" s="28">
        <v>0</v>
      </c>
      <c r="H54" s="38">
        <f t="shared" si="1"/>
        <v>0</v>
      </c>
      <c r="I54" s="28">
        <v>0</v>
      </c>
      <c r="J54" s="28">
        <v>0</v>
      </c>
    </row>
    <row r="55" spans="1:10" x14ac:dyDescent="0.25">
      <c r="A55" t="s">
        <v>221</v>
      </c>
      <c r="B55" t="s">
        <v>222</v>
      </c>
      <c r="C55" s="19" t="str">
        <f t="shared" si="0"/>
        <v>asad</v>
      </c>
      <c r="E55" s="32">
        <v>18</v>
      </c>
      <c r="F55" s="32">
        <v>5</v>
      </c>
      <c r="G55" s="32">
        <v>0</v>
      </c>
      <c r="H55" s="38">
        <f t="shared" si="1"/>
        <v>5</v>
      </c>
      <c r="I55" s="32">
        <v>0</v>
      </c>
      <c r="J55" s="32">
        <v>0</v>
      </c>
    </row>
    <row r="56" spans="1:10" x14ac:dyDescent="0.25">
      <c r="A56" t="s">
        <v>224</v>
      </c>
      <c r="B56" t="s">
        <v>225</v>
      </c>
      <c r="C56" s="19" t="str">
        <f t="shared" si="0"/>
        <v>etorius</v>
      </c>
      <c r="E56" s="32">
        <v>23</v>
      </c>
      <c r="F56" s="32">
        <v>19</v>
      </c>
      <c r="G56" s="32">
        <v>0</v>
      </c>
      <c r="H56" s="38">
        <f t="shared" si="1"/>
        <v>19</v>
      </c>
      <c r="I56" s="32">
        <v>0</v>
      </c>
      <c r="J56" s="32">
        <v>0.5</v>
      </c>
    </row>
    <row r="57" spans="1:10" x14ac:dyDescent="0.25">
      <c r="A57" t="s">
        <v>135</v>
      </c>
      <c r="B57" t="s">
        <v>226</v>
      </c>
      <c r="C57" s="19" t="str">
        <f t="shared" si="0"/>
        <v>es</v>
      </c>
      <c r="E57" s="32">
        <v>11</v>
      </c>
      <c r="F57" s="32">
        <v>2</v>
      </c>
      <c r="G57" s="32">
        <v>0</v>
      </c>
      <c r="H57" s="38">
        <f t="shared" si="1"/>
        <v>2</v>
      </c>
      <c r="I57" s="32">
        <v>0</v>
      </c>
      <c r="J57" s="32">
        <v>0</v>
      </c>
    </row>
    <row r="58" spans="1:10" x14ac:dyDescent="0.25">
      <c r="A58" t="s">
        <v>227</v>
      </c>
      <c r="B58" t="s">
        <v>228</v>
      </c>
      <c r="C58" s="19" t="str">
        <f t="shared" si="0"/>
        <v>chardson</v>
      </c>
      <c r="E58" s="32">
        <v>1</v>
      </c>
      <c r="F58" s="32">
        <v>0</v>
      </c>
      <c r="G58" s="32">
        <v>0</v>
      </c>
      <c r="H58" s="38">
        <f t="shared" si="1"/>
        <v>0</v>
      </c>
      <c r="I58" s="32">
        <v>0</v>
      </c>
      <c r="J58" s="32">
        <v>0</v>
      </c>
    </row>
    <row r="59" spans="1:10" x14ac:dyDescent="0.25">
      <c r="A59" t="s">
        <v>153</v>
      </c>
      <c r="B59" t="s">
        <v>229</v>
      </c>
      <c r="C59" s="19" t="str">
        <f t="shared" si="0"/>
        <v>dgway</v>
      </c>
      <c r="E59" s="32">
        <v>10</v>
      </c>
      <c r="F59" s="32">
        <v>4</v>
      </c>
      <c r="G59" s="32">
        <v>0</v>
      </c>
      <c r="H59" s="38">
        <f t="shared" si="1"/>
        <v>4</v>
      </c>
      <c r="I59" s="32">
        <v>0</v>
      </c>
      <c r="J59" s="32">
        <v>0</v>
      </c>
    </row>
    <row r="60" spans="1:10" x14ac:dyDescent="0.25">
      <c r="A60" t="s">
        <v>145</v>
      </c>
      <c r="B60" t="s">
        <v>230</v>
      </c>
      <c r="C60" s="19" t="str">
        <f t="shared" si="0"/>
        <v>sley</v>
      </c>
      <c r="E60" s="32">
        <v>7</v>
      </c>
      <c r="F60" s="32">
        <v>1</v>
      </c>
      <c r="G60" s="32">
        <v>1</v>
      </c>
      <c r="H60" s="38">
        <f t="shared" si="1"/>
        <v>2</v>
      </c>
      <c r="I60" s="32">
        <v>0</v>
      </c>
      <c r="J60" s="32">
        <v>0</v>
      </c>
    </row>
    <row r="61" spans="1:10" x14ac:dyDescent="0.25">
      <c r="A61" t="s">
        <v>153</v>
      </c>
      <c r="B61" t="s">
        <v>230</v>
      </c>
      <c r="C61" s="19" t="str">
        <f t="shared" si="0"/>
        <v>sley</v>
      </c>
      <c r="E61" s="32">
        <v>1</v>
      </c>
      <c r="F61" s="32">
        <v>1</v>
      </c>
      <c r="G61" s="32">
        <v>0</v>
      </c>
      <c r="H61" s="38">
        <f t="shared" si="1"/>
        <v>1</v>
      </c>
      <c r="I61" s="32">
        <v>0</v>
      </c>
      <c r="J61" s="32">
        <v>0</v>
      </c>
    </row>
    <row r="62" spans="1:10" x14ac:dyDescent="0.25">
      <c r="A62" t="s">
        <v>232</v>
      </c>
      <c r="B62" t="s">
        <v>233</v>
      </c>
      <c r="C62" s="19" t="str">
        <f t="shared" si="0"/>
        <v>ves</v>
      </c>
      <c r="E62" s="32">
        <v>4</v>
      </c>
      <c r="F62" s="32">
        <v>1</v>
      </c>
      <c r="G62" s="32">
        <v>0</v>
      </c>
      <c r="H62" s="38">
        <f t="shared" si="1"/>
        <v>1</v>
      </c>
      <c r="I62" s="32">
        <v>0</v>
      </c>
      <c r="J62" s="32">
        <v>0</v>
      </c>
    </row>
    <row r="63" spans="1:10" x14ac:dyDescent="0.25">
      <c r="A63" t="s">
        <v>234</v>
      </c>
      <c r="B63" t="s">
        <v>235</v>
      </c>
      <c r="C63" s="19" t="str">
        <f t="shared" si="0"/>
        <v>ibert</v>
      </c>
      <c r="E63" s="32">
        <v>1</v>
      </c>
      <c r="F63" s="32">
        <v>0</v>
      </c>
      <c r="G63" s="32">
        <v>0</v>
      </c>
      <c r="H63" s="38">
        <f t="shared" si="1"/>
        <v>0</v>
      </c>
      <c r="I63" s="32">
        <v>0</v>
      </c>
      <c r="J63" s="32">
        <v>0</v>
      </c>
    </row>
    <row r="64" spans="1:10" x14ac:dyDescent="0.25">
      <c r="A64" t="s">
        <v>128</v>
      </c>
      <c r="B64" t="s">
        <v>236</v>
      </c>
      <c r="C64" s="19" t="str">
        <f t="shared" si="0"/>
        <v>ith</v>
      </c>
      <c r="E64" s="32">
        <v>1</v>
      </c>
      <c r="F64" s="32">
        <v>0</v>
      </c>
      <c r="G64" s="32">
        <v>0</v>
      </c>
      <c r="H64" s="38">
        <f t="shared" si="1"/>
        <v>0</v>
      </c>
      <c r="I64" s="32">
        <v>0</v>
      </c>
      <c r="J64" s="32">
        <v>0</v>
      </c>
    </row>
    <row r="65" spans="1:10" x14ac:dyDescent="0.25">
      <c r="A65" t="s">
        <v>184</v>
      </c>
      <c r="B65" t="s">
        <v>237</v>
      </c>
      <c r="C65" s="19" t="str">
        <f t="shared" si="0"/>
        <v>ence</v>
      </c>
      <c r="E65" s="32">
        <v>5</v>
      </c>
      <c r="F65" s="32">
        <v>2</v>
      </c>
      <c r="G65" s="32">
        <v>0</v>
      </c>
      <c r="H65" s="38">
        <f t="shared" si="1"/>
        <v>2</v>
      </c>
      <c r="I65" s="32">
        <v>0</v>
      </c>
      <c r="J65" s="32">
        <v>0.5</v>
      </c>
    </row>
    <row r="66" spans="1:10" x14ac:dyDescent="0.25">
      <c r="A66" t="s">
        <v>135</v>
      </c>
      <c r="B66" t="s">
        <v>238</v>
      </c>
      <c r="C66" s="19" t="str">
        <f>RIGHT(B66,LEN(B66)-2)</f>
        <v>encer</v>
      </c>
      <c r="E66" s="32">
        <v>8</v>
      </c>
      <c r="F66" s="32">
        <v>7</v>
      </c>
      <c r="G66" s="32">
        <v>0</v>
      </c>
      <c r="H66" s="38">
        <f t="shared" si="1"/>
        <v>7</v>
      </c>
      <c r="I66" s="32">
        <v>0</v>
      </c>
      <c r="J66" s="32">
        <v>0</v>
      </c>
    </row>
    <row r="67" spans="1:10" x14ac:dyDescent="0.25">
      <c r="A67" t="s">
        <v>239</v>
      </c>
      <c r="B67" t="s">
        <v>240</v>
      </c>
      <c r="C67" s="19" t="str">
        <f t="shared" si="0"/>
        <v>ephenson</v>
      </c>
      <c r="E67" s="32">
        <v>15</v>
      </c>
      <c r="F67" s="32">
        <v>4</v>
      </c>
      <c r="G67" s="32">
        <v>0</v>
      </c>
      <c r="H67" s="38">
        <f t="shared" si="1"/>
        <v>4</v>
      </c>
      <c r="I67" s="32">
        <v>0</v>
      </c>
      <c r="J67" s="32">
        <v>0.5</v>
      </c>
    </row>
    <row r="68" spans="1:10" x14ac:dyDescent="0.25">
      <c r="A68" t="s">
        <v>241</v>
      </c>
      <c r="B68" t="s">
        <v>242</v>
      </c>
      <c r="C68" s="19" t="str">
        <f t="shared" si="0"/>
        <v>ri</v>
      </c>
      <c r="E68" s="32">
        <v>1</v>
      </c>
      <c r="F68" s="32">
        <v>0</v>
      </c>
      <c r="G68" s="32">
        <v>0</v>
      </c>
      <c r="H68" s="38">
        <f t="shared" si="1"/>
        <v>0</v>
      </c>
      <c r="I68" s="32">
        <v>0</v>
      </c>
      <c r="J68" s="32">
        <v>0</v>
      </c>
    </row>
    <row r="69" spans="1:10" x14ac:dyDescent="0.25">
      <c r="A69" t="s">
        <v>184</v>
      </c>
      <c r="B69" t="s">
        <v>243</v>
      </c>
      <c r="C69" s="19" t="str">
        <f t="shared" si="0"/>
        <v>sato</v>
      </c>
      <c r="E69" s="32">
        <v>16</v>
      </c>
      <c r="F69" s="32">
        <v>6</v>
      </c>
      <c r="G69" s="32">
        <v>0</v>
      </c>
      <c r="H69" s="38">
        <f t="shared" si="1"/>
        <v>6</v>
      </c>
      <c r="I69" s="32">
        <v>0</v>
      </c>
      <c r="J69" s="32">
        <v>0</v>
      </c>
    </row>
    <row r="70" spans="1:10" x14ac:dyDescent="0.25">
      <c r="A70" t="s">
        <v>227</v>
      </c>
      <c r="B70" t="s">
        <v>245</v>
      </c>
      <c r="C70" s="19" t="str">
        <f t="shared" si="0"/>
        <v>rner</v>
      </c>
      <c r="E70" s="32">
        <v>2</v>
      </c>
      <c r="F70" s="32">
        <v>2</v>
      </c>
      <c r="G70" s="32">
        <v>0</v>
      </c>
      <c r="H70" s="38">
        <f t="shared" si="1"/>
        <v>2</v>
      </c>
      <c r="I70" s="32">
        <v>0</v>
      </c>
      <c r="J70" s="32">
        <v>0</v>
      </c>
    </row>
    <row r="71" spans="1:10" x14ac:dyDescent="0.25">
      <c r="A71" t="s">
        <v>247</v>
      </c>
      <c r="B71" t="s">
        <v>248</v>
      </c>
      <c r="C71" s="19" t="str">
        <f t="shared" si="0"/>
        <v>as</v>
      </c>
      <c r="E71" s="32">
        <v>1</v>
      </c>
      <c r="F71" s="32">
        <v>0</v>
      </c>
      <c r="G71" s="32">
        <v>0</v>
      </c>
      <c r="H71" s="38">
        <f t="shared" ref="H71:H76" si="2">SUM(F71:G71)</f>
        <v>0</v>
      </c>
      <c r="I71" s="32">
        <v>0</v>
      </c>
      <c r="J71" s="32">
        <v>0</v>
      </c>
    </row>
    <row r="72" spans="1:10" x14ac:dyDescent="0.25">
      <c r="A72" t="s">
        <v>249</v>
      </c>
      <c r="B72" t="s">
        <v>250</v>
      </c>
      <c r="C72" s="19" t="str">
        <f t="shared" si="0"/>
        <v>bster</v>
      </c>
      <c r="E72" s="32">
        <v>2</v>
      </c>
      <c r="F72" s="32">
        <v>0</v>
      </c>
      <c r="G72" s="32">
        <v>0</v>
      </c>
      <c r="H72" s="38">
        <f t="shared" si="2"/>
        <v>0</v>
      </c>
      <c r="I72" s="32">
        <v>0</v>
      </c>
      <c r="J72" s="32">
        <v>0</v>
      </c>
    </row>
    <row r="73" spans="1:10" x14ac:dyDescent="0.25">
      <c r="A73" t="s">
        <v>251</v>
      </c>
      <c r="B73" t="s">
        <v>252</v>
      </c>
      <c r="C73" s="19" t="str">
        <f t="shared" si="0"/>
        <v>lliams</v>
      </c>
      <c r="E73" s="32">
        <v>1</v>
      </c>
      <c r="F73" s="32">
        <v>0</v>
      </c>
      <c r="G73" s="32">
        <v>0</v>
      </c>
      <c r="H73" s="38">
        <f t="shared" si="2"/>
        <v>0</v>
      </c>
      <c r="I73" s="32">
        <v>0</v>
      </c>
      <c r="J73" s="32">
        <v>0</v>
      </c>
    </row>
    <row r="74" spans="1:10" x14ac:dyDescent="0.25">
      <c r="A74" t="s">
        <v>253</v>
      </c>
      <c r="B74" t="s">
        <v>252</v>
      </c>
      <c r="C74" s="19" t="str">
        <f t="shared" si="0"/>
        <v>lliams</v>
      </c>
      <c r="E74" s="32">
        <v>1</v>
      </c>
      <c r="F74" s="32">
        <v>0</v>
      </c>
      <c r="G74" s="32">
        <v>0</v>
      </c>
      <c r="H74" s="38">
        <f t="shared" si="2"/>
        <v>0</v>
      </c>
      <c r="I74" s="32">
        <v>0</v>
      </c>
      <c r="J74" s="32">
        <v>0</v>
      </c>
    </row>
    <row r="75" spans="1:10" x14ac:dyDescent="0.25">
      <c r="A75" t="s">
        <v>128</v>
      </c>
      <c r="B75" t="s">
        <v>254</v>
      </c>
      <c r="C75" s="19" t="str">
        <f t="shared" si="0"/>
        <v>olcock</v>
      </c>
      <c r="E75" s="32">
        <v>5</v>
      </c>
      <c r="F75" s="32">
        <v>0</v>
      </c>
      <c r="G75" s="32">
        <v>3</v>
      </c>
      <c r="H75" s="38">
        <f t="shared" si="2"/>
        <v>3</v>
      </c>
      <c r="I75" s="32">
        <v>0</v>
      </c>
      <c r="J75" s="32">
        <v>0</v>
      </c>
    </row>
    <row r="76" spans="1:10" x14ac:dyDescent="0.25">
      <c r="A76" t="s">
        <v>255</v>
      </c>
      <c r="B76" t="s">
        <v>256</v>
      </c>
      <c r="C76" s="19" t="str">
        <f t="shared" ref="C76:C144" si="3">RIGHT(B76,LEN(B76)-2)</f>
        <v>lledge</v>
      </c>
      <c r="E76" s="32">
        <v>3</v>
      </c>
      <c r="F76" s="32">
        <v>1</v>
      </c>
      <c r="G76" s="32">
        <v>1</v>
      </c>
      <c r="H76" s="38">
        <f t="shared" si="2"/>
        <v>2</v>
      </c>
      <c r="I76" s="32">
        <v>0</v>
      </c>
      <c r="J76" s="32">
        <v>0</v>
      </c>
    </row>
    <row r="77" spans="1:10" x14ac:dyDescent="0.25">
      <c r="C77" s="19" t="e">
        <f t="shared" si="3"/>
        <v>#VALUE!</v>
      </c>
      <c r="E77" s="19"/>
      <c r="F77" s="19"/>
      <c r="G77" s="19"/>
      <c r="H77" s="19"/>
    </row>
    <row r="78" spans="1:10" x14ac:dyDescent="0.25">
      <c r="C78" s="19" t="e">
        <f t="shared" si="3"/>
        <v>#VALUE!</v>
      </c>
      <c r="E78" s="19"/>
      <c r="F78" s="19"/>
      <c r="G78" s="19"/>
      <c r="H78" s="19"/>
    </row>
    <row r="79" spans="1:10" x14ac:dyDescent="0.25">
      <c r="C79" s="19" t="e">
        <f t="shared" si="3"/>
        <v>#VALUE!</v>
      </c>
      <c r="E79" s="19"/>
      <c r="F79" s="19"/>
      <c r="G79" s="19"/>
      <c r="H79" s="19"/>
    </row>
    <row r="80" spans="1:10" x14ac:dyDescent="0.25">
      <c r="C80" s="19" t="e">
        <f t="shared" si="3"/>
        <v>#VALUE!</v>
      </c>
      <c r="E80" s="19"/>
      <c r="F80" s="19"/>
      <c r="G80" s="19"/>
      <c r="H80" s="19"/>
    </row>
    <row r="81" spans="3:8" x14ac:dyDescent="0.25">
      <c r="C81" s="19" t="e">
        <f t="shared" si="3"/>
        <v>#VALUE!</v>
      </c>
      <c r="E81" s="19"/>
      <c r="F81" s="19"/>
      <c r="G81" s="19"/>
      <c r="H81" s="19"/>
    </row>
    <row r="82" spans="3:8" x14ac:dyDescent="0.25">
      <c r="C82" s="19" t="e">
        <f t="shared" si="3"/>
        <v>#VALUE!</v>
      </c>
      <c r="E82" s="19"/>
      <c r="F82" s="19"/>
      <c r="G82" s="19"/>
      <c r="H82" s="19"/>
    </row>
    <row r="83" spans="3:8" x14ac:dyDescent="0.25">
      <c r="C83" s="19" t="e">
        <f t="shared" si="3"/>
        <v>#VALUE!</v>
      </c>
      <c r="E83" s="19"/>
      <c r="F83" s="19"/>
      <c r="G83" s="19"/>
      <c r="H83" s="19"/>
    </row>
    <row r="84" spans="3:8" x14ac:dyDescent="0.25">
      <c r="C84" s="19" t="e">
        <f t="shared" si="3"/>
        <v>#VALUE!</v>
      </c>
      <c r="E84" s="19"/>
      <c r="F84" s="19"/>
      <c r="G84" s="19"/>
      <c r="H84" s="19"/>
    </row>
    <row r="85" spans="3:8" x14ac:dyDescent="0.25">
      <c r="C85" s="19" t="e">
        <f t="shared" si="3"/>
        <v>#VALUE!</v>
      </c>
      <c r="E85" s="19"/>
      <c r="F85" s="19"/>
      <c r="G85" s="19"/>
      <c r="H85" s="19"/>
    </row>
    <row r="86" spans="3:8" x14ac:dyDescent="0.25">
      <c r="C86" s="19" t="e">
        <f t="shared" si="3"/>
        <v>#VALUE!</v>
      </c>
      <c r="E86" s="19"/>
      <c r="F86" s="19"/>
      <c r="G86" s="19"/>
      <c r="H86" s="19"/>
    </row>
    <row r="87" spans="3:8" x14ac:dyDescent="0.25">
      <c r="C87" s="19" t="e">
        <f t="shared" si="3"/>
        <v>#VALUE!</v>
      </c>
      <c r="E87" s="19"/>
      <c r="F87" s="19"/>
      <c r="G87" s="19"/>
      <c r="H87" s="19"/>
    </row>
    <row r="88" spans="3:8" x14ac:dyDescent="0.25">
      <c r="C88" s="19" t="e">
        <f t="shared" si="3"/>
        <v>#VALUE!</v>
      </c>
      <c r="E88" s="19"/>
      <c r="F88" s="19"/>
      <c r="G88" s="19"/>
      <c r="H88" s="19"/>
    </row>
    <row r="89" spans="3:8" x14ac:dyDescent="0.25">
      <c r="C89" s="19" t="e">
        <f t="shared" si="3"/>
        <v>#VALUE!</v>
      </c>
      <c r="E89" s="19"/>
      <c r="F89" s="19"/>
      <c r="G89" s="19"/>
      <c r="H89" s="19"/>
    </row>
    <row r="90" spans="3:8" x14ac:dyDescent="0.25">
      <c r="C90" s="19" t="e">
        <f t="shared" si="3"/>
        <v>#VALUE!</v>
      </c>
      <c r="E90" s="19"/>
      <c r="F90" s="19"/>
      <c r="G90" s="19"/>
      <c r="H90" s="19"/>
    </row>
    <row r="91" spans="3:8" x14ac:dyDescent="0.25">
      <c r="C91" s="19" t="e">
        <f t="shared" si="3"/>
        <v>#VALUE!</v>
      </c>
      <c r="E91" s="19"/>
      <c r="F91" s="19"/>
      <c r="G91" s="19"/>
      <c r="H91" s="19"/>
    </row>
    <row r="92" spans="3:8" x14ac:dyDescent="0.25">
      <c r="C92" s="19" t="e">
        <f>RIGHT(B92,LEN(B92)-2)</f>
        <v>#VALUE!</v>
      </c>
      <c r="E92" s="19"/>
      <c r="F92" s="19"/>
      <c r="G92" s="19"/>
      <c r="H92" s="19"/>
    </row>
    <row r="93" spans="3:8" x14ac:dyDescent="0.25">
      <c r="C93" s="19" t="e">
        <f t="shared" ref="C93" si="4">RIGHT(B93,LEN(B93)-2)</f>
        <v>#VALUE!</v>
      </c>
      <c r="E93" s="19"/>
      <c r="F93" s="19"/>
      <c r="G93" s="19"/>
      <c r="H93" s="19"/>
    </row>
    <row r="94" spans="3:8" x14ac:dyDescent="0.25">
      <c r="C94" s="19" t="e">
        <f>RIGHT(B94,LEN(B94)-2)</f>
        <v>#VALUE!</v>
      </c>
      <c r="E94" s="19"/>
      <c r="F94" s="19"/>
      <c r="G94" s="19"/>
      <c r="H94" s="19"/>
    </row>
    <row r="95" spans="3:8" x14ac:dyDescent="0.25">
      <c r="C95" s="19" t="e">
        <f t="shared" si="3"/>
        <v>#VALUE!</v>
      </c>
      <c r="E95" s="19"/>
      <c r="F95" s="19"/>
      <c r="G95" s="19"/>
      <c r="H95" s="19"/>
    </row>
    <row r="96" spans="3:8" x14ac:dyDescent="0.25">
      <c r="C96" s="19" t="e">
        <f t="shared" si="3"/>
        <v>#VALUE!</v>
      </c>
      <c r="E96" s="19"/>
      <c r="F96" s="19"/>
      <c r="G96" s="19"/>
      <c r="H96" s="19"/>
    </row>
    <row r="97" spans="3:8" x14ac:dyDescent="0.25">
      <c r="C97" s="19" t="e">
        <f t="shared" si="3"/>
        <v>#VALUE!</v>
      </c>
      <c r="E97" s="19"/>
      <c r="F97" s="19"/>
      <c r="G97" s="19"/>
      <c r="H97" s="19"/>
    </row>
    <row r="98" spans="3:8" x14ac:dyDescent="0.25">
      <c r="C98" s="19" t="e">
        <f t="shared" si="3"/>
        <v>#VALUE!</v>
      </c>
      <c r="E98" s="19"/>
      <c r="F98" s="19"/>
      <c r="G98" s="19"/>
      <c r="H98" s="19"/>
    </row>
    <row r="99" spans="3:8" x14ac:dyDescent="0.25">
      <c r="C99" s="19" t="e">
        <f t="shared" si="3"/>
        <v>#VALUE!</v>
      </c>
      <c r="E99" s="19"/>
      <c r="F99" s="19"/>
      <c r="G99" s="19"/>
      <c r="H99" s="19"/>
    </row>
    <row r="100" spans="3:8" x14ac:dyDescent="0.25">
      <c r="C100" s="19" t="e">
        <f t="shared" si="3"/>
        <v>#VALUE!</v>
      </c>
      <c r="E100" s="19"/>
      <c r="F100" s="19"/>
      <c r="G100" s="19"/>
      <c r="H100" s="19"/>
    </row>
    <row r="101" spans="3:8" x14ac:dyDescent="0.25">
      <c r="C101" s="19" t="e">
        <f t="shared" si="3"/>
        <v>#VALUE!</v>
      </c>
      <c r="E101" s="19"/>
      <c r="F101" s="19"/>
      <c r="G101" s="19"/>
      <c r="H101" s="19"/>
    </row>
    <row r="102" spans="3:8" x14ac:dyDescent="0.25">
      <c r="C102" s="19" t="e">
        <f t="shared" si="3"/>
        <v>#VALUE!</v>
      </c>
      <c r="E102" s="19"/>
      <c r="F102" s="19"/>
      <c r="G102" s="19"/>
      <c r="H102" s="19"/>
    </row>
    <row r="103" spans="3:8" x14ac:dyDescent="0.25">
      <c r="C103" s="19" t="e">
        <f t="shared" si="3"/>
        <v>#VALUE!</v>
      </c>
      <c r="E103" s="19"/>
      <c r="F103" s="19"/>
      <c r="G103" s="19"/>
      <c r="H103" s="19"/>
    </row>
    <row r="104" spans="3:8" x14ac:dyDescent="0.25">
      <c r="C104" s="19" t="e">
        <f t="shared" si="3"/>
        <v>#VALUE!</v>
      </c>
      <c r="E104" s="19"/>
      <c r="F104" s="19"/>
      <c r="G104" s="19"/>
      <c r="H104" s="19"/>
    </row>
    <row r="105" spans="3:8" x14ac:dyDescent="0.25">
      <c r="C105" s="19" t="e">
        <f t="shared" si="3"/>
        <v>#VALUE!</v>
      </c>
      <c r="E105" s="19"/>
      <c r="F105" s="19"/>
      <c r="G105" s="19"/>
      <c r="H105" s="19"/>
    </row>
    <row r="106" spans="3:8" x14ac:dyDescent="0.25">
      <c r="C106" s="19" t="e">
        <f t="shared" si="3"/>
        <v>#VALUE!</v>
      </c>
      <c r="E106" s="19"/>
      <c r="F106" s="19"/>
      <c r="G106" s="19"/>
      <c r="H106" s="19"/>
    </row>
    <row r="107" spans="3:8" x14ac:dyDescent="0.25">
      <c r="C107" s="19" t="e">
        <f>RIGHT(B107,LEN(B107)-2)</f>
        <v>#VALUE!</v>
      </c>
      <c r="E107" s="19"/>
      <c r="F107" s="19"/>
      <c r="G107" s="19"/>
      <c r="H107" s="19"/>
    </row>
    <row r="108" spans="3:8" x14ac:dyDescent="0.25">
      <c r="C108" s="19" t="e">
        <f t="shared" si="3"/>
        <v>#VALUE!</v>
      </c>
      <c r="E108" s="19"/>
      <c r="F108" s="19"/>
      <c r="G108" s="19"/>
      <c r="H108" s="19"/>
    </row>
    <row r="109" spans="3:8" x14ac:dyDescent="0.25">
      <c r="C109" s="19" t="e">
        <f t="shared" si="3"/>
        <v>#VALUE!</v>
      </c>
      <c r="E109" s="19"/>
      <c r="F109" s="19"/>
      <c r="G109" s="19"/>
      <c r="H109" s="19"/>
    </row>
    <row r="110" spans="3:8" x14ac:dyDescent="0.25">
      <c r="C110" s="19" t="e">
        <f t="shared" si="3"/>
        <v>#VALUE!</v>
      </c>
      <c r="E110" s="19"/>
      <c r="F110" s="19"/>
      <c r="G110" s="19"/>
      <c r="H110" s="19"/>
    </row>
    <row r="111" spans="3:8" x14ac:dyDescent="0.25">
      <c r="C111" s="19" t="e">
        <f t="shared" si="3"/>
        <v>#VALUE!</v>
      </c>
      <c r="E111" s="19"/>
      <c r="F111" s="19"/>
      <c r="G111" s="19"/>
      <c r="H111" s="19"/>
    </row>
    <row r="112" spans="3:8" x14ac:dyDescent="0.25">
      <c r="C112" s="19" t="e">
        <f t="shared" si="3"/>
        <v>#VALUE!</v>
      </c>
      <c r="E112" s="19"/>
      <c r="F112" s="19"/>
      <c r="G112" s="19"/>
      <c r="H112" s="19"/>
    </row>
    <row r="113" spans="3:8" x14ac:dyDescent="0.25">
      <c r="C113" s="19" t="e">
        <f t="shared" si="3"/>
        <v>#VALUE!</v>
      </c>
      <c r="E113" s="19"/>
      <c r="F113" s="19"/>
      <c r="G113" s="19"/>
      <c r="H113" s="19"/>
    </row>
    <row r="114" spans="3:8" x14ac:dyDescent="0.25">
      <c r="C114" s="19" t="e">
        <f t="shared" si="3"/>
        <v>#VALUE!</v>
      </c>
      <c r="E114" s="19"/>
      <c r="F114" s="19"/>
      <c r="G114" s="19"/>
      <c r="H114" s="19"/>
    </row>
    <row r="115" spans="3:8" x14ac:dyDescent="0.25">
      <c r="C115" s="19" t="e">
        <f t="shared" si="3"/>
        <v>#VALUE!</v>
      </c>
      <c r="E115" s="19"/>
      <c r="F115" s="19"/>
      <c r="G115" s="19"/>
      <c r="H115" s="19"/>
    </row>
    <row r="116" spans="3:8" x14ac:dyDescent="0.25">
      <c r="C116" s="19" t="e">
        <f t="shared" si="3"/>
        <v>#VALUE!</v>
      </c>
      <c r="E116" s="19"/>
      <c r="F116" s="19"/>
      <c r="G116" s="19"/>
      <c r="H116" s="19"/>
    </row>
    <row r="117" spans="3:8" x14ac:dyDescent="0.25">
      <c r="C117" s="19" t="e">
        <f t="shared" si="3"/>
        <v>#VALUE!</v>
      </c>
      <c r="E117" s="19"/>
      <c r="F117" s="19"/>
      <c r="G117" s="19"/>
      <c r="H117" s="19"/>
    </row>
    <row r="118" spans="3:8" x14ac:dyDescent="0.25">
      <c r="C118" s="19" t="e">
        <f t="shared" si="3"/>
        <v>#VALUE!</v>
      </c>
      <c r="E118" s="19"/>
      <c r="F118" s="19"/>
      <c r="G118" s="19"/>
      <c r="H118" s="19"/>
    </row>
    <row r="119" spans="3:8" x14ac:dyDescent="0.25">
      <c r="C119" s="19" t="e">
        <f t="shared" si="3"/>
        <v>#VALUE!</v>
      </c>
      <c r="E119" s="19"/>
      <c r="F119" s="19"/>
      <c r="G119" s="19"/>
      <c r="H119" s="19"/>
    </row>
    <row r="120" spans="3:8" x14ac:dyDescent="0.25">
      <c r="C120" s="19" t="e">
        <f t="shared" si="3"/>
        <v>#VALUE!</v>
      </c>
      <c r="E120" s="19"/>
      <c r="F120" s="19"/>
      <c r="G120" s="19"/>
      <c r="H120" s="19"/>
    </row>
    <row r="121" spans="3:8" x14ac:dyDescent="0.25">
      <c r="C121" s="19" t="e">
        <f t="shared" si="3"/>
        <v>#VALUE!</v>
      </c>
      <c r="E121" s="19"/>
      <c r="F121" s="19"/>
      <c r="G121" s="19"/>
      <c r="H121" s="19"/>
    </row>
    <row r="122" spans="3:8" x14ac:dyDescent="0.25">
      <c r="C122" s="19" t="e">
        <f t="shared" si="3"/>
        <v>#VALUE!</v>
      </c>
      <c r="E122" s="19"/>
      <c r="F122" s="19"/>
      <c r="G122" s="19"/>
      <c r="H122" s="19"/>
    </row>
    <row r="123" spans="3:8" x14ac:dyDescent="0.25">
      <c r="C123" s="19" t="e">
        <f t="shared" si="3"/>
        <v>#VALUE!</v>
      </c>
      <c r="E123" s="19"/>
      <c r="F123" s="19"/>
      <c r="G123" s="19"/>
      <c r="H123" s="19"/>
    </row>
    <row r="124" spans="3:8" x14ac:dyDescent="0.25">
      <c r="C124" s="19" t="e">
        <f t="shared" si="3"/>
        <v>#VALUE!</v>
      </c>
      <c r="E124" s="19"/>
      <c r="F124" s="19"/>
      <c r="G124" s="19"/>
      <c r="H124" s="19"/>
    </row>
    <row r="125" spans="3:8" x14ac:dyDescent="0.25">
      <c r="C125" s="19" t="e">
        <f t="shared" si="3"/>
        <v>#VALUE!</v>
      </c>
      <c r="E125" s="19"/>
      <c r="F125" s="19"/>
      <c r="G125" s="19"/>
      <c r="H125" s="19"/>
    </row>
    <row r="126" spans="3:8" x14ac:dyDescent="0.25">
      <c r="C126" s="19" t="e">
        <f t="shared" si="3"/>
        <v>#VALUE!</v>
      </c>
      <c r="E126" s="19"/>
      <c r="F126" s="19"/>
      <c r="G126" s="19"/>
      <c r="H126" s="19"/>
    </row>
    <row r="127" spans="3:8" x14ac:dyDescent="0.25">
      <c r="C127" s="19" t="e">
        <f t="shared" si="3"/>
        <v>#VALUE!</v>
      </c>
      <c r="E127" s="19"/>
      <c r="F127" s="19"/>
      <c r="G127" s="19"/>
      <c r="H127" s="19"/>
    </row>
    <row r="128" spans="3:8" x14ac:dyDescent="0.25">
      <c r="C128" s="19" t="e">
        <f t="shared" si="3"/>
        <v>#VALUE!</v>
      </c>
      <c r="E128" s="19"/>
      <c r="F128" s="19"/>
      <c r="G128" s="19"/>
      <c r="H128" s="19"/>
    </row>
    <row r="129" spans="3:8" x14ac:dyDescent="0.25">
      <c r="C129" s="19" t="e">
        <f>RIGHT(B129,LEN(B129)-2)</f>
        <v>#VALUE!</v>
      </c>
      <c r="E129" s="19"/>
      <c r="F129" s="19"/>
      <c r="G129" s="19"/>
      <c r="H129" s="19"/>
    </row>
    <row r="130" spans="3:8" x14ac:dyDescent="0.25">
      <c r="C130" s="19" t="e">
        <f t="shared" si="3"/>
        <v>#VALUE!</v>
      </c>
      <c r="E130" s="19"/>
      <c r="F130" s="19"/>
      <c r="G130" s="19"/>
      <c r="H130" s="19"/>
    </row>
    <row r="131" spans="3:8" x14ac:dyDescent="0.25">
      <c r="C131" s="19" t="e">
        <f t="shared" si="3"/>
        <v>#VALUE!</v>
      </c>
      <c r="E131" s="19"/>
      <c r="F131" s="19"/>
      <c r="G131" s="19"/>
      <c r="H131" s="19"/>
    </row>
    <row r="132" spans="3:8" x14ac:dyDescent="0.25">
      <c r="C132" s="19" t="e">
        <f t="shared" si="3"/>
        <v>#VALUE!</v>
      </c>
      <c r="E132" s="19"/>
      <c r="F132" s="19"/>
      <c r="G132" s="19"/>
      <c r="H132" s="19"/>
    </row>
    <row r="133" spans="3:8" x14ac:dyDescent="0.25">
      <c r="C133" s="19" t="e">
        <f t="shared" si="3"/>
        <v>#VALUE!</v>
      </c>
      <c r="E133" s="19"/>
      <c r="F133" s="19"/>
      <c r="G133" s="19"/>
      <c r="H133" s="19"/>
    </row>
    <row r="134" spans="3:8" x14ac:dyDescent="0.25">
      <c r="C134" s="19" t="e">
        <f t="shared" si="3"/>
        <v>#VALUE!</v>
      </c>
      <c r="E134" s="19"/>
      <c r="F134" s="19"/>
      <c r="G134" s="19"/>
      <c r="H134" s="19"/>
    </row>
    <row r="135" spans="3:8" x14ac:dyDescent="0.25">
      <c r="C135" s="19" t="e">
        <f t="shared" si="3"/>
        <v>#VALUE!</v>
      </c>
      <c r="E135" s="19"/>
      <c r="F135" s="19"/>
      <c r="G135" s="19"/>
      <c r="H135" s="19"/>
    </row>
    <row r="136" spans="3:8" x14ac:dyDescent="0.25">
      <c r="C136" s="19" t="e">
        <f t="shared" si="3"/>
        <v>#VALUE!</v>
      </c>
      <c r="E136" s="19"/>
      <c r="F136" s="19"/>
      <c r="G136" s="19"/>
      <c r="H136" s="19"/>
    </row>
    <row r="137" spans="3:8" x14ac:dyDescent="0.25">
      <c r="C137" s="19" t="e">
        <f t="shared" si="3"/>
        <v>#VALUE!</v>
      </c>
      <c r="E137" s="19"/>
      <c r="F137" s="19"/>
      <c r="G137" s="19"/>
      <c r="H137" s="19"/>
    </row>
    <row r="138" spans="3:8" x14ac:dyDescent="0.25">
      <c r="C138" s="19" t="e">
        <f t="shared" si="3"/>
        <v>#VALUE!</v>
      </c>
      <c r="E138" s="19"/>
      <c r="F138" s="19"/>
      <c r="G138" s="19"/>
      <c r="H138" s="19"/>
    </row>
    <row r="139" spans="3:8" x14ac:dyDescent="0.25">
      <c r="C139" s="19" t="e">
        <f t="shared" si="3"/>
        <v>#VALUE!</v>
      </c>
      <c r="E139" s="19"/>
      <c r="F139" s="19"/>
      <c r="G139" s="19"/>
      <c r="H139" s="19"/>
    </row>
    <row r="140" spans="3:8" x14ac:dyDescent="0.25">
      <c r="C140" s="19" t="e">
        <f t="shared" si="3"/>
        <v>#VALUE!</v>
      </c>
      <c r="E140" s="19"/>
      <c r="F140" s="19"/>
      <c r="G140" s="19"/>
      <c r="H140" s="19"/>
    </row>
    <row r="141" spans="3:8" x14ac:dyDescent="0.25">
      <c r="C141" s="19" t="e">
        <f t="shared" si="3"/>
        <v>#VALUE!</v>
      </c>
      <c r="E141" s="19"/>
      <c r="F141" s="19"/>
      <c r="G141" s="19"/>
      <c r="H141" s="19"/>
    </row>
    <row r="142" spans="3:8" x14ac:dyDescent="0.25">
      <c r="C142" s="19" t="e">
        <f>RIGHT(B142,LEN(B142)-2)</f>
        <v>#VALUE!</v>
      </c>
      <c r="E142" s="19"/>
      <c r="F142" s="19"/>
      <c r="G142" s="19"/>
      <c r="H142" s="19"/>
    </row>
    <row r="143" spans="3:8" x14ac:dyDescent="0.25">
      <c r="C143" s="19" t="e">
        <f t="shared" si="3"/>
        <v>#VALUE!</v>
      </c>
      <c r="E143" s="19"/>
      <c r="F143" s="19"/>
      <c r="G143" s="19"/>
      <c r="H143" s="19"/>
    </row>
    <row r="144" spans="3:8" x14ac:dyDescent="0.25">
      <c r="C144" s="19" t="e">
        <f t="shared" si="3"/>
        <v>#VALUE!</v>
      </c>
      <c r="E144" s="19"/>
      <c r="F144" s="19"/>
      <c r="G144" s="19"/>
      <c r="H144" s="19"/>
    </row>
    <row r="145" spans="3:8" x14ac:dyDescent="0.25">
      <c r="C145" s="19" t="e">
        <f t="shared" ref="C145:C215" si="5">RIGHT(B145,LEN(B145)-2)</f>
        <v>#VALUE!</v>
      </c>
      <c r="E145" s="19"/>
      <c r="F145" s="19"/>
      <c r="G145" s="19"/>
      <c r="H145" s="19"/>
    </row>
    <row r="146" spans="3:8" x14ac:dyDescent="0.25">
      <c r="C146" s="19" t="e">
        <f t="shared" si="5"/>
        <v>#VALUE!</v>
      </c>
      <c r="E146" s="19"/>
      <c r="F146" s="19"/>
      <c r="G146" s="19"/>
      <c r="H146" s="19"/>
    </row>
    <row r="147" spans="3:8" x14ac:dyDescent="0.25">
      <c r="C147" s="19" t="e">
        <f t="shared" si="5"/>
        <v>#VALUE!</v>
      </c>
      <c r="E147" s="19"/>
      <c r="F147" s="19"/>
      <c r="G147" s="19"/>
      <c r="H147" s="19"/>
    </row>
    <row r="148" spans="3:8" x14ac:dyDescent="0.25">
      <c r="C148" s="19" t="e">
        <f t="shared" si="5"/>
        <v>#VALUE!</v>
      </c>
      <c r="E148" s="19"/>
      <c r="F148" s="19"/>
      <c r="G148" s="19"/>
      <c r="H148" s="19"/>
    </row>
    <row r="149" spans="3:8" x14ac:dyDescent="0.25">
      <c r="C149" s="19" t="e">
        <f t="shared" si="5"/>
        <v>#VALUE!</v>
      </c>
      <c r="E149" s="19"/>
      <c r="F149" s="19"/>
      <c r="G149" s="19"/>
      <c r="H149" s="19"/>
    </row>
    <row r="150" spans="3:8" x14ac:dyDescent="0.25">
      <c r="C150" s="19" t="e">
        <f t="shared" si="5"/>
        <v>#VALUE!</v>
      </c>
      <c r="E150" s="19"/>
      <c r="F150" s="19"/>
      <c r="G150" s="19"/>
      <c r="H150" s="19"/>
    </row>
    <row r="151" spans="3:8" x14ac:dyDescent="0.25">
      <c r="C151" s="19" t="e">
        <f>RIGHT(B151,LEN(B151)-2)</f>
        <v>#VALUE!</v>
      </c>
      <c r="E151" s="19"/>
      <c r="F151" s="19"/>
      <c r="G151" s="19"/>
      <c r="H151" s="19"/>
    </row>
    <row r="152" spans="3:8" x14ac:dyDescent="0.25">
      <c r="C152" s="19" t="e">
        <f t="shared" si="5"/>
        <v>#VALUE!</v>
      </c>
      <c r="E152" s="19"/>
      <c r="F152" s="19"/>
      <c r="G152" s="19"/>
      <c r="H152" s="19"/>
    </row>
    <row r="153" spans="3:8" x14ac:dyDescent="0.25">
      <c r="C153" s="19" t="e">
        <f t="shared" si="5"/>
        <v>#VALUE!</v>
      </c>
      <c r="E153" s="19"/>
      <c r="F153" s="19"/>
      <c r="G153" s="19"/>
      <c r="H153" s="19"/>
    </row>
    <row r="154" spans="3:8" x14ac:dyDescent="0.25">
      <c r="C154" s="19" t="e">
        <f t="shared" si="5"/>
        <v>#VALUE!</v>
      </c>
      <c r="E154" s="19"/>
      <c r="F154" s="19"/>
      <c r="G154" s="19"/>
      <c r="H154" s="19"/>
    </row>
    <row r="155" spans="3:8" x14ac:dyDescent="0.25">
      <c r="C155" s="19" t="e">
        <f>RIGHT(B155,LEN(B155)-2)</f>
        <v>#VALUE!</v>
      </c>
      <c r="E155" s="19"/>
      <c r="F155" s="19"/>
      <c r="G155" s="19"/>
      <c r="H155" s="19"/>
    </row>
    <row r="156" spans="3:8" x14ac:dyDescent="0.25">
      <c r="C156" s="19" t="e">
        <f t="shared" ref="C156" si="6">RIGHT(B156,LEN(B156)-2)</f>
        <v>#VALUE!</v>
      </c>
      <c r="E156" s="19"/>
      <c r="F156" s="19"/>
      <c r="G156" s="19"/>
      <c r="H156" s="19"/>
    </row>
    <row r="157" spans="3:8" x14ac:dyDescent="0.25">
      <c r="C157" s="19" t="e">
        <f t="shared" si="5"/>
        <v>#VALUE!</v>
      </c>
      <c r="E157" s="19"/>
      <c r="F157" s="19"/>
      <c r="G157" s="19"/>
      <c r="H157" s="19"/>
    </row>
    <row r="158" spans="3:8" x14ac:dyDescent="0.25">
      <c r="C158" s="19" t="e">
        <f t="shared" si="5"/>
        <v>#VALUE!</v>
      </c>
      <c r="E158" s="19"/>
      <c r="F158" s="19"/>
      <c r="G158" s="19"/>
      <c r="H158" s="19"/>
    </row>
    <row r="159" spans="3:8" x14ac:dyDescent="0.25">
      <c r="C159" s="19" t="e">
        <f t="shared" si="5"/>
        <v>#VALUE!</v>
      </c>
      <c r="E159" s="19"/>
      <c r="F159" s="19"/>
      <c r="G159" s="19"/>
      <c r="H159" s="19"/>
    </row>
    <row r="160" spans="3:8" x14ac:dyDescent="0.25">
      <c r="C160" s="19" t="e">
        <f t="shared" si="5"/>
        <v>#VALUE!</v>
      </c>
      <c r="E160" s="19"/>
      <c r="F160" s="19"/>
      <c r="G160" s="19"/>
      <c r="H160" s="19"/>
    </row>
    <row r="161" spans="3:8" x14ac:dyDescent="0.25">
      <c r="C161" s="19" t="e">
        <f t="shared" si="5"/>
        <v>#VALUE!</v>
      </c>
      <c r="E161" s="19"/>
      <c r="F161" s="19"/>
      <c r="G161" s="19"/>
      <c r="H161" s="19"/>
    </row>
    <row r="162" spans="3:8" x14ac:dyDescent="0.25">
      <c r="C162" s="19" t="e">
        <f t="shared" si="5"/>
        <v>#VALUE!</v>
      </c>
      <c r="E162" s="19"/>
      <c r="F162" s="19"/>
      <c r="G162" s="19"/>
      <c r="H162" s="19"/>
    </row>
    <row r="163" spans="3:8" x14ac:dyDescent="0.25">
      <c r="C163" s="19" t="e">
        <f t="shared" si="5"/>
        <v>#VALUE!</v>
      </c>
      <c r="E163" s="19"/>
      <c r="F163" s="19"/>
      <c r="G163" s="19"/>
      <c r="H163" s="19"/>
    </row>
    <row r="164" spans="3:8" x14ac:dyDescent="0.25">
      <c r="C164" s="19" t="e">
        <f t="shared" si="5"/>
        <v>#VALUE!</v>
      </c>
      <c r="E164" s="19"/>
      <c r="F164" s="19"/>
      <c r="G164" s="19"/>
      <c r="H164" s="19"/>
    </row>
    <row r="165" spans="3:8" x14ac:dyDescent="0.25">
      <c r="C165" s="19" t="e">
        <f t="shared" si="5"/>
        <v>#VALUE!</v>
      </c>
      <c r="E165" s="19"/>
      <c r="F165" s="19"/>
      <c r="G165" s="19"/>
      <c r="H165" s="19"/>
    </row>
    <row r="166" spans="3:8" x14ac:dyDescent="0.25">
      <c r="C166" s="19" t="e">
        <f t="shared" si="5"/>
        <v>#VALUE!</v>
      </c>
      <c r="E166" s="19"/>
      <c r="F166" s="19"/>
      <c r="G166" s="19"/>
      <c r="H166" s="19"/>
    </row>
    <row r="167" spans="3:8" x14ac:dyDescent="0.25">
      <c r="C167" s="19" t="e">
        <f t="shared" si="5"/>
        <v>#VALUE!</v>
      </c>
      <c r="E167" s="19"/>
      <c r="F167" s="19"/>
      <c r="G167" s="19"/>
      <c r="H167" s="19"/>
    </row>
    <row r="168" spans="3:8" x14ac:dyDescent="0.25">
      <c r="C168" s="19" t="e">
        <f t="shared" si="5"/>
        <v>#VALUE!</v>
      </c>
      <c r="E168" s="19"/>
      <c r="F168" s="19"/>
      <c r="G168" s="19"/>
      <c r="H168" s="19"/>
    </row>
    <row r="169" spans="3:8" x14ac:dyDescent="0.25">
      <c r="C169" s="19" t="e">
        <f t="shared" si="5"/>
        <v>#VALUE!</v>
      </c>
      <c r="E169" s="19"/>
      <c r="F169" s="19"/>
      <c r="G169" s="19"/>
      <c r="H169" s="19"/>
    </row>
    <row r="170" spans="3:8" x14ac:dyDescent="0.25">
      <c r="C170" s="19" t="e">
        <f t="shared" si="5"/>
        <v>#VALUE!</v>
      </c>
      <c r="E170" s="19"/>
      <c r="F170" s="19"/>
      <c r="G170" s="19"/>
      <c r="H170" s="19"/>
    </row>
    <row r="171" spans="3:8" x14ac:dyDescent="0.25">
      <c r="C171" s="19" t="e">
        <f t="shared" si="5"/>
        <v>#VALUE!</v>
      </c>
      <c r="E171" s="19"/>
      <c r="F171" s="19"/>
      <c r="G171" s="19"/>
      <c r="H171" s="19"/>
    </row>
    <row r="172" spans="3:8" x14ac:dyDescent="0.25">
      <c r="C172" s="19" t="e">
        <f t="shared" si="5"/>
        <v>#VALUE!</v>
      </c>
      <c r="E172" s="19"/>
      <c r="F172" s="19"/>
      <c r="G172" s="19"/>
      <c r="H172" s="19"/>
    </row>
    <row r="173" spans="3:8" x14ac:dyDescent="0.25">
      <c r="C173" s="19" t="e">
        <f t="shared" si="5"/>
        <v>#VALUE!</v>
      </c>
      <c r="E173" s="19"/>
      <c r="F173" s="19"/>
      <c r="G173" s="19"/>
      <c r="H173" s="19"/>
    </row>
    <row r="174" spans="3:8" x14ac:dyDescent="0.25">
      <c r="C174" s="19" t="e">
        <f t="shared" si="5"/>
        <v>#VALUE!</v>
      </c>
      <c r="E174" s="19"/>
      <c r="F174" s="19"/>
      <c r="G174" s="19"/>
      <c r="H174" s="19"/>
    </row>
    <row r="175" spans="3:8" x14ac:dyDescent="0.25">
      <c r="C175" s="19" t="e">
        <f t="shared" si="5"/>
        <v>#VALUE!</v>
      </c>
      <c r="E175" s="19"/>
      <c r="F175" s="19"/>
      <c r="G175" s="19"/>
      <c r="H175" s="19"/>
    </row>
    <row r="176" spans="3:8" x14ac:dyDescent="0.25">
      <c r="C176" s="19" t="e">
        <f t="shared" si="5"/>
        <v>#VALUE!</v>
      </c>
      <c r="E176" s="19"/>
      <c r="F176" s="19"/>
      <c r="G176" s="19"/>
      <c r="H176" s="19"/>
    </row>
    <row r="177" spans="3:8" x14ac:dyDescent="0.25">
      <c r="C177" s="19" t="e">
        <f t="shared" si="5"/>
        <v>#VALUE!</v>
      </c>
      <c r="E177" s="19"/>
      <c r="F177" s="19"/>
      <c r="G177" s="19"/>
      <c r="H177" s="19"/>
    </row>
    <row r="178" spans="3:8" x14ac:dyDescent="0.25">
      <c r="C178" s="19" t="e">
        <f t="shared" si="5"/>
        <v>#VALUE!</v>
      </c>
      <c r="E178" s="19"/>
      <c r="F178" s="19"/>
      <c r="G178" s="19"/>
      <c r="H178" s="19"/>
    </row>
    <row r="179" spans="3:8" x14ac:dyDescent="0.25">
      <c r="C179" s="19" t="e">
        <f t="shared" si="5"/>
        <v>#VALUE!</v>
      </c>
      <c r="E179" s="19"/>
      <c r="F179" s="19"/>
      <c r="G179" s="19"/>
      <c r="H179" s="19"/>
    </row>
    <row r="180" spans="3:8" x14ac:dyDescent="0.25">
      <c r="C180" s="19" t="e">
        <f t="shared" si="5"/>
        <v>#VALUE!</v>
      </c>
      <c r="E180" s="19"/>
      <c r="F180" s="19"/>
      <c r="G180" s="19"/>
      <c r="H180" s="19"/>
    </row>
    <row r="181" spans="3:8" x14ac:dyDescent="0.25">
      <c r="C181" s="19" t="e">
        <f t="shared" si="5"/>
        <v>#VALUE!</v>
      </c>
      <c r="E181" s="19"/>
      <c r="F181" s="19"/>
      <c r="G181" s="19"/>
      <c r="H181" s="19"/>
    </row>
    <row r="182" spans="3:8" x14ac:dyDescent="0.25">
      <c r="C182" s="19" t="e">
        <f t="shared" si="5"/>
        <v>#VALUE!</v>
      </c>
      <c r="E182" s="19"/>
      <c r="F182" s="19"/>
      <c r="G182" s="19"/>
      <c r="H182" s="19"/>
    </row>
    <row r="183" spans="3:8" x14ac:dyDescent="0.25">
      <c r="C183" s="19" t="e">
        <f t="shared" si="5"/>
        <v>#VALUE!</v>
      </c>
      <c r="E183" s="19"/>
      <c r="F183" s="19"/>
      <c r="G183" s="19"/>
      <c r="H183" s="19"/>
    </row>
    <row r="184" spans="3:8" x14ac:dyDescent="0.25">
      <c r="C184" s="19" t="e">
        <f t="shared" si="5"/>
        <v>#VALUE!</v>
      </c>
      <c r="E184" s="19"/>
      <c r="F184" s="19"/>
      <c r="G184" s="19"/>
      <c r="H184" s="19"/>
    </row>
    <row r="185" spans="3:8" x14ac:dyDescent="0.25">
      <c r="C185" s="19" t="e">
        <f t="shared" si="5"/>
        <v>#VALUE!</v>
      </c>
      <c r="E185" s="19"/>
      <c r="F185" s="19"/>
      <c r="G185" s="19"/>
      <c r="H185" s="19"/>
    </row>
    <row r="186" spans="3:8" x14ac:dyDescent="0.25">
      <c r="C186" s="19" t="e">
        <f t="shared" si="5"/>
        <v>#VALUE!</v>
      </c>
      <c r="E186" s="19"/>
      <c r="F186" s="19"/>
      <c r="G186" s="19"/>
      <c r="H186" s="19"/>
    </row>
    <row r="187" spans="3:8" x14ac:dyDescent="0.25">
      <c r="C187" s="19" t="e">
        <f t="shared" si="5"/>
        <v>#VALUE!</v>
      </c>
      <c r="E187" s="19"/>
      <c r="F187" s="19"/>
      <c r="G187" s="19"/>
      <c r="H187" s="19"/>
    </row>
    <row r="188" spans="3:8" x14ac:dyDescent="0.25">
      <c r="C188" s="19" t="e">
        <f t="shared" si="5"/>
        <v>#VALUE!</v>
      </c>
      <c r="E188" s="19"/>
      <c r="F188" s="19"/>
      <c r="G188" s="19"/>
      <c r="H188" s="19"/>
    </row>
    <row r="189" spans="3:8" x14ac:dyDescent="0.25">
      <c r="C189" s="19" t="e">
        <f t="shared" si="5"/>
        <v>#VALUE!</v>
      </c>
      <c r="E189" s="19"/>
      <c r="F189" s="19"/>
      <c r="G189" s="19"/>
      <c r="H189" s="19"/>
    </row>
    <row r="190" spans="3:8" x14ac:dyDescent="0.25">
      <c r="C190" s="19" t="e">
        <f t="shared" si="5"/>
        <v>#VALUE!</v>
      </c>
      <c r="E190" s="19"/>
      <c r="F190" s="19"/>
      <c r="G190" s="19"/>
      <c r="H190" s="19"/>
    </row>
    <row r="191" spans="3:8" x14ac:dyDescent="0.25">
      <c r="C191" s="19" t="e">
        <f t="shared" si="5"/>
        <v>#VALUE!</v>
      </c>
      <c r="E191" s="19"/>
      <c r="F191" s="19"/>
      <c r="G191" s="19"/>
      <c r="H191" s="19"/>
    </row>
    <row r="192" spans="3:8" x14ac:dyDescent="0.25">
      <c r="C192" s="19" t="e">
        <f t="shared" si="5"/>
        <v>#VALUE!</v>
      </c>
      <c r="E192" s="19"/>
      <c r="F192" s="19"/>
      <c r="G192" s="19"/>
      <c r="H192" s="19"/>
    </row>
    <row r="193" spans="3:8" x14ac:dyDescent="0.25">
      <c r="C193" s="19" t="e">
        <f t="shared" si="5"/>
        <v>#VALUE!</v>
      </c>
      <c r="E193" s="19"/>
      <c r="F193" s="19"/>
      <c r="G193" s="19"/>
      <c r="H193" s="19"/>
    </row>
    <row r="194" spans="3:8" x14ac:dyDescent="0.25">
      <c r="C194" s="19" t="e">
        <f t="shared" si="5"/>
        <v>#VALUE!</v>
      </c>
      <c r="E194" s="19"/>
      <c r="F194" s="19"/>
      <c r="G194" s="19"/>
      <c r="H194" s="19"/>
    </row>
    <row r="195" spans="3:8" x14ac:dyDescent="0.25">
      <c r="C195" s="19" t="e">
        <f t="shared" si="5"/>
        <v>#VALUE!</v>
      </c>
      <c r="E195" s="19"/>
      <c r="F195" s="19"/>
      <c r="G195" s="19"/>
      <c r="H195" s="19"/>
    </row>
    <row r="196" spans="3:8" x14ac:dyDescent="0.25">
      <c r="C196" s="19" t="e">
        <f t="shared" si="5"/>
        <v>#VALUE!</v>
      </c>
      <c r="E196" s="19"/>
      <c r="F196" s="19"/>
      <c r="G196" s="19"/>
      <c r="H196" s="19"/>
    </row>
    <row r="197" spans="3:8" x14ac:dyDescent="0.25">
      <c r="C197" s="19" t="e">
        <f t="shared" si="5"/>
        <v>#VALUE!</v>
      </c>
      <c r="E197" s="19"/>
      <c r="F197" s="19"/>
      <c r="G197" s="19"/>
      <c r="H197" s="19"/>
    </row>
    <row r="198" spans="3:8" x14ac:dyDescent="0.25">
      <c r="C198" s="19" t="e">
        <f t="shared" si="5"/>
        <v>#VALUE!</v>
      </c>
      <c r="E198" s="19"/>
      <c r="F198" s="19"/>
      <c r="G198" s="19"/>
      <c r="H198" s="19"/>
    </row>
    <row r="199" spans="3:8" x14ac:dyDescent="0.25">
      <c r="C199" s="19" t="e">
        <f t="shared" si="5"/>
        <v>#VALUE!</v>
      </c>
      <c r="E199" s="19"/>
      <c r="F199" s="19"/>
      <c r="G199" s="19"/>
      <c r="H199" s="19"/>
    </row>
    <row r="200" spans="3:8" x14ac:dyDescent="0.25">
      <c r="C200" s="19" t="e">
        <f t="shared" si="5"/>
        <v>#VALUE!</v>
      </c>
      <c r="E200" s="19"/>
      <c r="F200" s="19"/>
      <c r="G200" s="19"/>
      <c r="H200" s="19"/>
    </row>
    <row r="201" spans="3:8" x14ac:dyDescent="0.25">
      <c r="C201" s="19" t="e">
        <f t="shared" si="5"/>
        <v>#VALUE!</v>
      </c>
      <c r="E201" s="19"/>
      <c r="F201" s="19"/>
      <c r="G201" s="19"/>
      <c r="H201" s="19"/>
    </row>
    <row r="202" spans="3:8" x14ac:dyDescent="0.25">
      <c r="C202" s="19" t="e">
        <f t="shared" si="5"/>
        <v>#VALUE!</v>
      </c>
      <c r="E202" s="19"/>
      <c r="F202" s="19"/>
      <c r="G202" s="19"/>
      <c r="H202" s="19"/>
    </row>
    <row r="203" spans="3:8" x14ac:dyDescent="0.25">
      <c r="C203" s="19" t="e">
        <f t="shared" si="5"/>
        <v>#VALUE!</v>
      </c>
      <c r="E203" s="19"/>
      <c r="F203" s="19"/>
      <c r="G203" s="19"/>
      <c r="H203" s="19"/>
    </row>
    <row r="204" spans="3:8" x14ac:dyDescent="0.25">
      <c r="C204" s="19" t="e">
        <f t="shared" si="5"/>
        <v>#VALUE!</v>
      </c>
      <c r="E204" s="19"/>
      <c r="F204" s="19"/>
      <c r="G204" s="19"/>
      <c r="H204" s="19"/>
    </row>
    <row r="205" spans="3:8" x14ac:dyDescent="0.25">
      <c r="C205" s="19" t="e">
        <f t="shared" si="5"/>
        <v>#VALUE!</v>
      </c>
      <c r="E205" s="19"/>
      <c r="F205" s="19"/>
      <c r="G205" s="19"/>
      <c r="H205" s="19"/>
    </row>
    <row r="206" spans="3:8" x14ac:dyDescent="0.25">
      <c r="C206" s="19" t="e">
        <f t="shared" si="5"/>
        <v>#VALUE!</v>
      </c>
      <c r="E206" s="19"/>
      <c r="F206" s="19"/>
      <c r="G206" s="19"/>
      <c r="H206" s="19"/>
    </row>
    <row r="207" spans="3:8" x14ac:dyDescent="0.25">
      <c r="C207" s="19" t="e">
        <f t="shared" si="5"/>
        <v>#VALUE!</v>
      </c>
      <c r="E207" s="19"/>
      <c r="F207" s="19"/>
      <c r="G207" s="19"/>
      <c r="H207" s="19"/>
    </row>
    <row r="208" spans="3:8" x14ac:dyDescent="0.25">
      <c r="C208" s="19" t="e">
        <f t="shared" si="5"/>
        <v>#VALUE!</v>
      </c>
      <c r="E208" s="19"/>
      <c r="F208" s="19"/>
      <c r="G208" s="19"/>
      <c r="H208" s="19"/>
    </row>
    <row r="209" spans="3:8" x14ac:dyDescent="0.25">
      <c r="C209" s="19" t="e">
        <f t="shared" si="5"/>
        <v>#VALUE!</v>
      </c>
      <c r="E209" s="19"/>
      <c r="F209" s="19"/>
      <c r="G209" s="19"/>
      <c r="H209" s="19"/>
    </row>
    <row r="210" spans="3:8" x14ac:dyDescent="0.25">
      <c r="C210" s="19" t="e">
        <f t="shared" si="5"/>
        <v>#VALUE!</v>
      </c>
      <c r="E210" s="19"/>
      <c r="F210" s="19"/>
      <c r="G210" s="19"/>
      <c r="H210" s="19"/>
    </row>
    <row r="211" spans="3:8" x14ac:dyDescent="0.25">
      <c r="C211" s="19" t="e">
        <f t="shared" si="5"/>
        <v>#VALUE!</v>
      </c>
      <c r="E211" s="19"/>
      <c r="F211" s="19"/>
      <c r="G211" s="19"/>
      <c r="H211" s="19"/>
    </row>
    <row r="212" spans="3:8" x14ac:dyDescent="0.25">
      <c r="C212" s="19" t="e">
        <f t="shared" si="5"/>
        <v>#VALUE!</v>
      </c>
      <c r="E212" s="19"/>
      <c r="F212" s="19"/>
      <c r="G212" s="19"/>
      <c r="H212" s="19"/>
    </row>
    <row r="213" spans="3:8" x14ac:dyDescent="0.25">
      <c r="C213" s="19" t="e">
        <f t="shared" si="5"/>
        <v>#VALUE!</v>
      </c>
      <c r="E213" s="19"/>
      <c r="F213" s="19"/>
      <c r="G213" s="19"/>
      <c r="H213" s="19"/>
    </row>
    <row r="214" spans="3:8" x14ac:dyDescent="0.25">
      <c r="C214" s="19" t="e">
        <f t="shared" si="5"/>
        <v>#VALUE!</v>
      </c>
      <c r="E214" s="19"/>
      <c r="F214" s="19"/>
      <c r="G214" s="19"/>
      <c r="H214" s="19"/>
    </row>
    <row r="215" spans="3:8" x14ac:dyDescent="0.25">
      <c r="C215" s="19" t="e">
        <f t="shared" si="5"/>
        <v>#VALUE!</v>
      </c>
      <c r="E215" s="19"/>
      <c r="F215" s="19"/>
      <c r="G215" s="19"/>
      <c r="H215" s="19"/>
    </row>
    <row r="216" spans="3:8" x14ac:dyDescent="0.25">
      <c r="C216" s="19" t="e">
        <f t="shared" ref="C216:C240" si="7">RIGHT(B216,LEN(B216)-2)</f>
        <v>#VALUE!</v>
      </c>
      <c r="E216" s="19"/>
      <c r="F216" s="19"/>
      <c r="G216" s="19"/>
      <c r="H216" s="19"/>
    </row>
    <row r="217" spans="3:8" x14ac:dyDescent="0.25">
      <c r="C217" s="19" t="e">
        <f t="shared" si="7"/>
        <v>#VALUE!</v>
      </c>
      <c r="E217" s="19"/>
      <c r="F217" s="19"/>
      <c r="G217" s="19"/>
      <c r="H217" s="19"/>
    </row>
    <row r="218" spans="3:8" x14ac:dyDescent="0.25">
      <c r="C218" s="19" t="e">
        <f t="shared" si="7"/>
        <v>#VALUE!</v>
      </c>
      <c r="E218" s="19"/>
      <c r="F218" s="19"/>
      <c r="G218" s="19"/>
      <c r="H218" s="19"/>
    </row>
    <row r="219" spans="3:8" x14ac:dyDescent="0.25">
      <c r="C219" s="19" t="e">
        <f t="shared" si="7"/>
        <v>#VALUE!</v>
      </c>
      <c r="E219" s="19"/>
      <c r="F219" s="19"/>
      <c r="G219" s="19"/>
      <c r="H219" s="19"/>
    </row>
    <row r="220" spans="3:8" x14ac:dyDescent="0.25">
      <c r="C220" s="19" t="e">
        <f t="shared" si="7"/>
        <v>#VALUE!</v>
      </c>
      <c r="E220" s="19"/>
      <c r="F220" s="19"/>
      <c r="G220" s="19"/>
      <c r="H220" s="19"/>
    </row>
    <row r="221" spans="3:8" x14ac:dyDescent="0.25">
      <c r="C221" s="19" t="e">
        <f t="shared" si="7"/>
        <v>#VALUE!</v>
      </c>
      <c r="E221" s="19"/>
      <c r="F221" s="19"/>
      <c r="G221" s="19"/>
      <c r="H221" s="19"/>
    </row>
    <row r="222" spans="3:8" x14ac:dyDescent="0.25">
      <c r="C222" s="19" t="e">
        <f t="shared" si="7"/>
        <v>#VALUE!</v>
      </c>
      <c r="E222" s="19"/>
      <c r="F222" s="19"/>
      <c r="G222" s="19"/>
      <c r="H222" s="19"/>
    </row>
    <row r="223" spans="3:8" x14ac:dyDescent="0.25">
      <c r="C223" s="19" t="e">
        <f t="shared" si="7"/>
        <v>#VALUE!</v>
      </c>
      <c r="E223" s="19"/>
      <c r="F223" s="19"/>
      <c r="G223" s="19"/>
      <c r="H223" s="19"/>
    </row>
    <row r="224" spans="3:8" x14ac:dyDescent="0.25">
      <c r="C224" s="19" t="e">
        <f t="shared" si="7"/>
        <v>#VALUE!</v>
      </c>
      <c r="E224" s="19"/>
      <c r="F224" s="19"/>
      <c r="G224" s="19"/>
      <c r="H224" s="19"/>
    </row>
    <row r="225" spans="3:8" x14ac:dyDescent="0.25">
      <c r="C225" s="19" t="e">
        <f t="shared" si="7"/>
        <v>#VALUE!</v>
      </c>
      <c r="E225" s="19"/>
      <c r="F225" s="19"/>
      <c r="G225" s="19"/>
      <c r="H225" s="19"/>
    </row>
    <row r="226" spans="3:8" x14ac:dyDescent="0.25">
      <c r="C226" s="19" t="e">
        <f t="shared" si="7"/>
        <v>#VALUE!</v>
      </c>
      <c r="E226" s="19"/>
      <c r="F226" s="19"/>
      <c r="G226" s="19"/>
      <c r="H226" s="19"/>
    </row>
    <row r="227" spans="3:8" x14ac:dyDescent="0.25">
      <c r="C227" s="19" t="e">
        <f t="shared" si="7"/>
        <v>#VALUE!</v>
      </c>
      <c r="E227" s="19"/>
      <c r="F227" s="19"/>
      <c r="G227" s="19"/>
      <c r="H227" s="19"/>
    </row>
    <row r="228" spans="3:8" x14ac:dyDescent="0.25">
      <c r="C228" s="19" t="e">
        <f t="shared" si="7"/>
        <v>#VALUE!</v>
      </c>
      <c r="E228" s="19"/>
      <c r="F228" s="19"/>
      <c r="G228" s="19"/>
      <c r="H228" s="19"/>
    </row>
    <row r="229" spans="3:8" x14ac:dyDescent="0.25">
      <c r="C229" s="19" t="e">
        <f t="shared" si="7"/>
        <v>#VALUE!</v>
      </c>
      <c r="E229" s="19"/>
      <c r="F229" s="19"/>
      <c r="G229" s="19"/>
      <c r="H229" s="19"/>
    </row>
    <row r="230" spans="3:8" x14ac:dyDescent="0.25">
      <c r="C230" s="19" t="e">
        <f t="shared" si="7"/>
        <v>#VALUE!</v>
      </c>
      <c r="E230" s="19"/>
      <c r="F230" s="19"/>
      <c r="G230" s="19"/>
      <c r="H230" s="19"/>
    </row>
    <row r="231" spans="3:8" x14ac:dyDescent="0.25">
      <c r="C231" s="19" t="e">
        <f t="shared" si="7"/>
        <v>#VALUE!</v>
      </c>
      <c r="E231" s="19"/>
      <c r="F231" s="19"/>
      <c r="G231" s="19"/>
      <c r="H231" s="19"/>
    </row>
    <row r="232" spans="3:8" x14ac:dyDescent="0.25">
      <c r="C232" s="19" t="e">
        <f t="shared" si="7"/>
        <v>#VALUE!</v>
      </c>
      <c r="E232" s="19"/>
      <c r="F232" s="19"/>
      <c r="G232" s="19"/>
      <c r="H232" s="19"/>
    </row>
    <row r="233" spans="3:8" x14ac:dyDescent="0.25">
      <c r="C233" s="19" t="e">
        <f t="shared" si="7"/>
        <v>#VALUE!</v>
      </c>
      <c r="E233" s="19"/>
      <c r="F233" s="19"/>
      <c r="G233" s="19"/>
      <c r="H233" s="19"/>
    </row>
    <row r="234" spans="3:8" x14ac:dyDescent="0.25">
      <c r="C234" s="19" t="e">
        <f t="shared" si="7"/>
        <v>#VALUE!</v>
      </c>
      <c r="E234" s="19"/>
      <c r="F234" s="19"/>
      <c r="G234" s="19"/>
      <c r="H234" s="19"/>
    </row>
    <row r="235" spans="3:8" x14ac:dyDescent="0.25">
      <c r="C235" s="19" t="e">
        <f t="shared" si="7"/>
        <v>#VALUE!</v>
      </c>
      <c r="E235" s="19"/>
      <c r="F235" s="19"/>
      <c r="G235" s="19"/>
      <c r="H235" s="19"/>
    </row>
    <row r="236" spans="3:8" x14ac:dyDescent="0.25">
      <c r="C236" s="19" t="e">
        <f t="shared" si="7"/>
        <v>#VALUE!</v>
      </c>
      <c r="E236" s="19"/>
      <c r="F236" s="19"/>
      <c r="G236" s="19"/>
      <c r="H236" s="19"/>
    </row>
    <row r="237" spans="3:8" x14ac:dyDescent="0.25">
      <c r="C237" s="19" t="e">
        <f t="shared" si="7"/>
        <v>#VALUE!</v>
      </c>
      <c r="E237" s="19"/>
      <c r="F237" s="19"/>
      <c r="G237" s="19"/>
      <c r="H237" s="19"/>
    </row>
    <row r="238" spans="3:8" x14ac:dyDescent="0.25">
      <c r="C238" s="19" t="e">
        <f t="shared" si="7"/>
        <v>#VALUE!</v>
      </c>
      <c r="E238" s="19"/>
      <c r="F238" s="19"/>
      <c r="G238" s="19"/>
      <c r="H238" s="19"/>
    </row>
    <row r="239" spans="3:8" x14ac:dyDescent="0.25">
      <c r="C239" s="19" t="e">
        <f t="shared" si="7"/>
        <v>#VALUE!</v>
      </c>
      <c r="E239" s="19"/>
      <c r="F239" s="19"/>
      <c r="G239" s="19"/>
      <c r="H239" s="19"/>
    </row>
    <row r="240" spans="3:8" x14ac:dyDescent="0.25">
      <c r="C240" s="19" t="e">
        <f t="shared" si="7"/>
        <v>#VALUE!</v>
      </c>
      <c r="E240" s="19"/>
      <c r="F240" s="19"/>
      <c r="G240" s="19"/>
      <c r="H240" s="19"/>
    </row>
  </sheetData>
  <mergeCells count="1">
    <mergeCell ref="E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/>
  </sheetPr>
  <dimension ref="A1:AE267"/>
  <sheetViews>
    <sheetView topLeftCell="A193" workbookViewId="0">
      <selection activeCell="P242" sqref="P242"/>
    </sheetView>
  </sheetViews>
  <sheetFormatPr defaultColWidth="8.85546875" defaultRowHeight="15" x14ac:dyDescent="0.25"/>
  <cols>
    <col min="1" max="1" width="1.7109375" customWidth="1"/>
    <col min="2" max="2" width="16.42578125" bestFit="1" customWidth="1"/>
    <col min="3" max="3" width="17.7109375" bestFit="1" customWidth="1"/>
    <col min="4" max="4" width="4.42578125" bestFit="1" customWidth="1"/>
    <col min="5" max="5" width="4.7109375" bestFit="1" customWidth="1"/>
    <col min="6" max="6" width="4.42578125" customWidth="1"/>
    <col min="7" max="7" width="5.28515625" bestFit="1" customWidth="1"/>
    <col min="8" max="8" width="5.42578125" bestFit="1" customWidth="1"/>
    <col min="9" max="9" width="7.7109375" bestFit="1" customWidth="1"/>
    <col min="10" max="10" width="4" bestFit="1" customWidth="1"/>
    <col min="11" max="11" width="3.85546875" bestFit="1" customWidth="1"/>
    <col min="12" max="12" width="4.85546875" bestFit="1" customWidth="1"/>
    <col min="13" max="13" width="3" bestFit="1" customWidth="1"/>
    <col min="14" max="14" width="4" bestFit="1" customWidth="1"/>
    <col min="15" max="15" width="3" bestFit="1" customWidth="1"/>
    <col min="21" max="21" width="13.42578125" customWidth="1"/>
    <col min="22" max="22" width="12" customWidth="1"/>
    <col min="23" max="23" width="7.140625" customWidth="1"/>
    <col min="26" max="26" width="2.7109375" customWidth="1"/>
  </cols>
  <sheetData>
    <row r="1" spans="1:18" x14ac:dyDescent="0.25">
      <c r="A1" s="39" t="s">
        <v>98</v>
      </c>
      <c r="F1" s="40" t="s">
        <v>277</v>
      </c>
    </row>
    <row r="2" spans="1:18" x14ac:dyDescent="0.25">
      <c r="A2" s="39" t="s">
        <v>278</v>
      </c>
    </row>
    <row r="5" spans="1:18" x14ac:dyDescent="0.25">
      <c r="A5" s="39" t="s">
        <v>279</v>
      </c>
      <c r="D5" s="68" t="s">
        <v>280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ht="30" x14ac:dyDescent="0.25">
      <c r="A6" s="39"/>
      <c r="C6" s="39" t="s">
        <v>646</v>
      </c>
      <c r="D6" s="56" t="s">
        <v>647</v>
      </c>
      <c r="E6" s="56" t="s">
        <v>648</v>
      </c>
      <c r="F6" s="56" t="s">
        <v>649</v>
      </c>
      <c r="G6" s="57" t="s">
        <v>110</v>
      </c>
      <c r="H6" s="56" t="s">
        <v>654</v>
      </c>
      <c r="I6" s="59" t="s">
        <v>655</v>
      </c>
      <c r="J6" s="56" t="s">
        <v>651</v>
      </c>
      <c r="K6" s="56" t="s">
        <v>114</v>
      </c>
      <c r="L6" s="56" t="s">
        <v>113</v>
      </c>
      <c r="M6" s="56" t="s">
        <v>650</v>
      </c>
      <c r="N6" s="56" t="s">
        <v>117</v>
      </c>
      <c r="O6" s="56" t="s">
        <v>116</v>
      </c>
      <c r="P6" s="58" t="s">
        <v>660</v>
      </c>
      <c r="Q6" s="56" t="s">
        <v>661</v>
      </c>
    </row>
    <row r="7" spans="1:18" x14ac:dyDescent="0.25">
      <c r="A7" s="39"/>
      <c r="B7" t="s">
        <v>281</v>
      </c>
      <c r="C7" t="str">
        <f>VLOOKUP(B7,Names!A:C,3,FALSE)</f>
        <v>Forhad Ahmed</v>
      </c>
      <c r="D7" s="28">
        <v>2</v>
      </c>
      <c r="E7" s="28">
        <v>2</v>
      </c>
      <c r="F7" s="29">
        <v>0</v>
      </c>
      <c r="G7" s="28">
        <v>35</v>
      </c>
      <c r="H7" s="43">
        <f>IF((E7-F7)=0, "-", SUM(G7/(E7-F7)))</f>
        <v>17.5</v>
      </c>
      <c r="I7" s="42">
        <f>IF(ISBLANK(P7), "", SUM(G7*100)/P7)</f>
        <v>76.086956521739125</v>
      </c>
      <c r="J7" s="29">
        <v>23</v>
      </c>
      <c r="K7" s="29">
        <v>0</v>
      </c>
      <c r="L7" s="29">
        <v>0</v>
      </c>
      <c r="M7" s="29">
        <v>0</v>
      </c>
      <c r="N7" s="29">
        <v>4</v>
      </c>
      <c r="O7" s="29">
        <v>0</v>
      </c>
      <c r="P7" s="41">
        <v>46</v>
      </c>
    </row>
    <row r="8" spans="1:18" x14ac:dyDescent="0.25">
      <c r="A8" s="39"/>
      <c r="B8" t="s">
        <v>282</v>
      </c>
      <c r="C8" t="str">
        <f>VLOOKUP(B8,Names!A:C,3,FALSE)</f>
        <v>A Akash</v>
      </c>
      <c r="D8" s="28">
        <v>1</v>
      </c>
      <c r="E8" s="28">
        <v>0</v>
      </c>
      <c r="F8" s="29">
        <v>0</v>
      </c>
      <c r="G8" s="28">
        <v>0</v>
      </c>
      <c r="H8" s="43" t="str">
        <f t="shared" ref="H8:H71" si="0">IF((E8-F8)=0, "-", SUM(G8/(E8-F8)))</f>
        <v>-</v>
      </c>
      <c r="I8" s="42" t="str">
        <f t="shared" ref="I8:I71" si="1">IF(ISBLANK(P8), "", SUM(G8*100)/P8)</f>
        <v/>
      </c>
      <c r="J8" s="29" t="s">
        <v>283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41"/>
    </row>
    <row r="9" spans="1:18" x14ac:dyDescent="0.25">
      <c r="B9" t="s">
        <v>284</v>
      </c>
      <c r="C9" t="str">
        <f>VLOOKUP(B9,Names!A:C,3,FALSE)</f>
        <v>B Ali</v>
      </c>
      <c r="D9">
        <v>1</v>
      </c>
      <c r="E9">
        <v>1</v>
      </c>
      <c r="F9">
        <v>0</v>
      </c>
      <c r="G9">
        <v>7</v>
      </c>
      <c r="H9" s="43">
        <f t="shared" si="0"/>
        <v>7</v>
      </c>
      <c r="I9" s="42" t="str">
        <f t="shared" si="1"/>
        <v/>
      </c>
      <c r="J9">
        <v>7</v>
      </c>
      <c r="K9">
        <v>0</v>
      </c>
      <c r="L9">
        <v>0</v>
      </c>
      <c r="M9">
        <v>0</v>
      </c>
      <c r="N9">
        <v>1</v>
      </c>
      <c r="O9">
        <v>0</v>
      </c>
      <c r="P9" s="44"/>
    </row>
    <row r="10" spans="1:18" x14ac:dyDescent="0.25">
      <c r="B10" t="s">
        <v>285</v>
      </c>
      <c r="C10" t="str">
        <f>VLOOKUP(B10,Names!A:C,3,FALSE)</f>
        <v>S Ali</v>
      </c>
      <c r="D10">
        <v>1</v>
      </c>
      <c r="E10">
        <v>0</v>
      </c>
      <c r="F10">
        <v>0</v>
      </c>
      <c r="G10">
        <v>0</v>
      </c>
      <c r="H10" s="43" t="str">
        <f t="shared" si="0"/>
        <v>-</v>
      </c>
      <c r="I10" s="42" t="str">
        <f t="shared" si="1"/>
        <v/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44"/>
    </row>
    <row r="11" spans="1:18" x14ac:dyDescent="0.25">
      <c r="B11" t="s">
        <v>286</v>
      </c>
      <c r="C11" t="str">
        <f>VLOOKUP(B11,Names!A:C,3,FALSE)</f>
        <v>S Anaokar</v>
      </c>
      <c r="D11">
        <v>129</v>
      </c>
      <c r="E11">
        <v>119</v>
      </c>
      <c r="F11">
        <v>13</v>
      </c>
      <c r="G11">
        <v>2600</v>
      </c>
      <c r="H11" s="43">
        <f t="shared" si="0"/>
        <v>24.528301886792452</v>
      </c>
      <c r="I11" s="42" t="str">
        <f t="shared" si="1"/>
        <v/>
      </c>
      <c r="J11">
        <v>111</v>
      </c>
      <c r="K11">
        <v>13</v>
      </c>
      <c r="L11">
        <v>3</v>
      </c>
      <c r="M11">
        <v>16</v>
      </c>
      <c r="N11">
        <v>183</v>
      </c>
      <c r="O11">
        <v>21</v>
      </c>
      <c r="P11" s="44"/>
    </row>
    <row r="12" spans="1:18" x14ac:dyDescent="0.25">
      <c r="B12" t="s">
        <v>287</v>
      </c>
      <c r="C12" t="str">
        <f>VLOOKUP(B12,Names!A:C,3,FALSE)</f>
        <v>Matthew Ashton</v>
      </c>
      <c r="D12">
        <v>121</v>
      </c>
      <c r="E12">
        <v>93</v>
      </c>
      <c r="F12">
        <v>20</v>
      </c>
      <c r="G12">
        <v>973</v>
      </c>
      <c r="H12" s="43">
        <f t="shared" si="0"/>
        <v>13.328767123287671</v>
      </c>
      <c r="I12" s="42" t="str">
        <f t="shared" si="1"/>
        <v/>
      </c>
      <c r="J12">
        <v>101</v>
      </c>
      <c r="K12">
        <v>0</v>
      </c>
      <c r="L12">
        <v>1</v>
      </c>
      <c r="M12">
        <v>15</v>
      </c>
      <c r="N12">
        <v>85</v>
      </c>
      <c r="O12">
        <v>4</v>
      </c>
      <c r="P12" s="44"/>
    </row>
    <row r="13" spans="1:18" x14ac:dyDescent="0.25">
      <c r="B13" t="s">
        <v>288</v>
      </c>
      <c r="C13" t="str">
        <f>VLOOKUP(B13,Names!A:C,3,FALSE)</f>
        <v>J Baird-Murray</v>
      </c>
      <c r="D13">
        <v>4</v>
      </c>
      <c r="E13">
        <v>3</v>
      </c>
      <c r="F13">
        <v>0</v>
      </c>
      <c r="G13">
        <v>46</v>
      </c>
      <c r="H13" s="43">
        <f t="shared" si="0"/>
        <v>15.333333333333334</v>
      </c>
      <c r="I13" s="42" t="str">
        <f t="shared" si="1"/>
        <v/>
      </c>
      <c r="J13">
        <v>26</v>
      </c>
      <c r="K13">
        <v>0</v>
      </c>
      <c r="L13">
        <v>0</v>
      </c>
      <c r="M13">
        <v>0</v>
      </c>
      <c r="N13">
        <v>5</v>
      </c>
      <c r="O13">
        <v>0</v>
      </c>
      <c r="P13" s="44"/>
    </row>
    <row r="14" spans="1:18" x14ac:dyDescent="0.25">
      <c r="B14" t="s">
        <v>289</v>
      </c>
      <c r="C14" t="str">
        <f>VLOOKUP(B14,Names!A:C,3,FALSE)</f>
        <v>P Baker</v>
      </c>
      <c r="D14">
        <v>1</v>
      </c>
      <c r="E14">
        <v>0</v>
      </c>
      <c r="F14">
        <v>0</v>
      </c>
      <c r="G14">
        <v>0</v>
      </c>
      <c r="H14" s="43" t="str">
        <f t="shared" si="0"/>
        <v>-</v>
      </c>
      <c r="I14" s="42" t="str">
        <f t="shared" si="1"/>
        <v/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44"/>
    </row>
    <row r="15" spans="1:18" x14ac:dyDescent="0.25">
      <c r="B15" t="s">
        <v>290</v>
      </c>
      <c r="C15" t="str">
        <f>VLOOKUP(B15,Names!A:C,3,FALSE)</f>
        <v>D Banger</v>
      </c>
      <c r="D15">
        <v>14</v>
      </c>
      <c r="E15">
        <v>14</v>
      </c>
      <c r="F15">
        <v>3</v>
      </c>
      <c r="G15">
        <v>147</v>
      </c>
      <c r="H15" s="43">
        <f t="shared" si="0"/>
        <v>13.363636363636363</v>
      </c>
      <c r="I15" s="42" t="str">
        <f t="shared" si="1"/>
        <v/>
      </c>
      <c r="J15">
        <v>45</v>
      </c>
      <c r="K15">
        <v>0</v>
      </c>
      <c r="L15">
        <v>0</v>
      </c>
      <c r="M15">
        <v>3</v>
      </c>
      <c r="N15">
        <v>18</v>
      </c>
      <c r="O15">
        <v>2</v>
      </c>
      <c r="P15" s="44"/>
    </row>
    <row r="16" spans="1:18" x14ac:dyDescent="0.25">
      <c r="B16" t="s">
        <v>291</v>
      </c>
      <c r="C16" t="str">
        <f>VLOOKUP(B16,Names!A:C,3,FALSE)</f>
        <v>A Bangotra</v>
      </c>
      <c r="D16">
        <v>22</v>
      </c>
      <c r="E16">
        <v>22</v>
      </c>
      <c r="F16">
        <v>0</v>
      </c>
      <c r="G16">
        <v>527</v>
      </c>
      <c r="H16" s="43">
        <f t="shared" si="0"/>
        <v>23.954545454545453</v>
      </c>
      <c r="I16" s="42" t="str">
        <f t="shared" si="1"/>
        <v/>
      </c>
      <c r="J16">
        <v>82</v>
      </c>
      <c r="K16">
        <v>4</v>
      </c>
      <c r="L16">
        <v>0</v>
      </c>
      <c r="M16">
        <v>0</v>
      </c>
      <c r="N16">
        <v>52</v>
      </c>
      <c r="O16">
        <v>1</v>
      </c>
      <c r="P16" s="44"/>
    </row>
    <row r="17" spans="2:31" x14ac:dyDescent="0.25">
      <c r="B17" t="s">
        <v>292</v>
      </c>
      <c r="C17" t="str">
        <f>VLOOKUP(B17,Names!A:C,3,FALSE)</f>
        <v>B Barker</v>
      </c>
      <c r="D17">
        <v>1</v>
      </c>
      <c r="E17">
        <v>1</v>
      </c>
      <c r="F17">
        <v>0</v>
      </c>
      <c r="G17">
        <v>6</v>
      </c>
      <c r="H17" s="43">
        <f t="shared" si="0"/>
        <v>6</v>
      </c>
      <c r="I17" s="42" t="str">
        <f t="shared" si="1"/>
        <v/>
      </c>
      <c r="J17">
        <v>6</v>
      </c>
      <c r="K17">
        <v>0</v>
      </c>
      <c r="L17">
        <v>0</v>
      </c>
      <c r="M17">
        <v>0</v>
      </c>
      <c r="N17">
        <v>1</v>
      </c>
      <c r="O17">
        <v>0</v>
      </c>
      <c r="P17" s="44"/>
    </row>
    <row r="18" spans="2:31" x14ac:dyDescent="0.25">
      <c r="B18" t="s">
        <v>293</v>
      </c>
      <c r="C18" t="str">
        <f>VLOOKUP(B18,Names!A:C,3,FALSE)</f>
        <v>S Barnes</v>
      </c>
      <c r="D18">
        <v>1</v>
      </c>
      <c r="E18">
        <v>0</v>
      </c>
      <c r="F18">
        <v>0</v>
      </c>
      <c r="G18">
        <v>0</v>
      </c>
      <c r="H18" s="43" t="str">
        <f t="shared" si="0"/>
        <v>-</v>
      </c>
      <c r="I18" s="42" t="str">
        <f t="shared" si="1"/>
        <v/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44"/>
    </row>
    <row r="19" spans="2:31" x14ac:dyDescent="0.25">
      <c r="B19" t="s">
        <v>294</v>
      </c>
      <c r="C19" t="str">
        <f>VLOOKUP(B19,Names!A:C,3,FALSE)</f>
        <v>Adam Barraclough</v>
      </c>
      <c r="D19">
        <v>51</v>
      </c>
      <c r="E19">
        <v>50</v>
      </c>
      <c r="F19">
        <v>4</v>
      </c>
      <c r="G19">
        <v>1344</v>
      </c>
      <c r="H19" s="43">
        <f t="shared" si="0"/>
        <v>29.217391304347824</v>
      </c>
      <c r="I19" s="42">
        <f t="shared" si="1"/>
        <v>111.35045567522783</v>
      </c>
      <c r="J19">
        <v>99</v>
      </c>
      <c r="K19">
        <v>10</v>
      </c>
      <c r="L19">
        <v>0</v>
      </c>
      <c r="M19">
        <v>4</v>
      </c>
      <c r="N19">
        <v>125</v>
      </c>
      <c r="O19">
        <v>16</v>
      </c>
      <c r="P19" s="44">
        <v>1207</v>
      </c>
      <c r="T19" s="32"/>
      <c r="U19" s="32" t="s">
        <v>295</v>
      </c>
      <c r="V19" s="32" t="s">
        <v>296</v>
      </c>
      <c r="W19" s="32"/>
      <c r="X19" s="32"/>
      <c r="Y19" s="32"/>
      <c r="Z19" s="32"/>
      <c r="AA19" s="32"/>
      <c r="AB19" s="32"/>
      <c r="AC19" s="32"/>
      <c r="AD19" s="32"/>
      <c r="AE19" s="32"/>
    </row>
    <row r="20" spans="2:31" x14ac:dyDescent="0.25">
      <c r="B20" t="s">
        <v>297</v>
      </c>
      <c r="C20" t="str">
        <f>VLOOKUP(B20,Names!A:C,3,FALSE)</f>
        <v>Rory Barraclough</v>
      </c>
      <c r="D20">
        <v>3</v>
      </c>
      <c r="E20">
        <v>3</v>
      </c>
      <c r="F20">
        <v>2</v>
      </c>
      <c r="G20">
        <v>20</v>
      </c>
      <c r="H20" s="43">
        <f t="shared" si="0"/>
        <v>20</v>
      </c>
      <c r="I20" s="42" t="str">
        <f t="shared" si="1"/>
        <v/>
      </c>
      <c r="J20">
        <v>13</v>
      </c>
      <c r="K20">
        <v>0</v>
      </c>
      <c r="L20">
        <v>0</v>
      </c>
      <c r="M20">
        <v>0</v>
      </c>
      <c r="N20">
        <v>1</v>
      </c>
      <c r="O20">
        <v>0</v>
      </c>
      <c r="P20" s="44"/>
    </row>
    <row r="21" spans="2:31" x14ac:dyDescent="0.25">
      <c r="B21" t="s">
        <v>298</v>
      </c>
      <c r="C21" t="str">
        <f>VLOOKUP(B21,Names!A:C,3,FALSE)</f>
        <v>William Barras</v>
      </c>
      <c r="D21">
        <v>52</v>
      </c>
      <c r="E21">
        <v>43</v>
      </c>
      <c r="F21">
        <v>9</v>
      </c>
      <c r="G21">
        <v>621</v>
      </c>
      <c r="H21" s="43">
        <f t="shared" si="0"/>
        <v>18.264705882352942</v>
      </c>
      <c r="I21" s="42" t="str">
        <f t="shared" si="1"/>
        <v/>
      </c>
      <c r="J21">
        <v>44</v>
      </c>
      <c r="K21">
        <v>0</v>
      </c>
      <c r="L21">
        <v>0</v>
      </c>
      <c r="M21">
        <v>4</v>
      </c>
      <c r="N21">
        <v>81</v>
      </c>
      <c r="O21">
        <v>4</v>
      </c>
      <c r="P21" s="44"/>
    </row>
    <row r="22" spans="2:31" x14ac:dyDescent="0.25">
      <c r="B22" t="s">
        <v>299</v>
      </c>
      <c r="C22" t="str">
        <f>VLOOKUP(B22,Names!A:C,3,FALSE)</f>
        <v>A Barrass</v>
      </c>
      <c r="D22">
        <v>1</v>
      </c>
      <c r="E22">
        <v>1</v>
      </c>
      <c r="F22">
        <v>0</v>
      </c>
      <c r="G22">
        <v>25</v>
      </c>
      <c r="H22" s="43">
        <f t="shared" si="0"/>
        <v>25</v>
      </c>
      <c r="I22" s="42" t="str">
        <f t="shared" si="1"/>
        <v/>
      </c>
      <c r="J22">
        <v>25</v>
      </c>
      <c r="K22">
        <v>0</v>
      </c>
      <c r="L22">
        <v>0</v>
      </c>
      <c r="M22">
        <v>0</v>
      </c>
      <c r="N22">
        <v>0</v>
      </c>
      <c r="O22">
        <v>0</v>
      </c>
      <c r="P22" s="44"/>
    </row>
    <row r="23" spans="2:31" x14ac:dyDescent="0.25">
      <c r="B23" t="s">
        <v>300</v>
      </c>
      <c r="C23" t="str">
        <f>VLOOKUP(B23,Names!A:C,3,FALSE)</f>
        <v>J Barron</v>
      </c>
      <c r="D23">
        <v>16</v>
      </c>
      <c r="E23">
        <v>14</v>
      </c>
      <c r="F23">
        <v>5</v>
      </c>
      <c r="G23">
        <v>34</v>
      </c>
      <c r="H23" s="43">
        <f t="shared" si="0"/>
        <v>3.7777777777777777</v>
      </c>
      <c r="I23" s="42" t="str">
        <f t="shared" si="1"/>
        <v/>
      </c>
      <c r="J23">
        <v>18</v>
      </c>
      <c r="K23">
        <v>0</v>
      </c>
      <c r="L23">
        <v>0</v>
      </c>
      <c r="M23">
        <v>6</v>
      </c>
      <c r="N23">
        <v>4</v>
      </c>
      <c r="O23">
        <v>0</v>
      </c>
      <c r="P23" s="44"/>
    </row>
    <row r="24" spans="2:31" x14ac:dyDescent="0.25">
      <c r="B24" t="s">
        <v>301</v>
      </c>
      <c r="C24" t="str">
        <f>VLOOKUP(B24,Names!A:C,3,FALSE)</f>
        <v>H Barry</v>
      </c>
      <c r="D24">
        <v>1</v>
      </c>
      <c r="E24">
        <v>0</v>
      </c>
      <c r="F24">
        <v>0</v>
      </c>
      <c r="G24">
        <v>0</v>
      </c>
      <c r="H24" s="43" t="str">
        <f t="shared" si="0"/>
        <v>-</v>
      </c>
      <c r="I24" s="42" t="str">
        <f t="shared" si="1"/>
        <v/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44"/>
    </row>
    <row r="25" spans="2:31" x14ac:dyDescent="0.25">
      <c r="B25" t="s">
        <v>302</v>
      </c>
      <c r="C25" t="str">
        <f>VLOOKUP(B25,Names!A:C,3,FALSE)</f>
        <v>T Barry</v>
      </c>
      <c r="D25">
        <v>2</v>
      </c>
      <c r="E25">
        <v>1</v>
      </c>
      <c r="F25">
        <v>0</v>
      </c>
      <c r="G25">
        <v>0</v>
      </c>
      <c r="H25" s="43">
        <f t="shared" si="0"/>
        <v>0</v>
      </c>
      <c r="I25" s="42" t="str">
        <f t="shared" si="1"/>
        <v/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 s="44"/>
    </row>
    <row r="26" spans="2:31" x14ac:dyDescent="0.25">
      <c r="B26" t="s">
        <v>303</v>
      </c>
      <c r="C26" t="str">
        <f>VLOOKUP(B26,Names!A:C,3,FALSE)</f>
        <v>P Basic</v>
      </c>
      <c r="D26">
        <v>12</v>
      </c>
      <c r="E26">
        <v>10</v>
      </c>
      <c r="F26">
        <v>1</v>
      </c>
      <c r="G26">
        <v>350</v>
      </c>
      <c r="H26" s="43">
        <f t="shared" si="0"/>
        <v>38.888888888888886</v>
      </c>
      <c r="I26" s="42" t="str">
        <f t="shared" si="1"/>
        <v/>
      </c>
      <c r="J26">
        <v>78</v>
      </c>
      <c r="K26">
        <v>3</v>
      </c>
      <c r="L26">
        <v>0</v>
      </c>
      <c r="M26">
        <v>0</v>
      </c>
      <c r="N26">
        <v>51</v>
      </c>
      <c r="O26">
        <v>3</v>
      </c>
      <c r="P26" s="44"/>
    </row>
    <row r="27" spans="2:31" x14ac:dyDescent="0.25">
      <c r="B27" t="s">
        <v>79</v>
      </c>
      <c r="C27" t="str">
        <f>VLOOKUP(B27,Names!A:C,3,FALSE)</f>
        <v>Ed Beesley</v>
      </c>
      <c r="D27">
        <v>43</v>
      </c>
      <c r="E27">
        <v>20</v>
      </c>
      <c r="F27">
        <v>9</v>
      </c>
      <c r="G27">
        <v>122</v>
      </c>
      <c r="H27" s="43">
        <f t="shared" si="0"/>
        <v>11.090909090909092</v>
      </c>
      <c r="I27" s="42" t="str">
        <f t="shared" si="1"/>
        <v/>
      </c>
      <c r="J27">
        <v>49</v>
      </c>
      <c r="K27">
        <v>0</v>
      </c>
      <c r="L27">
        <v>0</v>
      </c>
      <c r="M27">
        <v>4</v>
      </c>
      <c r="N27">
        <v>5</v>
      </c>
      <c r="O27">
        <v>2</v>
      </c>
      <c r="P27" s="44"/>
      <c r="T27" s="32"/>
      <c r="U27" s="32"/>
      <c r="V27" s="32"/>
      <c r="W27" s="32"/>
      <c r="X27" s="32"/>
      <c r="Y27" s="28"/>
      <c r="Z27" s="28"/>
      <c r="AA27" s="32"/>
      <c r="AB27" s="32"/>
      <c r="AC27" s="32"/>
      <c r="AD27" s="32"/>
      <c r="AE27" s="32"/>
    </row>
    <row r="28" spans="2:31" x14ac:dyDescent="0.25">
      <c r="B28" t="s">
        <v>304</v>
      </c>
      <c r="C28" t="str">
        <f>VLOOKUP(B28,Names!A:C,3,FALSE)</f>
        <v>Julian Bell</v>
      </c>
      <c r="D28">
        <v>72</v>
      </c>
      <c r="E28">
        <v>66</v>
      </c>
      <c r="F28">
        <v>7</v>
      </c>
      <c r="G28">
        <v>635</v>
      </c>
      <c r="H28" s="43">
        <f t="shared" si="0"/>
        <v>10.76271186440678</v>
      </c>
      <c r="I28" s="42" t="str">
        <f t="shared" si="1"/>
        <v/>
      </c>
      <c r="J28">
        <v>45</v>
      </c>
      <c r="K28">
        <v>0</v>
      </c>
      <c r="L28">
        <v>0</v>
      </c>
      <c r="M28">
        <v>13</v>
      </c>
      <c r="N28">
        <v>52</v>
      </c>
      <c r="O28">
        <v>1</v>
      </c>
      <c r="P28" s="44"/>
    </row>
    <row r="29" spans="2:31" x14ac:dyDescent="0.25">
      <c r="B29" t="s">
        <v>305</v>
      </c>
      <c r="C29" t="str">
        <f>VLOOKUP(B29,Names!A:C,3,FALSE)</f>
        <v>? Bennet</v>
      </c>
      <c r="D29">
        <v>1</v>
      </c>
      <c r="E29">
        <v>1</v>
      </c>
      <c r="F29">
        <v>0</v>
      </c>
      <c r="G29">
        <v>0</v>
      </c>
      <c r="H29" s="43">
        <f t="shared" si="0"/>
        <v>0</v>
      </c>
      <c r="I29" s="42" t="str">
        <f t="shared" si="1"/>
        <v/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 s="44"/>
    </row>
    <row r="30" spans="2:31" x14ac:dyDescent="0.25">
      <c r="B30" t="s">
        <v>306</v>
      </c>
      <c r="C30" t="str">
        <f>VLOOKUP(B30,Names!A:C,3,FALSE)</f>
        <v>Ian Berry</v>
      </c>
      <c r="D30">
        <v>158</v>
      </c>
      <c r="E30">
        <v>149</v>
      </c>
      <c r="F30">
        <v>25</v>
      </c>
      <c r="G30">
        <v>2465</v>
      </c>
      <c r="H30" s="43">
        <f t="shared" si="0"/>
        <v>19.879032258064516</v>
      </c>
      <c r="I30" s="42" t="str">
        <f t="shared" si="1"/>
        <v/>
      </c>
      <c r="J30">
        <v>78</v>
      </c>
      <c r="K30">
        <v>12</v>
      </c>
      <c r="L30">
        <v>0</v>
      </c>
      <c r="M30">
        <v>16</v>
      </c>
      <c r="N30">
        <v>0</v>
      </c>
      <c r="O30">
        <v>0</v>
      </c>
      <c r="P30" s="44"/>
    </row>
    <row r="31" spans="2:31" x14ac:dyDescent="0.25">
      <c r="B31" t="s">
        <v>307</v>
      </c>
      <c r="C31" t="str">
        <f>VLOOKUP(B31,Names!A:C,3,FALSE)</f>
        <v>A Bhattacharryya</v>
      </c>
      <c r="D31">
        <v>2</v>
      </c>
      <c r="E31">
        <v>1</v>
      </c>
      <c r="F31">
        <v>0</v>
      </c>
      <c r="G31">
        <v>1</v>
      </c>
      <c r="H31" s="43">
        <f t="shared" si="0"/>
        <v>1</v>
      </c>
      <c r="I31" s="42" t="str">
        <f t="shared" si="1"/>
        <v/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44"/>
    </row>
    <row r="32" spans="2:31" x14ac:dyDescent="0.25">
      <c r="B32" t="s">
        <v>308</v>
      </c>
      <c r="C32" t="str">
        <f>VLOOKUP(B32,Names!A:C,3,FALSE)</f>
        <v>Raiffe Bidder</v>
      </c>
      <c r="D32">
        <v>4</v>
      </c>
      <c r="E32">
        <v>3</v>
      </c>
      <c r="F32">
        <v>1</v>
      </c>
      <c r="G32">
        <v>11</v>
      </c>
      <c r="H32" s="43">
        <f t="shared" si="0"/>
        <v>5.5</v>
      </c>
      <c r="I32" s="42">
        <f t="shared" si="1"/>
        <v>39.285714285714285</v>
      </c>
      <c r="J32">
        <v>5</v>
      </c>
      <c r="K32">
        <v>0</v>
      </c>
      <c r="L32">
        <v>0</v>
      </c>
      <c r="M32">
        <v>0</v>
      </c>
      <c r="N32">
        <v>1</v>
      </c>
      <c r="O32">
        <v>0</v>
      </c>
      <c r="P32" s="44">
        <v>28</v>
      </c>
    </row>
    <row r="33" spans="2:31" x14ac:dyDescent="0.25">
      <c r="B33" t="s">
        <v>309</v>
      </c>
      <c r="C33" t="str">
        <f>VLOOKUP(B33,Names!A:C,3,FALSE)</f>
        <v>E Bird</v>
      </c>
      <c r="D33">
        <v>50</v>
      </c>
      <c r="E33">
        <v>46</v>
      </c>
      <c r="F33">
        <v>4</v>
      </c>
      <c r="G33">
        <v>1263</v>
      </c>
      <c r="H33" s="43">
        <f t="shared" si="0"/>
        <v>30.071428571428573</v>
      </c>
      <c r="I33" s="42" t="str">
        <f t="shared" si="1"/>
        <v/>
      </c>
      <c r="J33">
        <v>87</v>
      </c>
      <c r="K33">
        <v>7</v>
      </c>
      <c r="L33">
        <v>0</v>
      </c>
      <c r="M33">
        <v>5</v>
      </c>
      <c r="N33">
        <v>4</v>
      </c>
      <c r="O33">
        <v>0</v>
      </c>
      <c r="P33" s="44"/>
    </row>
    <row r="34" spans="2:31" x14ac:dyDescent="0.25">
      <c r="B34" t="s">
        <v>57</v>
      </c>
      <c r="C34" t="str">
        <f>VLOOKUP(B34,Names!A:C,3,FALSE)</f>
        <v>Matt Bolshaw</v>
      </c>
      <c r="D34">
        <v>23</v>
      </c>
      <c r="E34">
        <v>17</v>
      </c>
      <c r="F34">
        <v>2</v>
      </c>
      <c r="G34">
        <v>244</v>
      </c>
      <c r="H34" s="43">
        <f t="shared" si="0"/>
        <v>16.266666666666666</v>
      </c>
      <c r="I34" s="42">
        <f t="shared" si="1"/>
        <v>108.92857142857143</v>
      </c>
      <c r="J34">
        <v>44</v>
      </c>
      <c r="K34">
        <v>0</v>
      </c>
      <c r="L34">
        <v>0</v>
      </c>
      <c r="M34">
        <v>3</v>
      </c>
      <c r="N34">
        <v>30</v>
      </c>
      <c r="O34">
        <v>3</v>
      </c>
      <c r="P34" s="44">
        <v>224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2:31" s="45" customFormat="1" x14ac:dyDescent="0.25">
      <c r="B35" s="45" t="s">
        <v>310</v>
      </c>
      <c r="C35" t="str">
        <f>VLOOKUP(B35,Names!A:C,3,FALSE)</f>
        <v>Andrew Boyd</v>
      </c>
      <c r="D35" s="45">
        <v>100</v>
      </c>
      <c r="E35" s="45">
        <v>61</v>
      </c>
      <c r="F35" s="45">
        <v>20</v>
      </c>
      <c r="G35" s="45">
        <v>82</v>
      </c>
      <c r="H35" s="43">
        <f t="shared" si="0"/>
        <v>2</v>
      </c>
      <c r="I35" s="42" t="str">
        <f t="shared" si="1"/>
        <v/>
      </c>
      <c r="J35" s="45">
        <v>9</v>
      </c>
      <c r="K35" s="45">
        <v>0</v>
      </c>
      <c r="L35" s="45">
        <v>0</v>
      </c>
      <c r="M35" s="45">
        <v>23</v>
      </c>
      <c r="N35" s="45">
        <v>5</v>
      </c>
      <c r="O35" s="45">
        <v>0</v>
      </c>
      <c r="P35" s="44"/>
      <c r="T35" s="32"/>
      <c r="U35" s="32" t="s">
        <v>311</v>
      </c>
      <c r="V35" s="32"/>
      <c r="W35" s="32"/>
      <c r="X35" s="32"/>
      <c r="Y35" s="28"/>
      <c r="Z35" s="28"/>
      <c r="AA35" s="32"/>
      <c r="AB35" s="32"/>
      <c r="AC35" s="32"/>
      <c r="AD35" s="32"/>
      <c r="AE35" s="32"/>
    </row>
    <row r="36" spans="2:31" x14ac:dyDescent="0.25">
      <c r="B36" t="s">
        <v>312</v>
      </c>
      <c r="C36" t="str">
        <f>VLOOKUP(B36,Names!A:C,3,FALSE)</f>
        <v>C Bradley</v>
      </c>
      <c r="D36">
        <v>4</v>
      </c>
      <c r="E36">
        <v>2</v>
      </c>
      <c r="F36">
        <v>1</v>
      </c>
      <c r="G36">
        <v>14</v>
      </c>
      <c r="H36" s="43">
        <f t="shared" si="0"/>
        <v>14</v>
      </c>
      <c r="I36" s="42" t="str">
        <f t="shared" si="1"/>
        <v/>
      </c>
      <c r="J36">
        <v>10</v>
      </c>
      <c r="K36">
        <v>0</v>
      </c>
      <c r="L36">
        <v>0</v>
      </c>
      <c r="M36">
        <v>0</v>
      </c>
      <c r="N36">
        <v>0</v>
      </c>
      <c r="O36">
        <v>0</v>
      </c>
      <c r="P36" s="44"/>
    </row>
    <row r="37" spans="2:31" x14ac:dyDescent="0.25">
      <c r="B37" t="s">
        <v>313</v>
      </c>
      <c r="C37" t="str">
        <f>VLOOKUP(B37,Names!A:C,3,FALSE)</f>
        <v>B Breen</v>
      </c>
      <c r="D37">
        <v>1</v>
      </c>
      <c r="E37">
        <v>1</v>
      </c>
      <c r="F37">
        <v>0</v>
      </c>
      <c r="G37">
        <v>22</v>
      </c>
      <c r="H37" s="43">
        <f t="shared" si="0"/>
        <v>22</v>
      </c>
      <c r="I37" s="42" t="str">
        <f t="shared" si="1"/>
        <v/>
      </c>
      <c r="J37">
        <v>22</v>
      </c>
      <c r="K37">
        <v>0</v>
      </c>
      <c r="L37">
        <v>0</v>
      </c>
      <c r="M37">
        <v>0</v>
      </c>
      <c r="N37">
        <v>5</v>
      </c>
      <c r="O37">
        <v>0</v>
      </c>
      <c r="P37" s="44"/>
    </row>
    <row r="38" spans="2:31" x14ac:dyDescent="0.25">
      <c r="B38" t="s">
        <v>314</v>
      </c>
      <c r="C38" t="str">
        <f>VLOOKUP(B38,Names!A:C,3,FALSE)</f>
        <v>Doug Brennan</v>
      </c>
      <c r="D38">
        <v>11</v>
      </c>
      <c r="E38">
        <v>9</v>
      </c>
      <c r="F38">
        <v>2</v>
      </c>
      <c r="G38">
        <v>42</v>
      </c>
      <c r="H38" s="43">
        <f t="shared" si="0"/>
        <v>6</v>
      </c>
      <c r="I38" s="42" t="str">
        <f t="shared" si="1"/>
        <v/>
      </c>
      <c r="J38">
        <v>11</v>
      </c>
      <c r="K38">
        <v>0</v>
      </c>
      <c r="L38">
        <v>0</v>
      </c>
      <c r="M38">
        <v>3</v>
      </c>
      <c r="N38">
        <v>4</v>
      </c>
      <c r="O38">
        <v>0</v>
      </c>
      <c r="P38" s="44"/>
    </row>
    <row r="39" spans="2:31" x14ac:dyDescent="0.25">
      <c r="B39" t="s">
        <v>315</v>
      </c>
      <c r="C39" t="str">
        <f>VLOOKUP(B39,Names!A:C,3,FALSE)</f>
        <v>W Brett</v>
      </c>
      <c r="D39">
        <v>4</v>
      </c>
      <c r="E39">
        <v>2</v>
      </c>
      <c r="F39">
        <v>1</v>
      </c>
      <c r="G39">
        <v>45</v>
      </c>
      <c r="H39" s="43">
        <f t="shared" si="0"/>
        <v>45</v>
      </c>
      <c r="I39" s="42" t="str">
        <f t="shared" si="1"/>
        <v/>
      </c>
      <c r="J39">
        <v>41</v>
      </c>
      <c r="K39">
        <v>0</v>
      </c>
      <c r="L39">
        <v>0</v>
      </c>
      <c r="M39">
        <v>0</v>
      </c>
      <c r="N39">
        <v>6</v>
      </c>
      <c r="O39">
        <v>0</v>
      </c>
      <c r="P39" s="44"/>
    </row>
    <row r="40" spans="2:31" x14ac:dyDescent="0.25">
      <c r="B40" t="s">
        <v>4</v>
      </c>
      <c r="C40" t="str">
        <f>VLOOKUP(B40,Names!A:C,3,FALSE)</f>
        <v>Steve Britto</v>
      </c>
      <c r="D40">
        <v>356</v>
      </c>
      <c r="E40">
        <v>347</v>
      </c>
      <c r="F40">
        <v>45</v>
      </c>
      <c r="G40">
        <v>8619</v>
      </c>
      <c r="H40" s="43">
        <f t="shared" si="0"/>
        <v>28.539735099337747</v>
      </c>
      <c r="I40" s="42" t="str">
        <f t="shared" si="1"/>
        <v/>
      </c>
      <c r="J40">
        <v>135</v>
      </c>
      <c r="K40">
        <v>44</v>
      </c>
      <c r="L40">
        <v>6</v>
      </c>
      <c r="M40">
        <v>29</v>
      </c>
      <c r="N40">
        <v>854</v>
      </c>
      <c r="O40">
        <v>98</v>
      </c>
      <c r="P40" s="44"/>
      <c r="T40" s="32"/>
      <c r="U40" s="32" t="s">
        <v>316</v>
      </c>
      <c r="V40" s="32"/>
      <c r="W40" s="32"/>
      <c r="X40" s="32"/>
      <c r="Y40" s="28"/>
      <c r="Z40" s="28"/>
      <c r="AA40" s="32"/>
      <c r="AB40" s="32"/>
      <c r="AC40" s="32"/>
      <c r="AD40" s="32"/>
      <c r="AE40" s="32"/>
    </row>
    <row r="41" spans="2:31" x14ac:dyDescent="0.25">
      <c r="B41" t="s">
        <v>317</v>
      </c>
      <c r="C41" t="str">
        <f>VLOOKUP(B41,Names!A:C,3,FALSE)</f>
        <v>B Brown</v>
      </c>
      <c r="D41">
        <v>17</v>
      </c>
      <c r="E41">
        <v>15</v>
      </c>
      <c r="F41">
        <v>2</v>
      </c>
      <c r="G41">
        <v>192</v>
      </c>
      <c r="H41" s="43">
        <f t="shared" si="0"/>
        <v>14.76923076923077</v>
      </c>
      <c r="I41" s="42" t="str">
        <f t="shared" si="1"/>
        <v/>
      </c>
      <c r="J41">
        <v>35</v>
      </c>
      <c r="K41">
        <v>0</v>
      </c>
      <c r="L41">
        <v>0</v>
      </c>
      <c r="M41">
        <v>1</v>
      </c>
      <c r="N41">
        <v>6</v>
      </c>
      <c r="O41">
        <v>3</v>
      </c>
      <c r="P41" s="44"/>
    </row>
    <row r="42" spans="2:31" x14ac:dyDescent="0.25">
      <c r="B42" t="s">
        <v>318</v>
      </c>
      <c r="C42" t="str">
        <f>VLOOKUP(B42,Names!A:C,3,FALSE)</f>
        <v>M Brown</v>
      </c>
      <c r="D42">
        <v>1</v>
      </c>
      <c r="E42">
        <v>1</v>
      </c>
      <c r="F42">
        <v>0</v>
      </c>
      <c r="G42">
        <v>2</v>
      </c>
      <c r="H42" s="43">
        <f t="shared" si="0"/>
        <v>2</v>
      </c>
      <c r="I42" s="42" t="str">
        <f t="shared" si="1"/>
        <v/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 s="44"/>
    </row>
    <row r="43" spans="2:31" x14ac:dyDescent="0.25">
      <c r="B43" t="s">
        <v>319</v>
      </c>
      <c r="C43" t="str">
        <f>VLOOKUP(B43,Names!A:C,3,FALSE)</f>
        <v>P Brown</v>
      </c>
      <c r="D43">
        <v>22</v>
      </c>
      <c r="E43">
        <v>21</v>
      </c>
      <c r="F43">
        <v>1</v>
      </c>
      <c r="G43">
        <v>52</v>
      </c>
      <c r="H43" s="43">
        <f t="shared" si="0"/>
        <v>2.6</v>
      </c>
      <c r="I43" s="42" t="str">
        <f t="shared" si="1"/>
        <v/>
      </c>
      <c r="J43">
        <v>22</v>
      </c>
      <c r="K43">
        <v>0</v>
      </c>
      <c r="L43">
        <v>0</v>
      </c>
      <c r="M43">
        <v>8</v>
      </c>
      <c r="N43">
        <v>4</v>
      </c>
      <c r="O43">
        <v>0</v>
      </c>
      <c r="P43" s="44"/>
    </row>
    <row r="44" spans="2:31" x14ac:dyDescent="0.25">
      <c r="B44" t="s">
        <v>320</v>
      </c>
      <c r="C44" t="str">
        <f>VLOOKUP(B44,Names!A:C,3,FALSE)</f>
        <v>D Bruce</v>
      </c>
      <c r="D44">
        <v>1</v>
      </c>
      <c r="E44">
        <v>1</v>
      </c>
      <c r="F44">
        <v>0</v>
      </c>
      <c r="G44">
        <v>0</v>
      </c>
      <c r="H44" s="43">
        <f t="shared" si="0"/>
        <v>0</v>
      </c>
      <c r="I44" s="42" t="str">
        <f t="shared" si="1"/>
        <v/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s="44"/>
    </row>
    <row r="45" spans="2:31" x14ac:dyDescent="0.25">
      <c r="B45" t="s">
        <v>321</v>
      </c>
      <c r="C45" t="str">
        <f>VLOOKUP(B45,Names!A:C,3,FALSE)</f>
        <v>G Buckley</v>
      </c>
      <c r="D45">
        <v>1</v>
      </c>
      <c r="E45">
        <v>1</v>
      </c>
      <c r="F45">
        <v>0</v>
      </c>
      <c r="G45">
        <v>0</v>
      </c>
      <c r="H45" s="43">
        <f t="shared" si="0"/>
        <v>0</v>
      </c>
      <c r="I45" s="42" t="str">
        <f t="shared" si="1"/>
        <v/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 s="44"/>
    </row>
    <row r="46" spans="2:31" x14ac:dyDescent="0.25">
      <c r="B46" t="s">
        <v>322</v>
      </c>
      <c r="C46" t="str">
        <f>VLOOKUP(B46,Names!A:C,3,FALSE)</f>
        <v>Richard Buckley</v>
      </c>
      <c r="D46">
        <v>200</v>
      </c>
      <c r="E46">
        <v>175</v>
      </c>
      <c r="F46">
        <v>20</v>
      </c>
      <c r="G46">
        <v>1994</v>
      </c>
      <c r="H46" s="43">
        <f t="shared" si="0"/>
        <v>12.864516129032259</v>
      </c>
      <c r="I46" s="42" t="str">
        <f t="shared" si="1"/>
        <v/>
      </c>
      <c r="J46">
        <v>73</v>
      </c>
      <c r="K46">
        <v>6</v>
      </c>
      <c r="L46">
        <v>0</v>
      </c>
      <c r="M46">
        <v>30</v>
      </c>
      <c r="N46">
        <v>158</v>
      </c>
      <c r="O46">
        <v>2</v>
      </c>
      <c r="P46" s="44"/>
      <c r="T46" s="32"/>
      <c r="U46" s="32" t="s">
        <v>323</v>
      </c>
      <c r="V46" s="32"/>
      <c r="W46" s="32"/>
      <c r="X46" s="32"/>
      <c r="Y46" s="28"/>
      <c r="Z46" s="28"/>
      <c r="AA46" s="32"/>
      <c r="AB46" s="32"/>
      <c r="AC46" s="32"/>
      <c r="AD46" s="32"/>
      <c r="AE46" s="32"/>
    </row>
    <row r="47" spans="2:31" x14ac:dyDescent="0.25">
      <c r="B47" t="s">
        <v>324</v>
      </c>
      <c r="C47" t="str">
        <f>VLOOKUP(B47,Names!A:C,3,FALSE)</f>
        <v>G Buckner</v>
      </c>
      <c r="D47">
        <v>117</v>
      </c>
      <c r="E47">
        <v>107</v>
      </c>
      <c r="F47">
        <v>12</v>
      </c>
      <c r="G47">
        <v>1712</v>
      </c>
      <c r="H47" s="43">
        <f t="shared" si="0"/>
        <v>18.021052631578947</v>
      </c>
      <c r="I47" s="42" t="str">
        <f t="shared" si="1"/>
        <v/>
      </c>
      <c r="J47">
        <v>84</v>
      </c>
      <c r="K47">
        <v>6</v>
      </c>
      <c r="L47">
        <v>0</v>
      </c>
      <c r="M47">
        <v>11</v>
      </c>
      <c r="N47">
        <v>32</v>
      </c>
      <c r="O47">
        <v>3</v>
      </c>
      <c r="P47" s="44"/>
    </row>
    <row r="48" spans="2:31" x14ac:dyDescent="0.25">
      <c r="B48" t="s">
        <v>325</v>
      </c>
      <c r="C48" t="str">
        <f>VLOOKUP(B48,Names!A:C,3,FALSE)</f>
        <v>Alex Burriel</v>
      </c>
      <c r="D48">
        <v>11</v>
      </c>
      <c r="E48">
        <v>8</v>
      </c>
      <c r="F48">
        <v>2</v>
      </c>
      <c r="G48">
        <v>121</v>
      </c>
      <c r="H48" s="43">
        <f t="shared" si="0"/>
        <v>20.166666666666668</v>
      </c>
      <c r="I48" s="42" t="str">
        <f t="shared" si="1"/>
        <v/>
      </c>
      <c r="J48">
        <v>46</v>
      </c>
      <c r="K48">
        <v>0</v>
      </c>
      <c r="L48">
        <v>0</v>
      </c>
      <c r="M48">
        <v>1</v>
      </c>
      <c r="N48">
        <v>14</v>
      </c>
      <c r="O48">
        <v>4</v>
      </c>
      <c r="P48" s="44"/>
    </row>
    <row r="49" spans="2:31" x14ac:dyDescent="0.25">
      <c r="B49" t="s">
        <v>326</v>
      </c>
      <c r="C49" t="str">
        <f>VLOOKUP(B49,Names!A:C,3,FALSE)</f>
        <v>Rhys Byrne</v>
      </c>
      <c r="D49">
        <v>11</v>
      </c>
      <c r="E49">
        <v>8</v>
      </c>
      <c r="F49">
        <v>0</v>
      </c>
      <c r="G49">
        <v>22</v>
      </c>
      <c r="H49" s="43">
        <f t="shared" si="0"/>
        <v>2.75</v>
      </c>
      <c r="I49" s="42" t="str">
        <f t="shared" si="1"/>
        <v/>
      </c>
      <c r="J49">
        <v>5</v>
      </c>
      <c r="K49">
        <v>0</v>
      </c>
      <c r="L49">
        <v>0</v>
      </c>
      <c r="M49">
        <v>1</v>
      </c>
      <c r="N49">
        <v>2</v>
      </c>
      <c r="O49">
        <v>0</v>
      </c>
      <c r="P49" s="44"/>
    </row>
    <row r="50" spans="2:31" x14ac:dyDescent="0.25">
      <c r="B50" t="s">
        <v>327</v>
      </c>
      <c r="C50" t="str">
        <f>VLOOKUP(B50,Names!A:C,3,FALSE)</f>
        <v>M Callanan</v>
      </c>
      <c r="D50">
        <v>24</v>
      </c>
      <c r="E50">
        <v>21</v>
      </c>
      <c r="F50">
        <v>5</v>
      </c>
      <c r="G50">
        <v>363</v>
      </c>
      <c r="H50" s="43">
        <f t="shared" si="0"/>
        <v>22.6875</v>
      </c>
      <c r="I50" s="42" t="str">
        <f t="shared" si="1"/>
        <v/>
      </c>
      <c r="J50">
        <v>90</v>
      </c>
      <c r="K50">
        <v>2</v>
      </c>
      <c r="L50">
        <v>0</v>
      </c>
      <c r="M50">
        <v>0</v>
      </c>
      <c r="N50">
        <v>26</v>
      </c>
      <c r="O50">
        <v>7</v>
      </c>
      <c r="P50" s="44"/>
    </row>
    <row r="51" spans="2:31" x14ac:dyDescent="0.25">
      <c r="B51" t="s">
        <v>328</v>
      </c>
      <c r="C51" t="str">
        <f>VLOOKUP(B51,Names!A:C,3,FALSE)</f>
        <v>Anthony Campbell</v>
      </c>
      <c r="D51">
        <v>89</v>
      </c>
      <c r="E51">
        <v>72</v>
      </c>
      <c r="F51">
        <v>16</v>
      </c>
      <c r="G51">
        <v>1014</v>
      </c>
      <c r="H51" s="43">
        <f t="shared" si="0"/>
        <v>18.107142857142858</v>
      </c>
      <c r="I51" s="42" t="str">
        <f t="shared" si="1"/>
        <v/>
      </c>
      <c r="J51">
        <v>71</v>
      </c>
      <c r="K51">
        <v>3</v>
      </c>
      <c r="L51">
        <v>0</v>
      </c>
      <c r="M51">
        <v>6</v>
      </c>
      <c r="N51">
        <v>128</v>
      </c>
      <c r="O51">
        <v>4</v>
      </c>
      <c r="P51" s="44"/>
    </row>
    <row r="52" spans="2:31" x14ac:dyDescent="0.25">
      <c r="B52" t="s">
        <v>329</v>
      </c>
      <c r="C52" t="str">
        <f>VLOOKUP(B52,Names!A:C,3,FALSE)</f>
        <v>J Capel</v>
      </c>
      <c r="D52">
        <v>1</v>
      </c>
      <c r="E52">
        <v>0</v>
      </c>
      <c r="F52">
        <v>0</v>
      </c>
      <c r="G52">
        <v>0</v>
      </c>
      <c r="H52" s="43" t="str">
        <f t="shared" si="0"/>
        <v>-</v>
      </c>
      <c r="I52" s="42" t="str">
        <f t="shared" si="1"/>
        <v/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44"/>
    </row>
    <row r="53" spans="2:31" x14ac:dyDescent="0.25">
      <c r="B53" t="s">
        <v>330</v>
      </c>
      <c r="C53" t="str">
        <f>VLOOKUP(B53,Names!A:C,3,FALSE)</f>
        <v>C Carline</v>
      </c>
      <c r="D53">
        <v>1</v>
      </c>
      <c r="E53">
        <v>1</v>
      </c>
      <c r="F53">
        <v>0</v>
      </c>
      <c r="G53">
        <v>19</v>
      </c>
      <c r="H53" s="43">
        <f t="shared" si="0"/>
        <v>19</v>
      </c>
      <c r="I53" s="42" t="str">
        <f t="shared" si="1"/>
        <v/>
      </c>
      <c r="J53">
        <v>19</v>
      </c>
      <c r="K53">
        <v>0</v>
      </c>
      <c r="L53">
        <v>0</v>
      </c>
      <c r="M53">
        <v>0</v>
      </c>
      <c r="N53">
        <v>2</v>
      </c>
      <c r="O53">
        <v>1</v>
      </c>
      <c r="P53" s="44"/>
    </row>
    <row r="54" spans="2:31" x14ac:dyDescent="0.25">
      <c r="B54" t="s">
        <v>331</v>
      </c>
      <c r="C54" t="str">
        <f>VLOOKUP(B54,Names!A:C,3,FALSE)</f>
        <v>Conor Carson</v>
      </c>
      <c r="D54">
        <v>3</v>
      </c>
      <c r="E54">
        <v>2</v>
      </c>
      <c r="F54">
        <v>1</v>
      </c>
      <c r="G54">
        <v>13</v>
      </c>
      <c r="H54" s="43">
        <f t="shared" si="0"/>
        <v>13</v>
      </c>
      <c r="I54" s="42" t="str">
        <f t="shared" si="1"/>
        <v/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 s="44"/>
    </row>
    <row r="55" spans="2:31" x14ac:dyDescent="0.25">
      <c r="B55" t="s">
        <v>332</v>
      </c>
      <c r="C55" t="str">
        <f>VLOOKUP(B55,Names!A:C,3,FALSE)</f>
        <v>Simon Carson</v>
      </c>
      <c r="D55">
        <v>158</v>
      </c>
      <c r="E55">
        <v>110</v>
      </c>
      <c r="F55">
        <v>28</v>
      </c>
      <c r="G55">
        <v>886</v>
      </c>
      <c r="H55" s="43">
        <f t="shared" si="0"/>
        <v>10.804878048780488</v>
      </c>
      <c r="I55" s="42" t="str">
        <f t="shared" si="1"/>
        <v/>
      </c>
      <c r="J55">
        <v>51</v>
      </c>
      <c r="K55">
        <v>1</v>
      </c>
      <c r="L55">
        <v>0</v>
      </c>
      <c r="M55">
        <v>15</v>
      </c>
      <c r="N55">
        <v>116</v>
      </c>
      <c r="O55">
        <v>4</v>
      </c>
      <c r="P55" s="44"/>
      <c r="T55" s="32"/>
      <c r="U55" s="32"/>
      <c r="V55" s="32"/>
      <c r="W55" s="32"/>
      <c r="X55" s="32"/>
      <c r="Y55" s="28"/>
      <c r="Z55" s="28"/>
      <c r="AA55" s="32"/>
      <c r="AB55" s="32"/>
      <c r="AC55" s="32"/>
      <c r="AD55" s="32"/>
      <c r="AE55" s="32"/>
    </row>
    <row r="56" spans="2:31" x14ac:dyDescent="0.25">
      <c r="B56" t="s">
        <v>333</v>
      </c>
      <c r="C56" t="str">
        <f>VLOOKUP(B56,Names!A:C,3,FALSE)</f>
        <v>T Cawkwell</v>
      </c>
      <c r="D56">
        <v>6</v>
      </c>
      <c r="E56">
        <v>5</v>
      </c>
      <c r="F56">
        <v>2</v>
      </c>
      <c r="G56">
        <v>14</v>
      </c>
      <c r="H56" s="43">
        <f t="shared" si="0"/>
        <v>4.666666666666667</v>
      </c>
      <c r="I56" s="42" t="str">
        <f t="shared" si="1"/>
        <v/>
      </c>
      <c r="J56">
        <v>5</v>
      </c>
      <c r="K56">
        <v>0</v>
      </c>
      <c r="L56">
        <v>0</v>
      </c>
      <c r="M56">
        <v>1</v>
      </c>
      <c r="N56">
        <v>1</v>
      </c>
      <c r="O56">
        <v>0</v>
      </c>
      <c r="P56" s="44"/>
    </row>
    <row r="57" spans="2:31" x14ac:dyDescent="0.25">
      <c r="B57" t="s">
        <v>334</v>
      </c>
      <c r="C57" t="str">
        <f>VLOOKUP(B57,Names!A:C,3,FALSE)</f>
        <v>Kevin Chau</v>
      </c>
      <c r="D57">
        <v>34</v>
      </c>
      <c r="E57">
        <v>27</v>
      </c>
      <c r="F57">
        <v>4</v>
      </c>
      <c r="G57">
        <v>75</v>
      </c>
      <c r="H57" s="43">
        <f t="shared" si="0"/>
        <v>3.2608695652173911</v>
      </c>
      <c r="I57" s="42">
        <f t="shared" si="1"/>
        <v>52.083333333333336</v>
      </c>
      <c r="J57">
        <v>12</v>
      </c>
      <c r="K57">
        <v>0</v>
      </c>
      <c r="L57">
        <v>0</v>
      </c>
      <c r="M57">
        <v>11</v>
      </c>
      <c r="N57">
        <v>5</v>
      </c>
      <c r="O57">
        <v>0</v>
      </c>
      <c r="P57" s="44">
        <v>144</v>
      </c>
      <c r="T57" s="32"/>
      <c r="U57" s="32"/>
      <c r="V57" s="32"/>
      <c r="W57" s="32"/>
      <c r="X57" s="32"/>
      <c r="Y57" s="28"/>
      <c r="Z57" s="28"/>
      <c r="AA57" s="28"/>
      <c r="AB57" s="28"/>
      <c r="AC57" s="32"/>
      <c r="AD57" s="32"/>
      <c r="AE57" s="32"/>
    </row>
    <row r="58" spans="2:31" x14ac:dyDescent="0.25">
      <c r="B58" t="s">
        <v>335</v>
      </c>
      <c r="C58" t="str">
        <f>VLOOKUP(B58,Names!A:C,3,FALSE)</f>
        <v>A Chowdhary</v>
      </c>
      <c r="D58">
        <v>1</v>
      </c>
      <c r="E58">
        <v>1</v>
      </c>
      <c r="F58">
        <v>0</v>
      </c>
      <c r="G58">
        <v>6</v>
      </c>
      <c r="H58" s="43">
        <f t="shared" si="0"/>
        <v>6</v>
      </c>
      <c r="I58" s="42" t="str">
        <f t="shared" si="1"/>
        <v/>
      </c>
      <c r="J58">
        <v>6</v>
      </c>
      <c r="K58">
        <v>0</v>
      </c>
      <c r="L58">
        <v>0</v>
      </c>
      <c r="M58">
        <v>0</v>
      </c>
      <c r="N58">
        <v>1</v>
      </c>
      <c r="O58">
        <v>0</v>
      </c>
      <c r="P58" s="44"/>
    </row>
    <row r="59" spans="2:31" x14ac:dyDescent="0.25">
      <c r="B59" t="s">
        <v>336</v>
      </c>
      <c r="C59" t="str">
        <f>VLOOKUP(B59,Names!A:C,3,FALSE)</f>
        <v>C Chowdry</v>
      </c>
      <c r="D59">
        <v>1</v>
      </c>
      <c r="E59">
        <v>1</v>
      </c>
      <c r="F59">
        <v>0</v>
      </c>
      <c r="G59">
        <v>0</v>
      </c>
      <c r="H59" s="43">
        <f t="shared" si="0"/>
        <v>0</v>
      </c>
      <c r="I59" s="42" t="str">
        <f t="shared" si="1"/>
        <v/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s="44"/>
    </row>
    <row r="60" spans="2:31" x14ac:dyDescent="0.25">
      <c r="B60" t="s">
        <v>337</v>
      </c>
      <c r="C60" t="str">
        <f>VLOOKUP(B60,Names!A:C,3,FALSE)</f>
        <v>B Clark</v>
      </c>
      <c r="D60">
        <v>25</v>
      </c>
      <c r="E60">
        <v>22</v>
      </c>
      <c r="F60">
        <v>4</v>
      </c>
      <c r="G60">
        <v>339</v>
      </c>
      <c r="H60" s="43">
        <f t="shared" si="0"/>
        <v>18.833333333333332</v>
      </c>
      <c r="I60" s="42" t="str">
        <f t="shared" si="1"/>
        <v/>
      </c>
      <c r="J60">
        <v>78</v>
      </c>
      <c r="K60">
        <v>2</v>
      </c>
      <c r="L60">
        <v>0</v>
      </c>
      <c r="M60">
        <v>6</v>
      </c>
      <c r="N60">
        <v>13</v>
      </c>
      <c r="O60">
        <v>0</v>
      </c>
      <c r="P60" s="44"/>
    </row>
    <row r="61" spans="2:31" x14ac:dyDescent="0.25">
      <c r="B61" t="s">
        <v>338</v>
      </c>
      <c r="C61" t="str">
        <f>VLOOKUP(B61,Names!A:C,3,FALSE)</f>
        <v>Dave Conway</v>
      </c>
      <c r="D61">
        <v>30</v>
      </c>
      <c r="E61">
        <v>22</v>
      </c>
      <c r="F61">
        <v>1</v>
      </c>
      <c r="G61">
        <v>362</v>
      </c>
      <c r="H61" s="43">
        <f t="shared" si="0"/>
        <v>17.238095238095237</v>
      </c>
      <c r="I61" s="42" t="str">
        <f t="shared" si="1"/>
        <v/>
      </c>
      <c r="J61">
        <v>46</v>
      </c>
      <c r="K61">
        <v>0</v>
      </c>
      <c r="L61">
        <v>0</v>
      </c>
      <c r="M61">
        <v>0</v>
      </c>
      <c r="N61">
        <v>22</v>
      </c>
      <c r="O61">
        <v>0</v>
      </c>
      <c r="P61" s="44"/>
      <c r="T61" s="32"/>
      <c r="U61" s="32"/>
      <c r="V61" s="32"/>
      <c r="W61" s="32"/>
      <c r="X61" s="32"/>
      <c r="Y61" s="28"/>
      <c r="Z61" s="28"/>
      <c r="AA61" s="32"/>
      <c r="AB61" s="32"/>
      <c r="AC61" s="32"/>
      <c r="AD61" s="32"/>
      <c r="AE61" s="32"/>
    </row>
    <row r="62" spans="2:31" x14ac:dyDescent="0.25">
      <c r="B62" t="s">
        <v>339</v>
      </c>
      <c r="C62" t="str">
        <f>VLOOKUP(B62,Names!A:C,3,FALSE)</f>
        <v>J Cooper</v>
      </c>
      <c r="D62">
        <v>12</v>
      </c>
      <c r="E62">
        <v>7</v>
      </c>
      <c r="F62">
        <v>1</v>
      </c>
      <c r="G62">
        <v>22</v>
      </c>
      <c r="H62" s="43">
        <f t="shared" si="0"/>
        <v>3.6666666666666665</v>
      </c>
      <c r="I62" s="42" t="str">
        <f t="shared" si="1"/>
        <v/>
      </c>
      <c r="J62">
        <v>15</v>
      </c>
      <c r="K62">
        <v>0</v>
      </c>
      <c r="L62">
        <v>0</v>
      </c>
      <c r="M62">
        <v>3</v>
      </c>
      <c r="N62">
        <v>0</v>
      </c>
      <c r="O62">
        <v>0</v>
      </c>
      <c r="P62" s="44"/>
    </row>
    <row r="63" spans="2:31" x14ac:dyDescent="0.25">
      <c r="B63" t="s">
        <v>340</v>
      </c>
      <c r="C63" t="str">
        <f>VLOOKUP(B63,Names!A:C,3,FALSE)</f>
        <v>Robert Cox</v>
      </c>
      <c r="D63">
        <v>319</v>
      </c>
      <c r="E63">
        <v>211</v>
      </c>
      <c r="F63">
        <v>50</v>
      </c>
      <c r="G63">
        <v>1575</v>
      </c>
      <c r="H63" s="43">
        <f t="shared" si="0"/>
        <v>9.7826086956521738</v>
      </c>
      <c r="I63" s="42" t="str">
        <f t="shared" si="1"/>
        <v/>
      </c>
      <c r="J63">
        <v>87</v>
      </c>
      <c r="K63">
        <v>2</v>
      </c>
      <c r="L63">
        <v>0</v>
      </c>
      <c r="M63">
        <v>35</v>
      </c>
      <c r="N63">
        <v>55</v>
      </c>
      <c r="O63">
        <v>0</v>
      </c>
      <c r="P63" s="44"/>
      <c r="T63" s="32"/>
      <c r="U63" s="32"/>
      <c r="V63" s="32"/>
      <c r="W63" s="32"/>
      <c r="X63" s="32"/>
      <c r="Y63" s="28"/>
      <c r="Z63" s="28"/>
      <c r="AA63" s="32"/>
      <c r="AB63" s="32"/>
      <c r="AC63" s="32"/>
      <c r="AD63" s="32"/>
      <c r="AE63" s="32"/>
    </row>
    <row r="64" spans="2:31" x14ac:dyDescent="0.25">
      <c r="B64" t="s">
        <v>341</v>
      </c>
      <c r="C64" t="str">
        <f>VLOOKUP(B64,Names!A:C,3,FALSE)</f>
        <v>N Creek</v>
      </c>
      <c r="D64">
        <v>16</v>
      </c>
      <c r="E64">
        <v>16</v>
      </c>
      <c r="F64">
        <v>3</v>
      </c>
      <c r="G64">
        <v>95</v>
      </c>
      <c r="H64" s="43">
        <f t="shared" si="0"/>
        <v>7.3076923076923075</v>
      </c>
      <c r="I64" s="42" t="str">
        <f t="shared" si="1"/>
        <v/>
      </c>
      <c r="J64">
        <v>28</v>
      </c>
      <c r="K64">
        <v>0</v>
      </c>
      <c r="L64">
        <v>0</v>
      </c>
      <c r="M64">
        <v>4</v>
      </c>
      <c r="N64">
        <v>8</v>
      </c>
      <c r="O64">
        <v>0</v>
      </c>
      <c r="P64" s="44"/>
    </row>
    <row r="65" spans="2:31" x14ac:dyDescent="0.25">
      <c r="B65" t="s">
        <v>342</v>
      </c>
      <c r="C65" t="str">
        <f>VLOOKUP(B65,Names!A:C,3,FALSE)</f>
        <v>M Crew</v>
      </c>
      <c r="D65">
        <v>1</v>
      </c>
      <c r="E65">
        <v>1</v>
      </c>
      <c r="F65">
        <v>0</v>
      </c>
      <c r="G65">
        <v>0</v>
      </c>
      <c r="H65" s="43">
        <f t="shared" si="0"/>
        <v>0</v>
      </c>
      <c r="I65" s="42" t="str">
        <f t="shared" si="1"/>
        <v/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s="44"/>
    </row>
    <row r="66" spans="2:31" x14ac:dyDescent="0.25">
      <c r="B66" t="s">
        <v>343</v>
      </c>
      <c r="C66" t="str">
        <f>VLOOKUP(B66,Names!A:C,3,FALSE)</f>
        <v>V Cruickshank</v>
      </c>
      <c r="D66">
        <v>2</v>
      </c>
      <c r="E66">
        <v>1</v>
      </c>
      <c r="F66">
        <v>0</v>
      </c>
      <c r="G66">
        <v>3</v>
      </c>
      <c r="H66" s="43">
        <f t="shared" si="0"/>
        <v>3</v>
      </c>
      <c r="I66" s="42" t="str">
        <f t="shared" si="1"/>
        <v/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 s="44"/>
    </row>
    <row r="67" spans="2:31" x14ac:dyDescent="0.25">
      <c r="B67" t="s">
        <v>344</v>
      </c>
      <c r="C67" t="str">
        <f>VLOOKUP(B67,Names!A:C,3,FALSE)</f>
        <v>S Dalton</v>
      </c>
      <c r="D67">
        <v>4</v>
      </c>
      <c r="E67">
        <v>4</v>
      </c>
      <c r="F67">
        <v>0</v>
      </c>
      <c r="G67">
        <v>57</v>
      </c>
      <c r="H67" s="43">
        <f t="shared" si="0"/>
        <v>14.25</v>
      </c>
      <c r="I67" s="42" t="str">
        <f t="shared" si="1"/>
        <v/>
      </c>
      <c r="J67">
        <v>28</v>
      </c>
      <c r="K67">
        <v>0</v>
      </c>
      <c r="L67">
        <v>0</v>
      </c>
      <c r="M67">
        <v>0</v>
      </c>
      <c r="N67">
        <v>5</v>
      </c>
      <c r="O67">
        <v>0</v>
      </c>
      <c r="P67" s="44"/>
    </row>
    <row r="68" spans="2:31" x14ac:dyDescent="0.25">
      <c r="B68" t="s">
        <v>345</v>
      </c>
      <c r="C68" t="str">
        <f>VLOOKUP(B68,Names!A:C,3,FALSE)</f>
        <v>Dyll Davies</v>
      </c>
      <c r="D68">
        <v>261</v>
      </c>
      <c r="E68">
        <v>241</v>
      </c>
      <c r="F68">
        <v>39</v>
      </c>
      <c r="G68">
        <v>5752</v>
      </c>
      <c r="H68" s="43">
        <f t="shared" si="0"/>
        <v>28.475247524752476</v>
      </c>
      <c r="I68" s="42" t="str">
        <f t="shared" si="1"/>
        <v/>
      </c>
      <c r="J68">
        <v>123</v>
      </c>
      <c r="K68">
        <v>35</v>
      </c>
      <c r="L68">
        <v>3</v>
      </c>
      <c r="M68">
        <v>19</v>
      </c>
      <c r="N68">
        <v>123</v>
      </c>
      <c r="O68">
        <v>2</v>
      </c>
      <c r="P68" s="44"/>
    </row>
    <row r="69" spans="2:31" x14ac:dyDescent="0.25">
      <c r="B69" t="s">
        <v>346</v>
      </c>
      <c r="C69" t="str">
        <f>VLOOKUP(B69,Names!A:C,3,FALSE)</f>
        <v>Harry Davies</v>
      </c>
      <c r="D69">
        <v>55</v>
      </c>
      <c r="E69">
        <v>32</v>
      </c>
      <c r="F69">
        <v>8</v>
      </c>
      <c r="G69">
        <v>127</v>
      </c>
      <c r="H69" s="43">
        <f t="shared" si="0"/>
        <v>5.291666666666667</v>
      </c>
      <c r="I69" s="42" t="str">
        <f t="shared" si="1"/>
        <v/>
      </c>
      <c r="J69">
        <v>22</v>
      </c>
      <c r="K69">
        <v>0</v>
      </c>
      <c r="L69">
        <v>0</v>
      </c>
      <c r="M69">
        <v>7</v>
      </c>
      <c r="N69">
        <v>7</v>
      </c>
      <c r="O69">
        <v>0</v>
      </c>
      <c r="P69" s="44"/>
      <c r="T69" s="32"/>
      <c r="U69" s="32"/>
      <c r="V69" s="32"/>
      <c r="W69" s="32"/>
      <c r="X69" s="32"/>
      <c r="Y69" s="28"/>
      <c r="Z69" s="28"/>
      <c r="AA69" s="32"/>
      <c r="AB69" s="32"/>
      <c r="AC69" s="32"/>
      <c r="AD69" s="32"/>
      <c r="AE69" s="32"/>
    </row>
    <row r="70" spans="2:31" x14ac:dyDescent="0.25">
      <c r="B70" t="s">
        <v>347</v>
      </c>
      <c r="C70" t="str">
        <f>VLOOKUP(B70,Names!A:C,3,FALSE)</f>
        <v>J Davies</v>
      </c>
      <c r="D70">
        <v>1</v>
      </c>
      <c r="E70">
        <v>0</v>
      </c>
      <c r="F70">
        <v>0</v>
      </c>
      <c r="G70">
        <v>0</v>
      </c>
      <c r="H70" s="43" t="str">
        <f t="shared" si="0"/>
        <v>-</v>
      </c>
      <c r="I70" s="42" t="str">
        <f t="shared" si="1"/>
        <v/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44"/>
    </row>
    <row r="71" spans="2:31" x14ac:dyDescent="0.25">
      <c r="B71" t="s">
        <v>348</v>
      </c>
      <c r="C71" t="str">
        <f>VLOOKUP(B71,Names!A:C,3,FALSE)</f>
        <v>L Derbyshire</v>
      </c>
      <c r="D71">
        <v>5</v>
      </c>
      <c r="E71">
        <v>5</v>
      </c>
      <c r="F71">
        <v>0</v>
      </c>
      <c r="G71">
        <v>197</v>
      </c>
      <c r="H71" s="43">
        <f t="shared" si="0"/>
        <v>39.4</v>
      </c>
      <c r="I71" s="42" t="str">
        <f t="shared" si="1"/>
        <v/>
      </c>
      <c r="J71">
        <v>67</v>
      </c>
      <c r="K71">
        <v>3</v>
      </c>
      <c r="L71">
        <v>0</v>
      </c>
      <c r="M71">
        <v>0</v>
      </c>
      <c r="N71">
        <v>17</v>
      </c>
      <c r="O71">
        <v>7</v>
      </c>
      <c r="P71" s="44"/>
    </row>
    <row r="72" spans="2:31" x14ac:dyDescent="0.25">
      <c r="B72" t="s">
        <v>349</v>
      </c>
      <c r="C72" t="str">
        <f>VLOOKUP(B72,Names!A:C,3,FALSE)</f>
        <v>P Derbyshire</v>
      </c>
      <c r="D72">
        <v>2</v>
      </c>
      <c r="E72">
        <v>1</v>
      </c>
      <c r="F72">
        <v>0</v>
      </c>
      <c r="G72">
        <v>0</v>
      </c>
      <c r="H72" s="43">
        <f t="shared" ref="H72:H135" si="2">IF((E72-F72)=0, "-", SUM(G72/(E72-F72)))</f>
        <v>0</v>
      </c>
      <c r="I72" s="42" t="str">
        <f t="shared" ref="I72:I135" si="3">IF(ISBLANK(P72), "", SUM(G72*100)/P72)</f>
        <v/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 s="44"/>
    </row>
    <row r="73" spans="2:31" x14ac:dyDescent="0.25">
      <c r="B73" t="s">
        <v>350</v>
      </c>
      <c r="C73" t="str">
        <f>VLOOKUP(B73,Names!A:C,3,FALSE)</f>
        <v>D Diamond</v>
      </c>
      <c r="D73">
        <v>2</v>
      </c>
      <c r="E73">
        <v>2</v>
      </c>
      <c r="F73">
        <v>0</v>
      </c>
      <c r="G73">
        <v>3</v>
      </c>
      <c r="H73" s="43">
        <f t="shared" si="2"/>
        <v>1.5</v>
      </c>
      <c r="I73" s="42" t="str">
        <f t="shared" si="3"/>
        <v/>
      </c>
      <c r="J73">
        <v>3</v>
      </c>
      <c r="K73">
        <v>0</v>
      </c>
      <c r="L73">
        <v>0</v>
      </c>
      <c r="M73">
        <v>1</v>
      </c>
      <c r="N73">
        <v>0</v>
      </c>
      <c r="O73">
        <v>0</v>
      </c>
      <c r="P73" s="44"/>
    </row>
    <row r="74" spans="2:31" x14ac:dyDescent="0.25">
      <c r="B74" t="s">
        <v>351</v>
      </c>
      <c r="C74" t="str">
        <f>VLOOKUP(B74,Names!A:C,3,FALSE)</f>
        <v>Hamish Dowell</v>
      </c>
      <c r="D74">
        <v>21</v>
      </c>
      <c r="E74">
        <v>19</v>
      </c>
      <c r="F74">
        <v>2</v>
      </c>
      <c r="G74">
        <v>414</v>
      </c>
      <c r="H74" s="43">
        <f t="shared" si="2"/>
        <v>24.352941176470587</v>
      </c>
      <c r="I74" s="42" t="str">
        <f t="shared" si="3"/>
        <v/>
      </c>
      <c r="J74">
        <v>51</v>
      </c>
      <c r="K74">
        <v>1</v>
      </c>
      <c r="L74">
        <v>0</v>
      </c>
      <c r="M74">
        <v>1</v>
      </c>
      <c r="N74">
        <v>24</v>
      </c>
      <c r="O74">
        <v>4</v>
      </c>
      <c r="P74" s="44"/>
    </row>
    <row r="75" spans="2:31" x14ac:dyDescent="0.25">
      <c r="B75" t="s">
        <v>352</v>
      </c>
      <c r="C75" t="str">
        <f>VLOOKUP(B75,Names!A:C,3,FALSE)</f>
        <v>Nicko Dowell</v>
      </c>
      <c r="D75">
        <v>76</v>
      </c>
      <c r="E75">
        <v>69</v>
      </c>
      <c r="F75">
        <v>10</v>
      </c>
      <c r="G75">
        <v>2494</v>
      </c>
      <c r="H75" s="43">
        <f t="shared" si="2"/>
        <v>42.271186440677965</v>
      </c>
      <c r="I75" s="42" t="str">
        <f t="shared" si="3"/>
        <v/>
      </c>
      <c r="J75">
        <v>213</v>
      </c>
      <c r="K75">
        <v>14</v>
      </c>
      <c r="L75">
        <v>5</v>
      </c>
      <c r="M75">
        <v>1</v>
      </c>
      <c r="N75">
        <v>241</v>
      </c>
      <c r="O75">
        <v>11</v>
      </c>
      <c r="P75" s="44"/>
      <c r="T75" s="32"/>
      <c r="U75" s="32"/>
      <c r="V75" s="32"/>
      <c r="W75" s="32"/>
      <c r="X75" s="32"/>
      <c r="Y75" s="28"/>
      <c r="Z75" s="28"/>
      <c r="AA75" s="32"/>
      <c r="AB75" s="32"/>
      <c r="AC75" s="32"/>
      <c r="AD75" s="32"/>
      <c r="AE75" s="32"/>
    </row>
    <row r="76" spans="2:31" x14ac:dyDescent="0.25">
      <c r="B76" t="s">
        <v>353</v>
      </c>
      <c r="C76" t="str">
        <f>VLOOKUP(B76,Names!A:C,3,FALSE)</f>
        <v>M Dudley</v>
      </c>
      <c r="D76">
        <v>3</v>
      </c>
      <c r="E76">
        <v>3</v>
      </c>
      <c r="F76">
        <v>0</v>
      </c>
      <c r="G76">
        <v>22</v>
      </c>
      <c r="H76" s="43">
        <f t="shared" si="2"/>
        <v>7.333333333333333</v>
      </c>
      <c r="I76" s="42" t="str">
        <f t="shared" si="3"/>
        <v/>
      </c>
      <c r="J76">
        <v>12</v>
      </c>
      <c r="K76">
        <v>0</v>
      </c>
      <c r="L76">
        <v>0</v>
      </c>
      <c r="M76">
        <v>1</v>
      </c>
      <c r="N76">
        <v>0</v>
      </c>
      <c r="O76">
        <v>0</v>
      </c>
      <c r="P76" s="44"/>
    </row>
    <row r="77" spans="2:31" x14ac:dyDescent="0.25">
      <c r="B77" t="s">
        <v>354</v>
      </c>
      <c r="C77" t="str">
        <f>VLOOKUP(B77,Names!A:C,3,FALSE)</f>
        <v>Gordon Dunne</v>
      </c>
      <c r="D77" s="32">
        <v>1</v>
      </c>
      <c r="E77" s="32">
        <v>1</v>
      </c>
      <c r="F77" s="32">
        <v>1</v>
      </c>
      <c r="G77" s="32">
        <v>1</v>
      </c>
      <c r="H77" s="43" t="str">
        <f t="shared" si="2"/>
        <v>-</v>
      </c>
      <c r="I77" s="42">
        <f t="shared" si="3"/>
        <v>16.666666666666668</v>
      </c>
      <c r="J77" s="28" t="s">
        <v>157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46">
        <v>6</v>
      </c>
    </row>
    <row r="78" spans="2:31" x14ac:dyDescent="0.25">
      <c r="B78" t="s">
        <v>355</v>
      </c>
      <c r="C78" t="str">
        <f>VLOOKUP(B78,Names!A:C,3,FALSE)</f>
        <v>H Ewinger</v>
      </c>
      <c r="D78">
        <v>20</v>
      </c>
      <c r="E78">
        <v>20</v>
      </c>
      <c r="F78">
        <v>1</v>
      </c>
      <c r="G78">
        <v>360</v>
      </c>
      <c r="H78" s="43">
        <f t="shared" si="2"/>
        <v>18.94736842105263</v>
      </c>
      <c r="I78" s="42" t="str">
        <f t="shared" si="3"/>
        <v/>
      </c>
      <c r="J78">
        <v>100</v>
      </c>
      <c r="K78">
        <v>1</v>
      </c>
      <c r="L78">
        <v>1</v>
      </c>
      <c r="M78">
        <v>1</v>
      </c>
      <c r="N78">
        <v>39</v>
      </c>
      <c r="O78">
        <v>1</v>
      </c>
      <c r="P78" s="44"/>
    </row>
    <row r="79" spans="2:31" x14ac:dyDescent="0.25">
      <c r="B79" t="s">
        <v>356</v>
      </c>
      <c r="C79" t="str">
        <f>VLOOKUP(B79,Names!A:C,3,FALSE)</f>
        <v>E Feast</v>
      </c>
      <c r="D79">
        <v>9</v>
      </c>
      <c r="E79">
        <v>8</v>
      </c>
      <c r="F79">
        <v>3</v>
      </c>
      <c r="G79">
        <v>7</v>
      </c>
      <c r="H79" s="43">
        <f t="shared" si="2"/>
        <v>1.4</v>
      </c>
      <c r="I79" s="42" t="str">
        <f t="shared" si="3"/>
        <v/>
      </c>
      <c r="J79">
        <v>4</v>
      </c>
      <c r="K79">
        <v>0</v>
      </c>
      <c r="L79">
        <v>0</v>
      </c>
      <c r="M79">
        <v>3</v>
      </c>
      <c r="N79">
        <v>0</v>
      </c>
      <c r="O79">
        <v>0</v>
      </c>
      <c r="P79" s="44"/>
    </row>
    <row r="80" spans="2:31" x14ac:dyDescent="0.25">
      <c r="B80" t="s">
        <v>357</v>
      </c>
      <c r="C80" t="str">
        <f>VLOOKUP(B80,Names!A:C,3,FALSE)</f>
        <v>Chris Feeney</v>
      </c>
      <c r="D80">
        <v>163</v>
      </c>
      <c r="E80">
        <v>141</v>
      </c>
      <c r="F80">
        <v>20</v>
      </c>
      <c r="G80">
        <v>1721</v>
      </c>
      <c r="H80" s="43">
        <f t="shared" si="2"/>
        <v>14.223140495867769</v>
      </c>
      <c r="I80" s="42" t="str">
        <f t="shared" si="3"/>
        <v/>
      </c>
      <c r="J80">
        <v>63</v>
      </c>
      <c r="K80">
        <v>1</v>
      </c>
      <c r="L80">
        <v>0</v>
      </c>
      <c r="M80">
        <v>17</v>
      </c>
      <c r="N80">
        <v>118</v>
      </c>
      <c r="O80">
        <v>1</v>
      </c>
      <c r="P80" s="44"/>
      <c r="T80" s="32"/>
      <c r="U80" s="32"/>
      <c r="V80" s="32"/>
      <c r="W80" s="32"/>
      <c r="X80" s="32"/>
      <c r="Y80" s="28"/>
      <c r="Z80" s="28"/>
      <c r="AA80" s="32"/>
      <c r="AB80" s="32"/>
      <c r="AC80" s="32"/>
      <c r="AD80" s="32"/>
      <c r="AE80" s="32"/>
    </row>
    <row r="81" spans="2:31" x14ac:dyDescent="0.25">
      <c r="B81" t="s">
        <v>358</v>
      </c>
      <c r="C81" t="str">
        <f>VLOOKUP(B81,Names!A:C,3,FALSE)</f>
        <v>P Fenech</v>
      </c>
      <c r="D81">
        <v>13</v>
      </c>
      <c r="E81">
        <v>12</v>
      </c>
      <c r="F81">
        <v>0</v>
      </c>
      <c r="G81">
        <v>88</v>
      </c>
      <c r="H81" s="43">
        <f t="shared" si="2"/>
        <v>7.333333333333333</v>
      </c>
      <c r="I81" s="42" t="str">
        <f t="shared" si="3"/>
        <v/>
      </c>
      <c r="J81">
        <v>48</v>
      </c>
      <c r="K81">
        <v>0</v>
      </c>
      <c r="L81">
        <v>0</v>
      </c>
      <c r="M81">
        <v>7</v>
      </c>
      <c r="N81">
        <v>11</v>
      </c>
      <c r="O81">
        <v>2</v>
      </c>
      <c r="P81" s="44"/>
    </row>
    <row r="82" spans="2:31" x14ac:dyDescent="0.25">
      <c r="B82" t="s">
        <v>359</v>
      </c>
      <c r="C82" t="str">
        <f>VLOOKUP(B82,Names!A:C,3,FALSE)</f>
        <v>T Flavin</v>
      </c>
      <c r="D82">
        <v>1</v>
      </c>
      <c r="E82">
        <v>1</v>
      </c>
      <c r="F82">
        <v>0</v>
      </c>
      <c r="G82">
        <v>16</v>
      </c>
      <c r="H82" s="43">
        <f t="shared" si="2"/>
        <v>16</v>
      </c>
      <c r="I82" s="42" t="str">
        <f t="shared" si="3"/>
        <v/>
      </c>
      <c r="J82">
        <v>16</v>
      </c>
      <c r="K82">
        <v>0</v>
      </c>
      <c r="L82">
        <v>0</v>
      </c>
      <c r="M82">
        <v>0</v>
      </c>
      <c r="N82">
        <v>0</v>
      </c>
      <c r="O82">
        <v>0</v>
      </c>
      <c r="P82" s="44"/>
    </row>
    <row r="83" spans="2:31" x14ac:dyDescent="0.25">
      <c r="B83" t="s">
        <v>360</v>
      </c>
      <c r="C83" t="str">
        <f>VLOOKUP(B83,Names!A:C,3,FALSE)</f>
        <v>S Follows</v>
      </c>
      <c r="D83">
        <v>67</v>
      </c>
      <c r="E83">
        <v>53</v>
      </c>
      <c r="F83">
        <v>10</v>
      </c>
      <c r="G83">
        <v>238</v>
      </c>
      <c r="H83" s="43">
        <f t="shared" si="2"/>
        <v>5.5348837209302326</v>
      </c>
      <c r="I83" s="42" t="str">
        <f t="shared" si="3"/>
        <v/>
      </c>
      <c r="J83">
        <v>27</v>
      </c>
      <c r="K83">
        <v>0</v>
      </c>
      <c r="L83">
        <v>0</v>
      </c>
      <c r="M83">
        <v>15</v>
      </c>
      <c r="N83">
        <v>24</v>
      </c>
      <c r="O83">
        <v>1</v>
      </c>
      <c r="P83" s="44"/>
    </row>
    <row r="84" spans="2:31" x14ac:dyDescent="0.25">
      <c r="B84" t="s">
        <v>361</v>
      </c>
      <c r="C84" t="str">
        <f>VLOOKUP(B84,Names!A:C,3,FALSE)</f>
        <v>J Fowler</v>
      </c>
      <c r="D84">
        <v>12</v>
      </c>
      <c r="E84">
        <v>12</v>
      </c>
      <c r="F84">
        <v>2</v>
      </c>
      <c r="G84">
        <v>167</v>
      </c>
      <c r="H84" s="43">
        <f t="shared" si="2"/>
        <v>16.7</v>
      </c>
      <c r="I84" s="42" t="str">
        <f t="shared" si="3"/>
        <v/>
      </c>
      <c r="J84">
        <v>62</v>
      </c>
      <c r="K84">
        <v>1</v>
      </c>
      <c r="L84">
        <v>0</v>
      </c>
      <c r="M84">
        <v>3</v>
      </c>
      <c r="N84">
        <v>16</v>
      </c>
      <c r="O84">
        <v>3</v>
      </c>
      <c r="P84" s="44"/>
    </row>
    <row r="85" spans="2:31" x14ac:dyDescent="0.25">
      <c r="B85" t="s">
        <v>362</v>
      </c>
      <c r="C85" t="str">
        <f>VLOOKUP(B85,Names!A:C,3,FALSE)</f>
        <v>Sav Gatfield</v>
      </c>
      <c r="D85">
        <v>26</v>
      </c>
      <c r="E85">
        <v>21</v>
      </c>
      <c r="F85">
        <v>4</v>
      </c>
      <c r="G85">
        <v>238</v>
      </c>
      <c r="H85" s="43">
        <f t="shared" si="2"/>
        <v>14</v>
      </c>
      <c r="I85" s="42" t="str">
        <f t="shared" si="3"/>
        <v/>
      </c>
      <c r="J85">
        <v>63</v>
      </c>
      <c r="K85">
        <v>2</v>
      </c>
      <c r="L85">
        <v>0</v>
      </c>
      <c r="M85">
        <v>6</v>
      </c>
      <c r="N85">
        <v>28</v>
      </c>
      <c r="O85">
        <v>4</v>
      </c>
      <c r="P85" s="44"/>
    </row>
    <row r="86" spans="2:31" x14ac:dyDescent="0.25">
      <c r="B86" t="s">
        <v>363</v>
      </c>
      <c r="C86" t="str">
        <f>VLOOKUP(B86,Names!A:C,3,FALSE)</f>
        <v>Peter Garlando</v>
      </c>
      <c r="D86" s="32">
        <v>3</v>
      </c>
      <c r="E86" s="32">
        <v>2</v>
      </c>
      <c r="F86" s="32">
        <v>1</v>
      </c>
      <c r="G86" s="32">
        <v>1</v>
      </c>
      <c r="H86" s="43">
        <f t="shared" si="2"/>
        <v>1</v>
      </c>
      <c r="I86" s="42">
        <f t="shared" si="3"/>
        <v>14.285714285714286</v>
      </c>
      <c r="J86" s="28">
        <v>1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46">
        <v>7</v>
      </c>
    </row>
    <row r="87" spans="2:31" x14ac:dyDescent="0.25">
      <c r="B87" t="s">
        <v>364</v>
      </c>
      <c r="C87" t="str">
        <f>VLOOKUP(B87,Names!A:C,3,FALSE)</f>
        <v>C Gibbons</v>
      </c>
      <c r="D87">
        <v>1</v>
      </c>
      <c r="E87">
        <v>1</v>
      </c>
      <c r="F87">
        <v>0</v>
      </c>
      <c r="G87">
        <v>1</v>
      </c>
      <c r="H87" s="43">
        <f t="shared" si="2"/>
        <v>1</v>
      </c>
      <c r="I87" s="42" t="str">
        <f t="shared" si="3"/>
        <v/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 s="44"/>
    </row>
    <row r="88" spans="2:31" x14ac:dyDescent="0.25">
      <c r="B88" t="s">
        <v>365</v>
      </c>
      <c r="C88" t="str">
        <f>VLOOKUP(B88,Names!A:C,3,FALSE)</f>
        <v>Simon Gillman</v>
      </c>
      <c r="D88">
        <v>129</v>
      </c>
      <c r="E88">
        <v>81</v>
      </c>
      <c r="F88">
        <v>29</v>
      </c>
      <c r="G88">
        <v>518</v>
      </c>
      <c r="H88" s="43">
        <f t="shared" si="2"/>
        <v>9.9615384615384617</v>
      </c>
      <c r="I88" s="42" t="str">
        <f t="shared" si="3"/>
        <v/>
      </c>
      <c r="J88">
        <v>74</v>
      </c>
      <c r="K88">
        <v>2</v>
      </c>
      <c r="L88">
        <v>0</v>
      </c>
      <c r="M88">
        <v>15</v>
      </c>
      <c r="N88">
        <v>30</v>
      </c>
      <c r="O88">
        <v>6</v>
      </c>
      <c r="P88" s="44"/>
    </row>
    <row r="89" spans="2:31" x14ac:dyDescent="0.25">
      <c r="B89" t="s">
        <v>366</v>
      </c>
      <c r="C89" t="str">
        <f>VLOOKUP(B89,Names!A:C,3,FALSE)</f>
        <v>R Gladstone</v>
      </c>
      <c r="D89">
        <v>15</v>
      </c>
      <c r="E89">
        <v>14</v>
      </c>
      <c r="F89">
        <v>3</v>
      </c>
      <c r="G89">
        <v>452</v>
      </c>
      <c r="H89" s="43">
        <f t="shared" si="2"/>
        <v>41.090909090909093</v>
      </c>
      <c r="I89" s="42" t="str">
        <f t="shared" si="3"/>
        <v/>
      </c>
      <c r="J89">
        <v>148</v>
      </c>
      <c r="K89">
        <v>1</v>
      </c>
      <c r="L89">
        <v>1</v>
      </c>
      <c r="M89">
        <v>0</v>
      </c>
      <c r="N89">
        <v>46</v>
      </c>
      <c r="O89">
        <v>22</v>
      </c>
      <c r="P89" s="44"/>
    </row>
    <row r="90" spans="2:31" x14ac:dyDescent="0.25">
      <c r="B90" t="s">
        <v>367</v>
      </c>
      <c r="C90" t="str">
        <f>VLOOKUP(B90,Names!A:C,3,FALSE)</f>
        <v>Patrick Gledhill</v>
      </c>
      <c r="D90">
        <v>97</v>
      </c>
      <c r="E90">
        <v>79</v>
      </c>
      <c r="F90">
        <v>12</v>
      </c>
      <c r="G90">
        <v>725</v>
      </c>
      <c r="H90" s="43">
        <f t="shared" si="2"/>
        <v>10.82089552238806</v>
      </c>
      <c r="I90" s="42" t="str">
        <f t="shared" si="3"/>
        <v/>
      </c>
      <c r="J90">
        <v>72</v>
      </c>
      <c r="K90">
        <v>1</v>
      </c>
      <c r="L90">
        <v>0</v>
      </c>
      <c r="M90">
        <v>17</v>
      </c>
      <c r="N90">
        <v>57</v>
      </c>
      <c r="O90">
        <v>0</v>
      </c>
      <c r="P90" s="44"/>
      <c r="T90" s="32"/>
      <c r="U90" s="32"/>
      <c r="V90" s="32"/>
      <c r="W90" s="32"/>
      <c r="X90" s="32"/>
      <c r="Y90" s="28"/>
      <c r="Z90" s="28"/>
      <c r="AA90" s="28"/>
      <c r="AB90" s="28"/>
      <c r="AC90" s="32"/>
      <c r="AD90" s="32"/>
      <c r="AE90" s="32"/>
    </row>
    <row r="91" spans="2:31" x14ac:dyDescent="0.25">
      <c r="B91" t="s">
        <v>368</v>
      </c>
      <c r="C91" t="str">
        <f>VLOOKUP(B91,Names!A:C,3,FALSE)</f>
        <v>Ben Glover</v>
      </c>
      <c r="D91">
        <v>17</v>
      </c>
      <c r="E91">
        <v>17</v>
      </c>
      <c r="F91">
        <v>1</v>
      </c>
      <c r="G91">
        <v>128</v>
      </c>
      <c r="H91" s="43">
        <f t="shared" si="2"/>
        <v>8</v>
      </c>
      <c r="I91" s="42" t="str">
        <f t="shared" si="3"/>
        <v/>
      </c>
      <c r="J91">
        <v>38</v>
      </c>
      <c r="K91">
        <v>0</v>
      </c>
      <c r="L91">
        <v>0</v>
      </c>
      <c r="M91">
        <v>3</v>
      </c>
      <c r="N91">
        <v>13</v>
      </c>
      <c r="O91">
        <v>2</v>
      </c>
      <c r="P91" s="44"/>
      <c r="T91" s="32"/>
      <c r="U91" s="32"/>
      <c r="V91" s="32"/>
      <c r="W91" s="32"/>
      <c r="X91" s="32"/>
      <c r="Y91" s="28"/>
      <c r="Z91" s="28"/>
      <c r="AA91" s="28"/>
      <c r="AB91" s="28"/>
      <c r="AC91" s="32"/>
      <c r="AD91" s="32"/>
      <c r="AE91" s="32"/>
    </row>
    <row r="92" spans="2:31" x14ac:dyDescent="0.25">
      <c r="B92" t="s">
        <v>369</v>
      </c>
      <c r="C92" t="str">
        <f>VLOOKUP(B92,Names!A:C,3,FALSE)</f>
        <v>Liam Gray</v>
      </c>
      <c r="D92">
        <v>40</v>
      </c>
      <c r="E92">
        <v>31</v>
      </c>
      <c r="F92">
        <v>7</v>
      </c>
      <c r="G92">
        <v>284</v>
      </c>
      <c r="H92" s="43">
        <f t="shared" si="2"/>
        <v>11.833333333333334</v>
      </c>
      <c r="I92" s="42" t="str">
        <f t="shared" si="3"/>
        <v/>
      </c>
      <c r="J92">
        <v>48</v>
      </c>
      <c r="K92">
        <v>0</v>
      </c>
      <c r="L92">
        <v>0</v>
      </c>
      <c r="M92">
        <v>4</v>
      </c>
      <c r="N92">
        <v>24</v>
      </c>
      <c r="O92">
        <v>3</v>
      </c>
      <c r="P92" s="44"/>
      <c r="T92" s="32"/>
      <c r="U92" s="32"/>
      <c r="V92" s="32"/>
      <c r="W92" s="32"/>
      <c r="X92" s="32"/>
      <c r="Y92" s="28"/>
      <c r="Z92" s="28"/>
      <c r="AA92" s="28"/>
      <c r="AB92" s="28"/>
      <c r="AC92" s="32"/>
      <c r="AD92" s="32"/>
      <c r="AE92" s="32"/>
    </row>
    <row r="93" spans="2:31" x14ac:dyDescent="0.25">
      <c r="B93" t="s">
        <v>370</v>
      </c>
      <c r="C93" t="str">
        <f>VLOOKUP(B93,Names!A:C,3,FALSE)</f>
        <v>Joe Green</v>
      </c>
      <c r="D93">
        <v>31</v>
      </c>
      <c r="E93">
        <v>15</v>
      </c>
      <c r="F93">
        <v>6</v>
      </c>
      <c r="G93">
        <v>46</v>
      </c>
      <c r="H93" s="43">
        <f t="shared" si="2"/>
        <v>5.1111111111111107</v>
      </c>
      <c r="I93" s="42" t="str">
        <f t="shared" si="3"/>
        <v/>
      </c>
      <c r="J93">
        <v>17</v>
      </c>
      <c r="K93">
        <v>0</v>
      </c>
      <c r="L93">
        <v>0</v>
      </c>
      <c r="M93">
        <v>4</v>
      </c>
      <c r="N93">
        <v>4</v>
      </c>
      <c r="O93">
        <v>1</v>
      </c>
      <c r="P93" s="44"/>
    </row>
    <row r="94" spans="2:31" x14ac:dyDescent="0.25">
      <c r="B94" t="s">
        <v>371</v>
      </c>
      <c r="C94" t="str">
        <f>VLOOKUP(B94,Names!A:C,3,FALSE)</f>
        <v>J Habib</v>
      </c>
      <c r="D94">
        <v>1</v>
      </c>
      <c r="E94">
        <v>1</v>
      </c>
      <c r="F94">
        <v>1</v>
      </c>
      <c r="G94">
        <v>23</v>
      </c>
      <c r="H94" s="43" t="str">
        <f t="shared" si="2"/>
        <v>-</v>
      </c>
      <c r="I94" s="42" t="str">
        <f t="shared" si="3"/>
        <v/>
      </c>
      <c r="J94" s="47" t="s">
        <v>372</v>
      </c>
      <c r="K94">
        <v>0</v>
      </c>
      <c r="L94">
        <v>0</v>
      </c>
      <c r="M94">
        <v>0</v>
      </c>
      <c r="N94">
        <v>4</v>
      </c>
      <c r="O94">
        <v>0</v>
      </c>
      <c r="P94" s="44"/>
    </row>
    <row r="95" spans="2:31" x14ac:dyDescent="0.25">
      <c r="B95" t="s">
        <v>373</v>
      </c>
      <c r="C95" t="str">
        <f>VLOOKUP(B95,Names!A:C,3,FALSE)</f>
        <v>Steve Hamer</v>
      </c>
      <c r="D95">
        <v>84</v>
      </c>
      <c r="E95">
        <v>80</v>
      </c>
      <c r="F95">
        <v>6</v>
      </c>
      <c r="G95">
        <v>1656</v>
      </c>
      <c r="H95" s="43">
        <f t="shared" si="2"/>
        <v>22.378378378378379</v>
      </c>
      <c r="I95" s="42" t="str">
        <f t="shared" si="3"/>
        <v/>
      </c>
      <c r="J95">
        <v>101</v>
      </c>
      <c r="K95">
        <v>7</v>
      </c>
      <c r="L95">
        <v>2</v>
      </c>
      <c r="M95">
        <v>7</v>
      </c>
      <c r="N95">
        <v>153</v>
      </c>
      <c r="O95">
        <v>4</v>
      </c>
      <c r="P95" s="44"/>
      <c r="T95" s="32"/>
      <c r="U95" s="32"/>
      <c r="V95" s="32"/>
      <c r="W95" s="32"/>
      <c r="X95" s="32"/>
      <c r="Y95" s="28"/>
      <c r="Z95" s="28"/>
      <c r="AA95" s="32"/>
      <c r="AB95" s="32"/>
      <c r="AC95" s="32"/>
      <c r="AD95" s="32"/>
      <c r="AE95" s="32"/>
    </row>
    <row r="96" spans="2:31" x14ac:dyDescent="0.25">
      <c r="B96" t="s">
        <v>374</v>
      </c>
      <c r="C96" t="str">
        <f>VLOOKUP(B96,Names!A:C,3,FALSE)</f>
        <v>A Hargreaves</v>
      </c>
      <c r="D96">
        <v>23</v>
      </c>
      <c r="E96">
        <v>22</v>
      </c>
      <c r="F96">
        <v>1</v>
      </c>
      <c r="G96">
        <v>188</v>
      </c>
      <c r="H96" s="43">
        <f t="shared" si="2"/>
        <v>8.9523809523809526</v>
      </c>
      <c r="I96" s="42" t="str">
        <f t="shared" si="3"/>
        <v/>
      </c>
      <c r="J96">
        <v>24</v>
      </c>
      <c r="K96">
        <v>0</v>
      </c>
      <c r="L96">
        <v>0</v>
      </c>
      <c r="M96">
        <v>3</v>
      </c>
      <c r="N96">
        <v>22</v>
      </c>
      <c r="O96">
        <v>2</v>
      </c>
      <c r="P96" s="44"/>
    </row>
    <row r="97" spans="2:31" x14ac:dyDescent="0.25">
      <c r="B97" t="s">
        <v>375</v>
      </c>
      <c r="C97" t="str">
        <f>VLOOKUP(B97,Names!A:C,3,FALSE)</f>
        <v>Julian Harris</v>
      </c>
      <c r="D97">
        <v>2</v>
      </c>
      <c r="E97">
        <v>2</v>
      </c>
      <c r="F97">
        <v>0</v>
      </c>
      <c r="G97">
        <v>31</v>
      </c>
      <c r="H97" s="43">
        <f t="shared" si="2"/>
        <v>15.5</v>
      </c>
      <c r="I97" s="42">
        <f t="shared" si="3"/>
        <v>140.90909090909091</v>
      </c>
      <c r="J97">
        <v>28</v>
      </c>
      <c r="K97">
        <v>0</v>
      </c>
      <c r="L97">
        <v>0</v>
      </c>
      <c r="M97">
        <v>0</v>
      </c>
      <c r="N97">
        <v>3</v>
      </c>
      <c r="O97">
        <v>1</v>
      </c>
      <c r="P97" s="44">
        <v>22</v>
      </c>
      <c r="T97" s="32"/>
      <c r="U97" s="32"/>
      <c r="V97" s="32"/>
      <c r="W97" s="32"/>
      <c r="X97" s="32"/>
      <c r="Y97" s="28"/>
      <c r="Z97" s="28"/>
      <c r="AA97" s="32"/>
      <c r="AB97" s="32"/>
      <c r="AC97" s="32"/>
      <c r="AD97" s="32"/>
      <c r="AE97" s="32"/>
    </row>
    <row r="98" spans="2:31" x14ac:dyDescent="0.25">
      <c r="B98" t="s">
        <v>376</v>
      </c>
      <c r="C98" t="str">
        <f>VLOOKUP(B98,Names!A:C,3,FALSE)</f>
        <v>D Harvey</v>
      </c>
      <c r="D98">
        <v>1</v>
      </c>
      <c r="E98">
        <v>1</v>
      </c>
      <c r="F98">
        <v>0</v>
      </c>
      <c r="G98">
        <v>11</v>
      </c>
      <c r="H98" s="43">
        <f t="shared" si="2"/>
        <v>11</v>
      </c>
      <c r="I98" s="42">
        <f t="shared" si="3"/>
        <v>55</v>
      </c>
      <c r="J98">
        <v>11</v>
      </c>
      <c r="K98">
        <v>0</v>
      </c>
      <c r="L98">
        <v>0</v>
      </c>
      <c r="M98">
        <v>0</v>
      </c>
      <c r="N98">
        <v>1</v>
      </c>
      <c r="O98">
        <v>0</v>
      </c>
      <c r="P98" s="44">
        <v>20</v>
      </c>
    </row>
    <row r="99" spans="2:31" x14ac:dyDescent="0.25">
      <c r="B99" t="s">
        <v>377</v>
      </c>
      <c r="C99" t="str">
        <f>VLOOKUP(B99,Names!A:C,3,FALSE)</f>
        <v>Tim Hapgood</v>
      </c>
      <c r="D99" s="32">
        <v>1</v>
      </c>
      <c r="E99" s="32">
        <v>1</v>
      </c>
      <c r="F99" s="32">
        <v>1</v>
      </c>
      <c r="G99" s="32">
        <v>54</v>
      </c>
      <c r="H99" s="43" t="str">
        <f t="shared" si="2"/>
        <v>-</v>
      </c>
      <c r="I99" s="42">
        <f t="shared" si="3"/>
        <v>73.972602739726028</v>
      </c>
      <c r="J99" s="28" t="s">
        <v>134</v>
      </c>
      <c r="K99" s="32">
        <v>1</v>
      </c>
      <c r="L99" s="32">
        <v>0</v>
      </c>
      <c r="M99" s="32">
        <v>0</v>
      </c>
      <c r="N99" s="32">
        <v>9</v>
      </c>
      <c r="O99" s="32">
        <v>0</v>
      </c>
      <c r="P99" s="46">
        <v>73</v>
      </c>
    </row>
    <row r="100" spans="2:31" x14ac:dyDescent="0.25">
      <c r="B100" t="s">
        <v>378</v>
      </c>
      <c r="C100" t="str">
        <f>VLOOKUP(B100,Names!A:C,3,FALSE)</f>
        <v>Leo Hawkins</v>
      </c>
      <c r="D100">
        <v>8</v>
      </c>
      <c r="E100">
        <v>5</v>
      </c>
      <c r="F100">
        <v>1</v>
      </c>
      <c r="G100">
        <v>62</v>
      </c>
      <c r="H100" s="43">
        <f t="shared" si="2"/>
        <v>15.5</v>
      </c>
      <c r="I100" s="42">
        <f t="shared" si="3"/>
        <v>73.80952380952381</v>
      </c>
      <c r="J100" s="47" t="s">
        <v>223</v>
      </c>
      <c r="K100">
        <v>0</v>
      </c>
      <c r="L100">
        <v>0</v>
      </c>
      <c r="M100">
        <v>1</v>
      </c>
      <c r="N100">
        <v>10</v>
      </c>
      <c r="O100">
        <v>0</v>
      </c>
      <c r="P100" s="44">
        <v>84</v>
      </c>
      <c r="T100" s="32"/>
      <c r="U100" s="32"/>
      <c r="V100" s="32"/>
      <c r="W100" s="32"/>
      <c r="X100" s="32"/>
      <c r="Y100" s="28"/>
      <c r="Z100" s="28"/>
      <c r="AA100" s="32"/>
      <c r="AB100" s="32"/>
      <c r="AC100" s="32"/>
      <c r="AD100" s="32"/>
      <c r="AE100" s="32"/>
    </row>
    <row r="101" spans="2:31" x14ac:dyDescent="0.25">
      <c r="B101" t="s">
        <v>379</v>
      </c>
      <c r="C101" t="str">
        <f>VLOOKUP(B101,Names!A:C,3,FALSE)</f>
        <v>J Henderson</v>
      </c>
      <c r="D101">
        <v>1</v>
      </c>
      <c r="E101">
        <v>1</v>
      </c>
      <c r="F101">
        <v>0</v>
      </c>
      <c r="G101">
        <v>9</v>
      </c>
      <c r="H101" s="43">
        <f t="shared" si="2"/>
        <v>9</v>
      </c>
      <c r="I101" s="42" t="str">
        <f t="shared" si="3"/>
        <v/>
      </c>
      <c r="J101">
        <v>9</v>
      </c>
      <c r="K101">
        <v>0</v>
      </c>
      <c r="L101">
        <v>0</v>
      </c>
      <c r="M101">
        <v>0</v>
      </c>
      <c r="N101">
        <v>1</v>
      </c>
      <c r="O101">
        <v>0</v>
      </c>
      <c r="P101" s="44"/>
    </row>
    <row r="102" spans="2:31" x14ac:dyDescent="0.25">
      <c r="B102" t="s">
        <v>380</v>
      </c>
      <c r="C102" t="str">
        <f>VLOOKUP(B102,Names!A:C,3,FALSE)</f>
        <v>Carl Hey</v>
      </c>
      <c r="D102">
        <v>4</v>
      </c>
      <c r="E102">
        <v>2</v>
      </c>
      <c r="F102">
        <v>0</v>
      </c>
      <c r="G102">
        <v>3</v>
      </c>
      <c r="H102" s="43">
        <f t="shared" si="2"/>
        <v>1.5</v>
      </c>
      <c r="I102" s="42" t="str">
        <f t="shared" si="3"/>
        <v/>
      </c>
      <c r="J102">
        <v>3</v>
      </c>
      <c r="K102">
        <v>0</v>
      </c>
      <c r="L102">
        <v>0</v>
      </c>
      <c r="M102">
        <v>1</v>
      </c>
      <c r="N102">
        <v>0</v>
      </c>
      <c r="O102">
        <v>0</v>
      </c>
      <c r="P102" s="44"/>
    </row>
    <row r="103" spans="2:31" x14ac:dyDescent="0.25">
      <c r="B103" t="s">
        <v>381</v>
      </c>
      <c r="C103" t="str">
        <f>VLOOKUP(B103,Names!A:C,3,FALSE)</f>
        <v>M Hiley</v>
      </c>
      <c r="D103">
        <v>23</v>
      </c>
      <c r="E103">
        <v>23</v>
      </c>
      <c r="F103">
        <v>0</v>
      </c>
      <c r="G103">
        <v>695</v>
      </c>
      <c r="H103" s="43">
        <f t="shared" si="2"/>
        <v>30.217391304347824</v>
      </c>
      <c r="I103" s="42" t="str">
        <f t="shared" si="3"/>
        <v/>
      </c>
      <c r="J103">
        <v>66</v>
      </c>
      <c r="K103">
        <v>3</v>
      </c>
      <c r="L103">
        <v>0</v>
      </c>
      <c r="M103">
        <v>1</v>
      </c>
      <c r="N103">
        <v>75</v>
      </c>
      <c r="O103">
        <v>10</v>
      </c>
      <c r="P103" s="44"/>
    </row>
    <row r="104" spans="2:31" x14ac:dyDescent="0.25">
      <c r="B104" t="s">
        <v>382</v>
      </c>
      <c r="C104" t="str">
        <f>VLOOKUP(B104,Names!A:C,3,FALSE)</f>
        <v>R Hobbs</v>
      </c>
      <c r="D104">
        <v>22</v>
      </c>
      <c r="E104">
        <v>13</v>
      </c>
      <c r="F104">
        <v>3</v>
      </c>
      <c r="G104">
        <v>44</v>
      </c>
      <c r="H104" s="43">
        <f t="shared" si="2"/>
        <v>4.4000000000000004</v>
      </c>
      <c r="I104" s="42" t="str">
        <f t="shared" si="3"/>
        <v/>
      </c>
      <c r="J104">
        <v>13</v>
      </c>
      <c r="K104">
        <v>0</v>
      </c>
      <c r="L104">
        <v>0</v>
      </c>
      <c r="M104">
        <v>5</v>
      </c>
      <c r="N104">
        <v>6</v>
      </c>
      <c r="O104">
        <v>1</v>
      </c>
      <c r="P104" s="44"/>
    </row>
    <row r="105" spans="2:31" x14ac:dyDescent="0.25">
      <c r="B105" t="s">
        <v>383</v>
      </c>
      <c r="C105" t="str">
        <f>VLOOKUP(B105,Names!A:C,3,FALSE)</f>
        <v>D Hooper</v>
      </c>
      <c r="D105">
        <v>25</v>
      </c>
      <c r="E105">
        <v>17</v>
      </c>
      <c r="F105">
        <v>5</v>
      </c>
      <c r="G105">
        <v>128</v>
      </c>
      <c r="H105" s="43">
        <f t="shared" si="2"/>
        <v>10.666666666666666</v>
      </c>
      <c r="I105" s="42" t="str">
        <f t="shared" si="3"/>
        <v/>
      </c>
      <c r="J105">
        <v>27</v>
      </c>
      <c r="K105">
        <v>0</v>
      </c>
      <c r="L105">
        <v>0</v>
      </c>
      <c r="M105">
        <v>3</v>
      </c>
      <c r="N105">
        <v>5</v>
      </c>
      <c r="O105">
        <v>0</v>
      </c>
      <c r="P105" s="44"/>
    </row>
    <row r="106" spans="2:31" x14ac:dyDescent="0.25">
      <c r="B106" t="s">
        <v>384</v>
      </c>
      <c r="C106" t="str">
        <f>VLOOKUP(B106,Names!A:C,3,FALSE)</f>
        <v>Scott Hoskin</v>
      </c>
      <c r="D106">
        <v>127</v>
      </c>
      <c r="E106">
        <v>89</v>
      </c>
      <c r="F106">
        <v>16</v>
      </c>
      <c r="G106">
        <v>818</v>
      </c>
      <c r="H106" s="43">
        <f t="shared" si="2"/>
        <v>11.205479452054794</v>
      </c>
      <c r="I106" s="42" t="str">
        <f t="shared" si="3"/>
        <v/>
      </c>
      <c r="J106">
        <v>79</v>
      </c>
      <c r="K106">
        <v>1</v>
      </c>
      <c r="L106">
        <v>0</v>
      </c>
      <c r="M106">
        <v>23</v>
      </c>
      <c r="N106">
        <v>75</v>
      </c>
      <c r="O106">
        <v>16</v>
      </c>
      <c r="P106" s="44"/>
    </row>
    <row r="107" spans="2:31" x14ac:dyDescent="0.25">
      <c r="B107" t="s">
        <v>385</v>
      </c>
      <c r="C107" t="str">
        <f>VLOOKUP(B107,Names!A:C,3,FALSE)</f>
        <v>S Houchin</v>
      </c>
      <c r="D107">
        <v>146</v>
      </c>
      <c r="E107">
        <v>130</v>
      </c>
      <c r="F107">
        <v>20</v>
      </c>
      <c r="G107">
        <v>1528</v>
      </c>
      <c r="H107" s="43">
        <f t="shared" si="2"/>
        <v>13.890909090909091</v>
      </c>
      <c r="I107" s="42" t="str">
        <f t="shared" si="3"/>
        <v/>
      </c>
      <c r="J107">
        <v>60</v>
      </c>
      <c r="K107">
        <v>2</v>
      </c>
      <c r="L107">
        <v>0</v>
      </c>
      <c r="M107">
        <v>13</v>
      </c>
      <c r="N107">
        <v>28</v>
      </c>
      <c r="O107">
        <v>0</v>
      </c>
      <c r="P107" s="44"/>
    </row>
    <row r="108" spans="2:31" x14ac:dyDescent="0.25">
      <c r="B108" t="s">
        <v>386</v>
      </c>
      <c r="C108" t="str">
        <f>VLOOKUP(B108,Names!A:C,3,FALSE)</f>
        <v>F Hussain</v>
      </c>
      <c r="D108">
        <v>32</v>
      </c>
      <c r="E108">
        <v>31</v>
      </c>
      <c r="F108">
        <v>3</v>
      </c>
      <c r="G108">
        <v>428</v>
      </c>
      <c r="H108" s="43">
        <f t="shared" si="2"/>
        <v>15.285714285714286</v>
      </c>
      <c r="I108" s="42" t="str">
        <f t="shared" si="3"/>
        <v/>
      </c>
      <c r="J108">
        <v>42</v>
      </c>
      <c r="K108">
        <v>0</v>
      </c>
      <c r="L108">
        <v>0</v>
      </c>
      <c r="M108">
        <v>1</v>
      </c>
      <c r="N108">
        <v>40</v>
      </c>
      <c r="O108">
        <v>0</v>
      </c>
      <c r="P108" s="44"/>
    </row>
    <row r="109" spans="2:31" x14ac:dyDescent="0.25">
      <c r="B109" t="s">
        <v>387</v>
      </c>
      <c r="C109" t="str">
        <f>VLOOKUP(B109,Names!A:C,3,FALSE)</f>
        <v>S Hussain</v>
      </c>
      <c r="D109">
        <v>104</v>
      </c>
      <c r="E109">
        <v>82</v>
      </c>
      <c r="F109">
        <v>13</v>
      </c>
      <c r="G109">
        <v>361</v>
      </c>
      <c r="H109" s="43">
        <f t="shared" si="2"/>
        <v>5.2318840579710146</v>
      </c>
      <c r="I109" s="42" t="str">
        <f t="shared" si="3"/>
        <v/>
      </c>
      <c r="J109">
        <v>24</v>
      </c>
      <c r="K109">
        <v>0</v>
      </c>
      <c r="L109">
        <v>0</v>
      </c>
      <c r="M109">
        <v>22</v>
      </c>
      <c r="N109">
        <v>30</v>
      </c>
      <c r="O109">
        <v>6</v>
      </c>
      <c r="P109" s="44"/>
    </row>
    <row r="110" spans="2:31" x14ac:dyDescent="0.25">
      <c r="B110" t="s">
        <v>388</v>
      </c>
      <c r="C110" t="str">
        <f>VLOOKUP(B110,Names!A:C,3,FALSE)</f>
        <v>Ben Hynes</v>
      </c>
      <c r="D110">
        <v>23</v>
      </c>
      <c r="E110">
        <v>19</v>
      </c>
      <c r="F110">
        <v>4</v>
      </c>
      <c r="G110">
        <v>871</v>
      </c>
      <c r="H110" s="43">
        <f t="shared" si="2"/>
        <v>58.06666666666667</v>
      </c>
      <c r="I110" s="42" t="str">
        <f t="shared" si="3"/>
        <v/>
      </c>
      <c r="J110">
        <v>124</v>
      </c>
      <c r="K110">
        <v>5</v>
      </c>
      <c r="L110">
        <v>2</v>
      </c>
      <c r="M110">
        <v>0</v>
      </c>
      <c r="N110">
        <v>76</v>
      </c>
      <c r="O110">
        <v>41</v>
      </c>
      <c r="P110" s="44"/>
    </row>
    <row r="111" spans="2:31" x14ac:dyDescent="0.25">
      <c r="B111" t="s">
        <v>389</v>
      </c>
      <c r="C111" t="str">
        <f>VLOOKUP(B111,Names!A:C,3,FALSE)</f>
        <v>Paul Hynes</v>
      </c>
      <c r="D111">
        <v>53</v>
      </c>
      <c r="E111">
        <v>50</v>
      </c>
      <c r="F111">
        <v>8</v>
      </c>
      <c r="G111">
        <v>1907</v>
      </c>
      <c r="H111" s="43">
        <f t="shared" si="2"/>
        <v>45.404761904761905</v>
      </c>
      <c r="I111" s="42" t="str">
        <f t="shared" si="3"/>
        <v/>
      </c>
      <c r="J111">
        <v>152</v>
      </c>
      <c r="K111">
        <v>8</v>
      </c>
      <c r="L111">
        <v>5</v>
      </c>
      <c r="M111">
        <v>17</v>
      </c>
      <c r="N111">
        <v>242</v>
      </c>
      <c r="O111">
        <v>22</v>
      </c>
      <c r="P111" s="44"/>
      <c r="T111" s="32"/>
      <c r="U111" s="32" t="s">
        <v>295</v>
      </c>
      <c r="V111" s="32"/>
      <c r="W111" s="32"/>
      <c r="X111" s="32"/>
      <c r="Y111" s="28"/>
      <c r="Z111" s="28"/>
      <c r="AA111" s="32"/>
      <c r="AB111" s="32"/>
      <c r="AC111" s="32"/>
      <c r="AD111" s="32"/>
      <c r="AE111" s="32"/>
    </row>
    <row r="112" spans="2:31" x14ac:dyDescent="0.25">
      <c r="B112" t="s">
        <v>390</v>
      </c>
      <c r="C112" t="str">
        <f>VLOOKUP(B112,Names!A:C,3,FALSE)</f>
        <v>P Jack</v>
      </c>
      <c r="D112" s="32">
        <v>1</v>
      </c>
      <c r="E112" s="32">
        <v>1</v>
      </c>
      <c r="F112" s="32">
        <v>0</v>
      </c>
      <c r="G112" s="32">
        <v>8</v>
      </c>
      <c r="H112" s="43">
        <f t="shared" si="2"/>
        <v>8</v>
      </c>
      <c r="I112" s="42">
        <f t="shared" si="3"/>
        <v>61.53846153846154</v>
      </c>
      <c r="J112" s="32">
        <v>8</v>
      </c>
      <c r="K112" s="32">
        <v>0</v>
      </c>
      <c r="L112" s="32">
        <v>0</v>
      </c>
      <c r="M112" s="32">
        <v>0</v>
      </c>
      <c r="N112" s="32">
        <v>1</v>
      </c>
      <c r="O112" s="32">
        <v>0</v>
      </c>
      <c r="P112" s="46">
        <v>13</v>
      </c>
    </row>
    <row r="113" spans="2:31" x14ac:dyDescent="0.25">
      <c r="B113" t="s">
        <v>391</v>
      </c>
      <c r="C113" t="str">
        <f>VLOOKUP(B113,Names!A:C,3,FALSE)</f>
        <v>James Jackson</v>
      </c>
      <c r="D113">
        <v>152</v>
      </c>
      <c r="E113">
        <v>140</v>
      </c>
      <c r="F113">
        <v>13</v>
      </c>
      <c r="G113">
        <v>1099</v>
      </c>
      <c r="H113" s="43">
        <f t="shared" si="2"/>
        <v>8.6535433070866148</v>
      </c>
      <c r="I113" s="42" t="str">
        <f t="shared" si="3"/>
        <v/>
      </c>
      <c r="J113">
        <v>42</v>
      </c>
      <c r="K113">
        <v>0</v>
      </c>
      <c r="L113">
        <v>0</v>
      </c>
      <c r="M113">
        <v>36</v>
      </c>
      <c r="N113">
        <v>111</v>
      </c>
      <c r="O113">
        <v>18</v>
      </c>
      <c r="P113" s="44"/>
    </row>
    <row r="114" spans="2:31" x14ac:dyDescent="0.25">
      <c r="B114" t="s">
        <v>392</v>
      </c>
      <c r="C114" t="str">
        <f>VLOOKUP(B114,Names!A:C,3,FALSE)</f>
        <v>Luke Jackson</v>
      </c>
      <c r="D114">
        <v>1</v>
      </c>
      <c r="E114">
        <v>1</v>
      </c>
      <c r="F114">
        <v>0</v>
      </c>
      <c r="G114">
        <v>1</v>
      </c>
      <c r="H114" s="43">
        <f t="shared" si="2"/>
        <v>1</v>
      </c>
      <c r="I114" s="42" t="str">
        <f t="shared" si="3"/>
        <v/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s="44"/>
    </row>
    <row r="115" spans="2:31" x14ac:dyDescent="0.25">
      <c r="B115" t="s">
        <v>393</v>
      </c>
      <c r="C115" t="str">
        <f>VLOOKUP(B115,Names!A:C,3,FALSE)</f>
        <v>F Jagger</v>
      </c>
      <c r="D115">
        <v>5</v>
      </c>
      <c r="E115">
        <v>4</v>
      </c>
      <c r="F115">
        <v>0</v>
      </c>
      <c r="G115">
        <v>71</v>
      </c>
      <c r="H115" s="43">
        <f t="shared" si="2"/>
        <v>17.75</v>
      </c>
      <c r="I115" s="42" t="str">
        <f t="shared" si="3"/>
        <v/>
      </c>
      <c r="J115">
        <v>34</v>
      </c>
      <c r="K115">
        <v>0</v>
      </c>
      <c r="L115">
        <v>0</v>
      </c>
      <c r="M115">
        <v>1</v>
      </c>
      <c r="N115">
        <v>13</v>
      </c>
      <c r="O115">
        <v>0</v>
      </c>
      <c r="P115" s="44"/>
    </row>
    <row r="116" spans="2:31" x14ac:dyDescent="0.25">
      <c r="B116" t="s">
        <v>394</v>
      </c>
      <c r="C116" t="str">
        <f>VLOOKUP(B116,Names!A:C,3,FALSE)</f>
        <v>Tom James</v>
      </c>
      <c r="D116">
        <v>17</v>
      </c>
      <c r="E116">
        <v>17</v>
      </c>
      <c r="F116">
        <v>2</v>
      </c>
      <c r="G116">
        <v>361</v>
      </c>
      <c r="H116" s="43">
        <f t="shared" si="2"/>
        <v>24.066666666666666</v>
      </c>
      <c r="I116" s="42" t="str">
        <f t="shared" si="3"/>
        <v/>
      </c>
      <c r="J116">
        <v>76</v>
      </c>
      <c r="K116">
        <v>2</v>
      </c>
      <c r="L116">
        <v>0</v>
      </c>
      <c r="M116">
        <v>2</v>
      </c>
      <c r="N116">
        <v>38</v>
      </c>
      <c r="O116">
        <v>0</v>
      </c>
      <c r="P116" s="44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2:31" x14ac:dyDescent="0.25">
      <c r="B117" t="s">
        <v>395</v>
      </c>
      <c r="C117" t="str">
        <f>VLOOKUP(B117,Names!A:C,3,FALSE)</f>
        <v>? Jarpesh</v>
      </c>
      <c r="D117">
        <v>1</v>
      </c>
      <c r="E117">
        <v>1</v>
      </c>
      <c r="F117">
        <v>0</v>
      </c>
      <c r="G117">
        <v>23</v>
      </c>
      <c r="H117" s="43">
        <f t="shared" si="2"/>
        <v>23</v>
      </c>
      <c r="I117" s="42" t="str">
        <f t="shared" si="3"/>
        <v/>
      </c>
      <c r="J117">
        <v>23</v>
      </c>
      <c r="K117">
        <v>0</v>
      </c>
      <c r="L117">
        <v>0</v>
      </c>
      <c r="M117">
        <v>0</v>
      </c>
      <c r="N117">
        <v>5</v>
      </c>
      <c r="O117">
        <v>0</v>
      </c>
      <c r="P117" s="44"/>
    </row>
    <row r="118" spans="2:31" x14ac:dyDescent="0.25">
      <c r="B118" t="s">
        <v>396</v>
      </c>
      <c r="C118" t="str">
        <f>VLOOKUP(B118,Names!A:C,3,FALSE)</f>
        <v>W Jeans</v>
      </c>
      <c r="D118">
        <v>1</v>
      </c>
      <c r="E118">
        <v>1</v>
      </c>
      <c r="F118">
        <v>0</v>
      </c>
      <c r="G118">
        <v>1</v>
      </c>
      <c r="H118" s="43">
        <f t="shared" si="2"/>
        <v>1</v>
      </c>
      <c r="I118" s="42" t="str">
        <f t="shared" si="3"/>
        <v/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s="44"/>
    </row>
    <row r="119" spans="2:31" x14ac:dyDescent="0.25">
      <c r="B119" t="s">
        <v>397</v>
      </c>
      <c r="C119" t="str">
        <f>VLOOKUP(B119,Names!A:C,3,FALSE)</f>
        <v>T Jeffcott</v>
      </c>
      <c r="D119">
        <v>1</v>
      </c>
      <c r="E119">
        <v>1</v>
      </c>
      <c r="F119">
        <v>0</v>
      </c>
      <c r="G119">
        <v>21</v>
      </c>
      <c r="H119" s="43">
        <f t="shared" si="2"/>
        <v>21</v>
      </c>
      <c r="I119" s="42" t="str">
        <f t="shared" si="3"/>
        <v/>
      </c>
      <c r="J119">
        <v>21</v>
      </c>
      <c r="K119">
        <v>0</v>
      </c>
      <c r="L119">
        <v>0</v>
      </c>
      <c r="M119">
        <v>0</v>
      </c>
      <c r="N119">
        <v>3</v>
      </c>
      <c r="O119">
        <v>0</v>
      </c>
      <c r="P119" s="44"/>
    </row>
    <row r="120" spans="2:31" x14ac:dyDescent="0.25">
      <c r="B120" t="s">
        <v>398</v>
      </c>
      <c r="C120" t="str">
        <f>VLOOKUP(B120,Names!A:C,3,FALSE)</f>
        <v>M Johnston</v>
      </c>
      <c r="D120">
        <v>1</v>
      </c>
      <c r="E120">
        <v>1</v>
      </c>
      <c r="F120">
        <v>0</v>
      </c>
      <c r="G120">
        <v>6</v>
      </c>
      <c r="H120" s="43">
        <f t="shared" si="2"/>
        <v>6</v>
      </c>
      <c r="I120" s="42" t="str">
        <f t="shared" si="3"/>
        <v/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 s="44"/>
    </row>
    <row r="121" spans="2:31" x14ac:dyDescent="0.25">
      <c r="B121" t="s">
        <v>399</v>
      </c>
      <c r="C121" t="str">
        <f>VLOOKUP(B121,Names!A:C,3,FALSE)</f>
        <v>A Jones</v>
      </c>
      <c r="D121">
        <v>4</v>
      </c>
      <c r="E121">
        <v>4</v>
      </c>
      <c r="F121">
        <v>1</v>
      </c>
      <c r="G121">
        <v>14</v>
      </c>
      <c r="H121" s="43">
        <f t="shared" si="2"/>
        <v>4.666666666666667</v>
      </c>
      <c r="I121" s="42" t="str">
        <f t="shared" si="3"/>
        <v/>
      </c>
      <c r="J121">
        <v>10</v>
      </c>
      <c r="K121">
        <v>0</v>
      </c>
      <c r="L121">
        <v>0</v>
      </c>
      <c r="M121">
        <v>2</v>
      </c>
      <c r="N121">
        <v>1</v>
      </c>
      <c r="O121">
        <v>0</v>
      </c>
      <c r="P121" s="44"/>
    </row>
    <row r="122" spans="2:31" x14ac:dyDescent="0.25">
      <c r="B122" t="s">
        <v>400</v>
      </c>
      <c r="C122" t="str">
        <f>VLOOKUP(B122,Names!A:C,3,FALSE)</f>
        <v>Ben Jones</v>
      </c>
      <c r="D122">
        <v>2</v>
      </c>
      <c r="E122">
        <v>2</v>
      </c>
      <c r="F122">
        <v>0</v>
      </c>
      <c r="G122">
        <v>15</v>
      </c>
      <c r="H122" s="43">
        <f t="shared" si="2"/>
        <v>7.5</v>
      </c>
      <c r="I122" s="42" t="str">
        <f t="shared" si="3"/>
        <v/>
      </c>
      <c r="J122">
        <v>11</v>
      </c>
      <c r="K122">
        <v>0</v>
      </c>
      <c r="L122">
        <v>0</v>
      </c>
      <c r="M122">
        <v>0</v>
      </c>
      <c r="N122">
        <v>0</v>
      </c>
      <c r="O122">
        <v>0</v>
      </c>
      <c r="P122" s="44"/>
    </row>
    <row r="123" spans="2:31" x14ac:dyDescent="0.25">
      <c r="B123" t="s">
        <v>401</v>
      </c>
      <c r="C123" t="str">
        <f>VLOOKUP(B123,Names!A:C,3,FALSE)</f>
        <v>G Jones</v>
      </c>
      <c r="D123">
        <v>1</v>
      </c>
      <c r="E123">
        <v>1</v>
      </c>
      <c r="F123">
        <v>0</v>
      </c>
      <c r="G123">
        <v>3</v>
      </c>
      <c r="H123" s="43">
        <f t="shared" si="2"/>
        <v>3</v>
      </c>
      <c r="I123" s="42" t="str">
        <f t="shared" si="3"/>
        <v/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 s="44"/>
    </row>
    <row r="124" spans="2:31" x14ac:dyDescent="0.25">
      <c r="B124" t="s">
        <v>33</v>
      </c>
      <c r="C124" t="str">
        <f>VLOOKUP(B124,Names!A:C,3,FALSE)</f>
        <v>Matt Jones</v>
      </c>
      <c r="D124">
        <v>18</v>
      </c>
      <c r="E124">
        <v>14</v>
      </c>
      <c r="F124">
        <v>0</v>
      </c>
      <c r="G124">
        <v>96</v>
      </c>
      <c r="H124" s="43">
        <f t="shared" si="2"/>
        <v>6.8571428571428568</v>
      </c>
      <c r="I124" s="42">
        <f t="shared" si="3"/>
        <v>60.759493670886073</v>
      </c>
      <c r="J124">
        <v>28</v>
      </c>
      <c r="K124">
        <v>0</v>
      </c>
      <c r="L124">
        <v>0</v>
      </c>
      <c r="M124">
        <v>5</v>
      </c>
      <c r="N124">
        <v>9</v>
      </c>
      <c r="O124">
        <v>0</v>
      </c>
      <c r="P124" s="44">
        <v>158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2:31" x14ac:dyDescent="0.25">
      <c r="B125" t="s">
        <v>402</v>
      </c>
      <c r="C125" t="str">
        <f>VLOOKUP(B125,Names!A:C,3,FALSE)</f>
        <v>Sid Kalita</v>
      </c>
      <c r="D125">
        <v>4</v>
      </c>
      <c r="E125">
        <v>4</v>
      </c>
      <c r="F125">
        <v>0</v>
      </c>
      <c r="G125">
        <v>9</v>
      </c>
      <c r="H125" s="43">
        <f t="shared" si="2"/>
        <v>2.25</v>
      </c>
      <c r="I125" s="42" t="str">
        <f t="shared" si="3"/>
        <v/>
      </c>
      <c r="J125">
        <v>5</v>
      </c>
      <c r="K125">
        <v>0</v>
      </c>
      <c r="L125">
        <v>0</v>
      </c>
      <c r="M125">
        <v>1</v>
      </c>
      <c r="N125">
        <v>0</v>
      </c>
      <c r="O125">
        <v>0</v>
      </c>
      <c r="P125" s="44"/>
    </row>
    <row r="126" spans="2:31" x14ac:dyDescent="0.25">
      <c r="B126" t="s">
        <v>403</v>
      </c>
      <c r="C126" t="str">
        <f>VLOOKUP(B126,Names!A:C,3,FALSE)</f>
        <v>Robert Keogh</v>
      </c>
      <c r="D126">
        <v>46</v>
      </c>
      <c r="E126">
        <v>43</v>
      </c>
      <c r="F126">
        <v>4</v>
      </c>
      <c r="G126">
        <v>337</v>
      </c>
      <c r="H126" s="43">
        <f t="shared" si="2"/>
        <v>8.6410256410256405</v>
      </c>
      <c r="I126" s="42" t="str">
        <f t="shared" si="3"/>
        <v/>
      </c>
      <c r="J126">
        <v>46</v>
      </c>
      <c r="K126">
        <v>0</v>
      </c>
      <c r="L126">
        <v>0</v>
      </c>
      <c r="M126">
        <v>10</v>
      </c>
      <c r="N126">
        <v>44</v>
      </c>
      <c r="O126">
        <v>0</v>
      </c>
      <c r="P126" s="44"/>
      <c r="T126" s="32"/>
      <c r="U126" s="32"/>
      <c r="V126" s="32"/>
      <c r="W126" s="32"/>
      <c r="X126" s="32"/>
      <c r="Y126" s="28"/>
      <c r="Z126" s="28"/>
      <c r="AA126" s="32"/>
      <c r="AB126" s="32"/>
      <c r="AC126" s="32"/>
      <c r="AD126" s="32"/>
      <c r="AE126" s="32"/>
    </row>
    <row r="127" spans="2:31" x14ac:dyDescent="0.25">
      <c r="B127" t="s">
        <v>404</v>
      </c>
      <c r="C127" t="str">
        <f>VLOOKUP(B127,Names!A:C,3,FALSE)</f>
        <v>Nasser Khan</v>
      </c>
      <c r="D127">
        <v>253</v>
      </c>
      <c r="E127">
        <v>243</v>
      </c>
      <c r="F127">
        <v>19</v>
      </c>
      <c r="G127">
        <v>4708</v>
      </c>
      <c r="H127" s="43">
        <f t="shared" si="2"/>
        <v>21.017857142857142</v>
      </c>
      <c r="I127" s="42" t="str">
        <f t="shared" si="3"/>
        <v/>
      </c>
      <c r="J127">
        <v>83</v>
      </c>
      <c r="K127">
        <v>20</v>
      </c>
      <c r="L127">
        <v>0</v>
      </c>
      <c r="M127">
        <v>24</v>
      </c>
      <c r="N127">
        <v>118</v>
      </c>
      <c r="O127">
        <v>3</v>
      </c>
      <c r="P127" s="44"/>
      <c r="T127" s="32"/>
      <c r="U127" s="32"/>
      <c r="V127" s="32"/>
      <c r="W127" s="32"/>
      <c r="X127" s="32"/>
      <c r="Y127" s="28"/>
      <c r="Z127" s="28"/>
      <c r="AA127" s="32"/>
      <c r="AB127" s="32"/>
      <c r="AC127" s="32"/>
      <c r="AD127" s="32"/>
      <c r="AE127" s="32"/>
    </row>
    <row r="128" spans="2:31" x14ac:dyDescent="0.25">
      <c r="B128" t="s">
        <v>405</v>
      </c>
      <c r="C128" t="str">
        <f>VLOOKUP(B128,Names!A:C,3,FALSE)</f>
        <v>H Kibble</v>
      </c>
      <c r="D128">
        <v>1</v>
      </c>
      <c r="E128">
        <v>0</v>
      </c>
      <c r="F128">
        <v>0</v>
      </c>
      <c r="G128">
        <v>0</v>
      </c>
      <c r="H128" s="43" t="str">
        <f t="shared" si="2"/>
        <v>-</v>
      </c>
      <c r="I128" s="42" t="str">
        <f t="shared" si="3"/>
        <v/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44"/>
    </row>
    <row r="129" spans="2:31" x14ac:dyDescent="0.25">
      <c r="B129" t="s">
        <v>406</v>
      </c>
      <c r="C129" t="str">
        <f>VLOOKUP(B129,Names!A:C,3,FALSE)</f>
        <v>M King</v>
      </c>
      <c r="D129">
        <v>4</v>
      </c>
      <c r="E129">
        <v>2</v>
      </c>
      <c r="F129">
        <v>1</v>
      </c>
      <c r="G129">
        <v>0</v>
      </c>
      <c r="H129" s="43">
        <f t="shared" si="2"/>
        <v>0</v>
      </c>
      <c r="I129" s="42" t="str">
        <f t="shared" si="3"/>
        <v/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 s="44"/>
    </row>
    <row r="130" spans="2:31" x14ac:dyDescent="0.25">
      <c r="B130" t="s">
        <v>407</v>
      </c>
      <c r="C130" t="str">
        <f>VLOOKUP(B130,Names!A:C,3,FALSE)</f>
        <v>D Kingston</v>
      </c>
      <c r="D130">
        <v>15</v>
      </c>
      <c r="E130">
        <v>11</v>
      </c>
      <c r="F130">
        <v>2</v>
      </c>
      <c r="G130">
        <v>56</v>
      </c>
      <c r="H130" s="43">
        <f t="shared" si="2"/>
        <v>6.2222222222222223</v>
      </c>
      <c r="I130" s="42" t="str">
        <f t="shared" si="3"/>
        <v/>
      </c>
      <c r="J130">
        <v>21</v>
      </c>
      <c r="K130">
        <v>0</v>
      </c>
      <c r="L130">
        <v>0</v>
      </c>
      <c r="M130">
        <v>4</v>
      </c>
      <c r="N130">
        <v>5</v>
      </c>
      <c r="O130">
        <v>0</v>
      </c>
      <c r="P130" s="44"/>
    </row>
    <row r="131" spans="2:31" x14ac:dyDescent="0.25">
      <c r="B131" t="s">
        <v>408</v>
      </c>
      <c r="C131" t="str">
        <f>VLOOKUP(B131,Names!A:C,3,FALSE)</f>
        <v>J Kirwan</v>
      </c>
      <c r="D131">
        <v>1</v>
      </c>
      <c r="E131">
        <v>0</v>
      </c>
      <c r="F131">
        <v>0</v>
      </c>
      <c r="G131">
        <v>0</v>
      </c>
      <c r="H131" s="43" t="str">
        <f t="shared" si="2"/>
        <v>-</v>
      </c>
      <c r="I131" s="42" t="str">
        <f t="shared" si="3"/>
        <v/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44"/>
    </row>
    <row r="132" spans="2:31" x14ac:dyDescent="0.25">
      <c r="B132" t="s">
        <v>409</v>
      </c>
      <c r="C132" t="str">
        <f>VLOOKUP(B132,Names!A:C,3,FALSE)</f>
        <v>S Kripalani</v>
      </c>
      <c r="D132">
        <v>6</v>
      </c>
      <c r="E132">
        <v>6</v>
      </c>
      <c r="F132">
        <v>0</v>
      </c>
      <c r="G132">
        <v>24</v>
      </c>
      <c r="H132" s="43">
        <f t="shared" si="2"/>
        <v>4</v>
      </c>
      <c r="I132" s="42" t="str">
        <f t="shared" si="3"/>
        <v/>
      </c>
      <c r="J132">
        <v>11</v>
      </c>
      <c r="K132">
        <v>0</v>
      </c>
      <c r="L132">
        <v>0</v>
      </c>
      <c r="M132">
        <v>0</v>
      </c>
      <c r="N132">
        <v>0</v>
      </c>
      <c r="O132">
        <v>0</v>
      </c>
      <c r="P132" s="44"/>
    </row>
    <row r="133" spans="2:31" x14ac:dyDescent="0.25">
      <c r="B133" t="s">
        <v>75</v>
      </c>
      <c r="C133" t="str">
        <f>VLOOKUP(B133,Names!A:C,3,FALSE)</f>
        <v>Bala Krishna</v>
      </c>
      <c r="D133" s="32">
        <v>12</v>
      </c>
      <c r="E133" s="32">
        <v>9</v>
      </c>
      <c r="F133" s="32">
        <v>2</v>
      </c>
      <c r="G133" s="32">
        <v>103</v>
      </c>
      <c r="H133" s="43">
        <f t="shared" si="2"/>
        <v>14.714285714285714</v>
      </c>
      <c r="I133" s="42">
        <f t="shared" si="3"/>
        <v>68.211920529801318</v>
      </c>
      <c r="J133" s="28">
        <v>35</v>
      </c>
      <c r="K133" s="32">
        <v>0</v>
      </c>
      <c r="L133" s="32">
        <v>0</v>
      </c>
      <c r="M133" s="32">
        <v>0</v>
      </c>
      <c r="N133" s="32">
        <v>9</v>
      </c>
      <c r="O133" s="32">
        <v>3</v>
      </c>
      <c r="P133" s="46">
        <v>151</v>
      </c>
    </row>
    <row r="134" spans="2:31" x14ac:dyDescent="0.25">
      <c r="B134" t="s">
        <v>410</v>
      </c>
      <c r="C134" t="str">
        <f>VLOOKUP(B134,Names!A:C,3,FALSE)</f>
        <v>Arvind Kumar</v>
      </c>
      <c r="D134">
        <v>140</v>
      </c>
      <c r="E134">
        <v>125</v>
      </c>
      <c r="F134">
        <v>30</v>
      </c>
      <c r="G134">
        <v>1599</v>
      </c>
      <c r="H134" s="43">
        <f t="shared" si="2"/>
        <v>16.831578947368421</v>
      </c>
      <c r="I134" s="42" t="str">
        <f t="shared" si="3"/>
        <v/>
      </c>
      <c r="J134">
        <v>85</v>
      </c>
      <c r="K134">
        <v>3</v>
      </c>
      <c r="L134">
        <v>0</v>
      </c>
      <c r="M134">
        <v>9</v>
      </c>
      <c r="N134">
        <v>74</v>
      </c>
      <c r="O134">
        <v>1</v>
      </c>
      <c r="P134" s="44"/>
    </row>
    <row r="135" spans="2:31" x14ac:dyDescent="0.25">
      <c r="B135" t="s">
        <v>411</v>
      </c>
      <c r="C135" t="str">
        <f>VLOOKUP(B135,Names!A:C,3,FALSE)</f>
        <v>M Lachmann</v>
      </c>
      <c r="D135">
        <v>14</v>
      </c>
      <c r="E135">
        <v>14</v>
      </c>
      <c r="F135">
        <v>1</v>
      </c>
      <c r="G135">
        <v>162</v>
      </c>
      <c r="H135" s="43">
        <f t="shared" si="2"/>
        <v>12.461538461538462</v>
      </c>
      <c r="I135" s="42" t="str">
        <f t="shared" si="3"/>
        <v/>
      </c>
      <c r="J135">
        <v>36</v>
      </c>
      <c r="K135">
        <v>0</v>
      </c>
      <c r="L135">
        <v>0</v>
      </c>
      <c r="M135">
        <v>3</v>
      </c>
      <c r="N135">
        <v>3</v>
      </c>
      <c r="O135">
        <v>0</v>
      </c>
      <c r="P135" s="44"/>
    </row>
    <row r="136" spans="2:31" x14ac:dyDescent="0.25">
      <c r="B136" t="s">
        <v>412</v>
      </c>
      <c r="C136" t="str">
        <f>VLOOKUP(B136,Names!A:C,3,FALSE)</f>
        <v>Paul Lane</v>
      </c>
      <c r="D136">
        <v>76</v>
      </c>
      <c r="E136">
        <v>71</v>
      </c>
      <c r="F136">
        <v>8</v>
      </c>
      <c r="G136">
        <v>742</v>
      </c>
      <c r="H136" s="43">
        <f t="shared" ref="H136:H199" si="4">IF((E136-F136)=0, "-", SUM(G136/(E136-F136)))</f>
        <v>11.777777777777779</v>
      </c>
      <c r="I136" s="42" t="str">
        <f t="shared" ref="I136:I199" si="5">IF(ISBLANK(P136), "", SUM(G136*100)/P136)</f>
        <v/>
      </c>
      <c r="J136">
        <v>72</v>
      </c>
      <c r="K136">
        <v>2</v>
      </c>
      <c r="L136">
        <v>0</v>
      </c>
      <c r="M136">
        <v>0</v>
      </c>
      <c r="N136">
        <v>62</v>
      </c>
      <c r="O136">
        <v>0</v>
      </c>
      <c r="P136" s="44"/>
    </row>
    <row r="137" spans="2:31" x14ac:dyDescent="0.25">
      <c r="B137" t="s">
        <v>413</v>
      </c>
      <c r="C137" t="str">
        <f>VLOOKUP(B137,Names!A:C,3,FALSE)</f>
        <v>G Le Grange</v>
      </c>
      <c r="D137">
        <v>40</v>
      </c>
      <c r="E137">
        <v>36</v>
      </c>
      <c r="F137">
        <v>6</v>
      </c>
      <c r="G137">
        <v>673</v>
      </c>
      <c r="H137" s="43">
        <f t="shared" si="4"/>
        <v>22.433333333333334</v>
      </c>
      <c r="I137" s="42" t="str">
        <f t="shared" si="5"/>
        <v/>
      </c>
      <c r="J137">
        <v>53</v>
      </c>
      <c r="K137">
        <v>2</v>
      </c>
      <c r="L137">
        <v>0</v>
      </c>
      <c r="M137">
        <v>3</v>
      </c>
      <c r="N137">
        <v>73</v>
      </c>
      <c r="O137">
        <v>2</v>
      </c>
      <c r="P137" s="44"/>
    </row>
    <row r="138" spans="2:31" x14ac:dyDescent="0.25">
      <c r="B138" t="s">
        <v>414</v>
      </c>
      <c r="C138" t="str">
        <f>VLOOKUP(B138,Names!A:C,3,FALSE)</f>
        <v>Piran Legg</v>
      </c>
      <c r="D138" s="32">
        <v>1</v>
      </c>
      <c r="E138" s="32">
        <v>1</v>
      </c>
      <c r="F138" s="32">
        <v>1</v>
      </c>
      <c r="G138" s="32">
        <v>17</v>
      </c>
      <c r="H138" s="43" t="str">
        <f t="shared" si="4"/>
        <v>-</v>
      </c>
      <c r="I138" s="42">
        <f t="shared" si="5"/>
        <v>130.76923076923077</v>
      </c>
      <c r="J138" s="28" t="s">
        <v>196</v>
      </c>
      <c r="K138" s="32">
        <v>0</v>
      </c>
      <c r="L138" s="32">
        <v>0</v>
      </c>
      <c r="M138" s="32">
        <v>0</v>
      </c>
      <c r="N138" s="32">
        <v>2</v>
      </c>
      <c r="O138" s="32">
        <v>0</v>
      </c>
      <c r="P138" s="46">
        <v>13</v>
      </c>
    </row>
    <row r="139" spans="2:31" x14ac:dyDescent="0.25">
      <c r="B139" t="s">
        <v>415</v>
      </c>
      <c r="C139" t="str">
        <f>VLOOKUP(B139,Names!A:C,3,FALSE)</f>
        <v>J Lewen</v>
      </c>
      <c r="D139">
        <v>2</v>
      </c>
      <c r="E139">
        <v>2</v>
      </c>
      <c r="F139">
        <v>0</v>
      </c>
      <c r="G139">
        <v>0</v>
      </c>
      <c r="H139" s="43">
        <f t="shared" si="4"/>
        <v>0</v>
      </c>
      <c r="I139" s="42" t="str">
        <f t="shared" si="5"/>
        <v/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 s="44"/>
    </row>
    <row r="140" spans="2:31" x14ac:dyDescent="0.25">
      <c r="B140" t="s">
        <v>416</v>
      </c>
      <c r="C140" t="str">
        <f>VLOOKUP(B140,Names!A:C,3,FALSE)</f>
        <v>H Lewis</v>
      </c>
      <c r="D140">
        <v>16</v>
      </c>
      <c r="E140">
        <v>16</v>
      </c>
      <c r="F140">
        <v>2</v>
      </c>
      <c r="G140">
        <v>130</v>
      </c>
      <c r="H140" s="43">
        <f t="shared" si="4"/>
        <v>9.2857142857142865</v>
      </c>
      <c r="I140" s="42" t="str">
        <f t="shared" si="5"/>
        <v/>
      </c>
      <c r="J140">
        <v>36</v>
      </c>
      <c r="K140">
        <v>0</v>
      </c>
      <c r="L140">
        <v>0</v>
      </c>
      <c r="M140">
        <v>3</v>
      </c>
      <c r="N140">
        <v>19</v>
      </c>
      <c r="O140">
        <v>0</v>
      </c>
      <c r="P140" s="44"/>
    </row>
    <row r="141" spans="2:31" x14ac:dyDescent="0.25">
      <c r="B141" t="s">
        <v>417</v>
      </c>
      <c r="C141" t="str">
        <f>VLOOKUP(B141,Names!A:C,3,FALSE)</f>
        <v>Chris Lilford</v>
      </c>
      <c r="D141">
        <v>19</v>
      </c>
      <c r="E141">
        <v>14</v>
      </c>
      <c r="F141">
        <v>5</v>
      </c>
      <c r="G141">
        <v>223</v>
      </c>
      <c r="H141" s="43">
        <f t="shared" si="4"/>
        <v>24.777777777777779</v>
      </c>
      <c r="I141" s="42">
        <f t="shared" si="5"/>
        <v>88.844621513944219</v>
      </c>
      <c r="J141" s="47" t="s">
        <v>418</v>
      </c>
      <c r="K141">
        <v>0</v>
      </c>
      <c r="L141">
        <v>0</v>
      </c>
      <c r="M141">
        <v>3</v>
      </c>
      <c r="N141">
        <v>30</v>
      </c>
      <c r="O141">
        <v>1</v>
      </c>
      <c r="P141" s="44">
        <v>251</v>
      </c>
      <c r="T141" s="32"/>
      <c r="U141" s="32"/>
      <c r="V141" s="28"/>
      <c r="W141" s="32"/>
      <c r="X141" s="32"/>
      <c r="Y141" s="28"/>
      <c r="Z141" s="28"/>
      <c r="AA141" s="32"/>
      <c r="AB141" s="32"/>
      <c r="AC141" s="32"/>
      <c r="AD141" s="32"/>
      <c r="AE141" s="32"/>
    </row>
    <row r="142" spans="2:31" x14ac:dyDescent="0.25">
      <c r="B142" t="s">
        <v>419</v>
      </c>
      <c r="C142" t="str">
        <f>VLOOKUP(B142,Names!A:C,3,FALSE)</f>
        <v>J Lloyd</v>
      </c>
      <c r="D142">
        <v>20</v>
      </c>
      <c r="E142">
        <v>19</v>
      </c>
      <c r="F142">
        <v>1</v>
      </c>
      <c r="G142">
        <v>72</v>
      </c>
      <c r="H142" s="43">
        <f t="shared" si="4"/>
        <v>4</v>
      </c>
      <c r="I142" s="42" t="str">
        <f t="shared" si="5"/>
        <v/>
      </c>
      <c r="J142">
        <v>11</v>
      </c>
      <c r="K142">
        <v>0</v>
      </c>
      <c r="L142">
        <v>0</v>
      </c>
      <c r="M142">
        <v>5</v>
      </c>
      <c r="N142">
        <v>5</v>
      </c>
      <c r="O142">
        <v>1</v>
      </c>
      <c r="P142" s="44"/>
    </row>
    <row r="143" spans="2:31" x14ac:dyDescent="0.25">
      <c r="B143" t="s">
        <v>94</v>
      </c>
      <c r="C143" t="str">
        <f>VLOOKUP(B143,Names!A:C,3,FALSE)</f>
        <v>Tom Lockhart</v>
      </c>
      <c r="D143">
        <v>130</v>
      </c>
      <c r="E143">
        <v>119</v>
      </c>
      <c r="F143">
        <v>14</v>
      </c>
      <c r="G143">
        <v>1643</v>
      </c>
      <c r="H143" s="43">
        <f t="shared" si="4"/>
        <v>15.647619047619047</v>
      </c>
      <c r="I143" s="42" t="str">
        <f t="shared" si="5"/>
        <v/>
      </c>
      <c r="J143">
        <v>79</v>
      </c>
      <c r="K143">
        <v>2</v>
      </c>
      <c r="L143">
        <v>0</v>
      </c>
      <c r="M143">
        <v>13</v>
      </c>
      <c r="N143">
        <v>195</v>
      </c>
      <c r="O143">
        <v>18</v>
      </c>
      <c r="P143" s="44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2:31" x14ac:dyDescent="0.25">
      <c r="B144" t="s">
        <v>83</v>
      </c>
      <c r="C144" t="str">
        <f>VLOOKUP(B144,Names!A:C,3,FALSE)</f>
        <v>Tom Lonnen</v>
      </c>
      <c r="D144">
        <v>363</v>
      </c>
      <c r="E144">
        <v>280</v>
      </c>
      <c r="F144">
        <v>87</v>
      </c>
      <c r="G144">
        <v>4215</v>
      </c>
      <c r="H144" s="43">
        <f t="shared" si="4"/>
        <v>21.839378238341968</v>
      </c>
      <c r="I144" s="42" t="str">
        <f t="shared" si="5"/>
        <v/>
      </c>
      <c r="J144">
        <v>106</v>
      </c>
      <c r="K144">
        <v>13</v>
      </c>
      <c r="L144">
        <v>2</v>
      </c>
      <c r="M144">
        <v>35</v>
      </c>
      <c r="N144">
        <v>356</v>
      </c>
      <c r="O144">
        <v>81</v>
      </c>
      <c r="P144" s="44"/>
      <c r="T144" s="32"/>
      <c r="U144" s="32" t="s">
        <v>316</v>
      </c>
      <c r="V144" s="32" t="s">
        <v>420</v>
      </c>
      <c r="W144" s="32"/>
      <c r="X144" s="32"/>
      <c r="Y144" s="28"/>
      <c r="Z144" s="28"/>
      <c r="AA144" s="32"/>
      <c r="AB144" s="32"/>
      <c r="AC144" s="32"/>
      <c r="AD144" s="32"/>
      <c r="AE144" s="32"/>
    </row>
    <row r="145" spans="2:16" x14ac:dyDescent="0.25">
      <c r="B145" t="s">
        <v>421</v>
      </c>
      <c r="C145" t="str">
        <f>VLOOKUP(B145,Names!A:C,3,FALSE)</f>
        <v>Ross Lonsdale</v>
      </c>
      <c r="D145">
        <v>9</v>
      </c>
      <c r="E145">
        <v>3</v>
      </c>
      <c r="F145">
        <v>1</v>
      </c>
      <c r="G145">
        <v>28</v>
      </c>
      <c r="H145" s="43">
        <f t="shared" si="4"/>
        <v>14</v>
      </c>
      <c r="I145" s="42">
        <f t="shared" si="5"/>
        <v>50</v>
      </c>
      <c r="J145">
        <v>27</v>
      </c>
      <c r="K145">
        <v>0</v>
      </c>
      <c r="L145">
        <v>0</v>
      </c>
      <c r="M145">
        <v>1</v>
      </c>
      <c r="N145">
        <v>3</v>
      </c>
      <c r="O145">
        <v>0</v>
      </c>
      <c r="P145" s="44">
        <v>56</v>
      </c>
    </row>
    <row r="146" spans="2:16" x14ac:dyDescent="0.25">
      <c r="B146" t="s">
        <v>422</v>
      </c>
      <c r="C146" t="str">
        <f>VLOOKUP(B146,Names!A:C,3,FALSE)</f>
        <v>D Machine</v>
      </c>
      <c r="D146">
        <v>1</v>
      </c>
      <c r="E146">
        <v>1</v>
      </c>
      <c r="F146">
        <v>1</v>
      </c>
      <c r="G146">
        <v>0</v>
      </c>
      <c r="H146" s="43" t="str">
        <f t="shared" si="4"/>
        <v>-</v>
      </c>
      <c r="I146" s="42" t="str">
        <f t="shared" si="5"/>
        <v/>
      </c>
      <c r="J146" s="47" t="s">
        <v>283</v>
      </c>
      <c r="K146">
        <v>0</v>
      </c>
      <c r="L146">
        <v>0</v>
      </c>
      <c r="M146">
        <v>0</v>
      </c>
      <c r="N146">
        <v>0</v>
      </c>
      <c r="O146">
        <v>0</v>
      </c>
      <c r="P146" s="44"/>
    </row>
    <row r="147" spans="2:16" x14ac:dyDescent="0.25">
      <c r="B147" t="s">
        <v>423</v>
      </c>
      <c r="C147" t="str">
        <f>VLOOKUP(B147,Names!A:C,3,FALSE)</f>
        <v>Christian Maclaren</v>
      </c>
      <c r="D147">
        <v>3</v>
      </c>
      <c r="E147">
        <v>2</v>
      </c>
      <c r="F147">
        <v>0</v>
      </c>
      <c r="G147">
        <v>42</v>
      </c>
      <c r="H147" s="43">
        <f t="shared" si="4"/>
        <v>21</v>
      </c>
      <c r="I147" s="42" t="str">
        <f t="shared" si="5"/>
        <v/>
      </c>
      <c r="J147">
        <v>28</v>
      </c>
      <c r="K147">
        <v>0</v>
      </c>
      <c r="L147">
        <v>0</v>
      </c>
      <c r="M147">
        <v>0</v>
      </c>
      <c r="N147">
        <v>2</v>
      </c>
      <c r="O147">
        <v>7</v>
      </c>
      <c r="P147" s="44"/>
    </row>
    <row r="148" spans="2:16" x14ac:dyDescent="0.25">
      <c r="B148" t="s">
        <v>424</v>
      </c>
      <c r="C148" t="str">
        <f>VLOOKUP(B148,Names!A:C,3,FALSE)</f>
        <v>N Macrides</v>
      </c>
      <c r="D148">
        <v>3</v>
      </c>
      <c r="E148">
        <v>3</v>
      </c>
      <c r="F148">
        <v>0</v>
      </c>
      <c r="G148">
        <v>30</v>
      </c>
      <c r="H148" s="43">
        <f t="shared" si="4"/>
        <v>10</v>
      </c>
      <c r="I148" s="42" t="str">
        <f t="shared" si="5"/>
        <v/>
      </c>
      <c r="J148">
        <v>25</v>
      </c>
      <c r="K148">
        <v>0</v>
      </c>
      <c r="L148">
        <v>0</v>
      </c>
      <c r="M148">
        <v>1</v>
      </c>
      <c r="N148">
        <v>3</v>
      </c>
      <c r="O148">
        <v>2</v>
      </c>
      <c r="P148" s="44"/>
    </row>
    <row r="149" spans="2:16" x14ac:dyDescent="0.25">
      <c r="B149" t="s">
        <v>425</v>
      </c>
      <c r="C149" t="str">
        <f>VLOOKUP(B149,Names!A:C,3,FALSE)</f>
        <v>R Madabushi</v>
      </c>
      <c r="D149">
        <v>27</v>
      </c>
      <c r="E149">
        <v>25</v>
      </c>
      <c r="F149">
        <v>2</v>
      </c>
      <c r="G149">
        <v>175</v>
      </c>
      <c r="H149" s="43">
        <f t="shared" si="4"/>
        <v>7.6086956521739131</v>
      </c>
      <c r="I149" s="42" t="str">
        <f t="shared" si="5"/>
        <v/>
      </c>
      <c r="J149">
        <v>27</v>
      </c>
      <c r="K149">
        <v>0</v>
      </c>
      <c r="L149">
        <v>0</v>
      </c>
      <c r="M149">
        <v>4</v>
      </c>
      <c r="N149">
        <v>22</v>
      </c>
      <c r="O149">
        <v>0</v>
      </c>
      <c r="P149" s="44"/>
    </row>
    <row r="150" spans="2:16" x14ac:dyDescent="0.25">
      <c r="B150" t="s">
        <v>426</v>
      </c>
      <c r="C150" t="str">
        <f>VLOOKUP(B150,Names!A:C,3,FALSE)</f>
        <v>Harry Madley</v>
      </c>
      <c r="D150">
        <v>4</v>
      </c>
      <c r="E150">
        <v>2</v>
      </c>
      <c r="F150">
        <v>1</v>
      </c>
      <c r="G150">
        <v>10</v>
      </c>
      <c r="H150" s="43">
        <f t="shared" si="4"/>
        <v>10</v>
      </c>
      <c r="I150" s="42" t="str">
        <f t="shared" si="5"/>
        <v/>
      </c>
      <c r="J150">
        <v>10</v>
      </c>
      <c r="K150">
        <v>0</v>
      </c>
      <c r="L150">
        <v>0</v>
      </c>
      <c r="M150">
        <v>1</v>
      </c>
      <c r="N150">
        <v>1</v>
      </c>
      <c r="O150">
        <v>0</v>
      </c>
      <c r="P150" s="44"/>
    </row>
    <row r="151" spans="2:16" x14ac:dyDescent="0.25">
      <c r="B151" t="s">
        <v>427</v>
      </c>
      <c r="C151" t="str">
        <f>VLOOKUP(B151,Names!A:C,3,FALSE)</f>
        <v>M Magill</v>
      </c>
      <c r="D151">
        <v>33</v>
      </c>
      <c r="E151">
        <v>26</v>
      </c>
      <c r="F151">
        <v>6</v>
      </c>
      <c r="G151">
        <v>140</v>
      </c>
      <c r="H151" s="43">
        <f t="shared" si="4"/>
        <v>7</v>
      </c>
      <c r="I151" s="42" t="str">
        <f t="shared" si="5"/>
        <v/>
      </c>
      <c r="J151">
        <v>28</v>
      </c>
      <c r="K151">
        <v>0</v>
      </c>
      <c r="L151">
        <v>0</v>
      </c>
      <c r="M151">
        <v>7</v>
      </c>
      <c r="N151">
        <v>8</v>
      </c>
      <c r="O151">
        <v>0</v>
      </c>
      <c r="P151" s="44"/>
    </row>
    <row r="152" spans="2:16" x14ac:dyDescent="0.25">
      <c r="B152" t="s">
        <v>428</v>
      </c>
      <c r="C152" t="str">
        <f>VLOOKUP(B152,Names!A:C,3,FALSE)</f>
        <v>C Maharaj</v>
      </c>
      <c r="D152">
        <v>6</v>
      </c>
      <c r="E152">
        <v>6</v>
      </c>
      <c r="F152">
        <v>0</v>
      </c>
      <c r="G152">
        <v>33</v>
      </c>
      <c r="H152" s="43">
        <f t="shared" si="4"/>
        <v>5.5</v>
      </c>
      <c r="I152" s="42" t="str">
        <f t="shared" si="5"/>
        <v/>
      </c>
      <c r="J152">
        <v>22</v>
      </c>
      <c r="K152">
        <v>0</v>
      </c>
      <c r="L152">
        <v>0</v>
      </c>
      <c r="M152">
        <v>3</v>
      </c>
      <c r="N152">
        <v>2</v>
      </c>
      <c r="O152">
        <v>0</v>
      </c>
      <c r="P152" s="44"/>
    </row>
    <row r="153" spans="2:16" x14ac:dyDescent="0.25">
      <c r="B153" t="s">
        <v>429</v>
      </c>
      <c r="C153" t="str">
        <f>VLOOKUP(B153,Names!A:C,3,FALSE)</f>
        <v>B Marshall</v>
      </c>
      <c r="D153">
        <v>10</v>
      </c>
      <c r="E153">
        <v>8</v>
      </c>
      <c r="F153">
        <v>2</v>
      </c>
      <c r="G153">
        <v>21</v>
      </c>
      <c r="H153" s="43">
        <f t="shared" si="4"/>
        <v>3.5</v>
      </c>
      <c r="I153" s="42" t="str">
        <f t="shared" si="5"/>
        <v/>
      </c>
      <c r="J153">
        <v>12</v>
      </c>
      <c r="K153">
        <v>0</v>
      </c>
      <c r="L153">
        <v>0</v>
      </c>
      <c r="M153">
        <v>3</v>
      </c>
      <c r="N153">
        <v>1</v>
      </c>
      <c r="O153">
        <v>0</v>
      </c>
      <c r="P153" s="44"/>
    </row>
    <row r="154" spans="2:16" x14ac:dyDescent="0.25">
      <c r="B154" t="s">
        <v>430</v>
      </c>
      <c r="C154" t="str">
        <f>VLOOKUP(B154,Names!A:C,3,FALSE)</f>
        <v>K McEvoy</v>
      </c>
      <c r="D154">
        <v>33</v>
      </c>
      <c r="E154">
        <v>32</v>
      </c>
      <c r="F154">
        <v>6</v>
      </c>
      <c r="G154">
        <v>263</v>
      </c>
      <c r="H154" s="43">
        <f t="shared" si="4"/>
        <v>10.115384615384615</v>
      </c>
      <c r="I154" s="42" t="str">
        <f t="shared" si="5"/>
        <v/>
      </c>
      <c r="J154">
        <v>23</v>
      </c>
      <c r="K154">
        <v>0</v>
      </c>
      <c r="L154">
        <v>0</v>
      </c>
      <c r="M154">
        <v>3</v>
      </c>
      <c r="N154">
        <v>28</v>
      </c>
      <c r="O154">
        <v>0</v>
      </c>
      <c r="P154" s="44"/>
    </row>
    <row r="155" spans="2:16" x14ac:dyDescent="0.25">
      <c r="B155" t="s">
        <v>431</v>
      </c>
      <c r="C155" t="str">
        <f>VLOOKUP(B155,Names!A:C,3,FALSE)</f>
        <v>B McGhee</v>
      </c>
      <c r="D155">
        <v>6</v>
      </c>
      <c r="E155">
        <v>6</v>
      </c>
      <c r="F155">
        <v>0</v>
      </c>
      <c r="G155">
        <v>156</v>
      </c>
      <c r="H155" s="43">
        <f t="shared" si="4"/>
        <v>26</v>
      </c>
      <c r="I155" s="42" t="str">
        <f t="shared" si="5"/>
        <v/>
      </c>
      <c r="J155">
        <v>63</v>
      </c>
      <c r="K155">
        <v>1</v>
      </c>
      <c r="L155">
        <v>0</v>
      </c>
      <c r="M155">
        <v>2</v>
      </c>
      <c r="N155">
        <v>18</v>
      </c>
      <c r="O155">
        <v>6</v>
      </c>
      <c r="P155" s="44"/>
    </row>
    <row r="156" spans="2:16" x14ac:dyDescent="0.25">
      <c r="B156" t="s">
        <v>432</v>
      </c>
      <c r="C156" t="str">
        <f>VLOOKUP(B156,Names!A:C,3,FALSE)</f>
        <v>R McHarg</v>
      </c>
      <c r="D156">
        <v>28</v>
      </c>
      <c r="E156">
        <v>24</v>
      </c>
      <c r="F156">
        <v>3</v>
      </c>
      <c r="G156">
        <v>431</v>
      </c>
      <c r="H156" s="43">
        <f t="shared" si="4"/>
        <v>20.523809523809526</v>
      </c>
      <c r="I156" s="42" t="str">
        <f t="shared" si="5"/>
        <v/>
      </c>
      <c r="J156">
        <v>90</v>
      </c>
      <c r="K156">
        <v>3</v>
      </c>
      <c r="L156">
        <v>0</v>
      </c>
      <c r="M156">
        <v>2</v>
      </c>
      <c r="N156">
        <v>35</v>
      </c>
      <c r="O156">
        <v>3</v>
      </c>
      <c r="P156" s="44"/>
    </row>
    <row r="157" spans="2:16" x14ac:dyDescent="0.25">
      <c r="B157" t="s">
        <v>433</v>
      </c>
      <c r="C157" t="str">
        <f>VLOOKUP(B157,Names!A:C,3,FALSE)</f>
        <v>J McHugh</v>
      </c>
      <c r="D157">
        <v>2</v>
      </c>
      <c r="E157">
        <v>2</v>
      </c>
      <c r="F157">
        <v>0</v>
      </c>
      <c r="G157">
        <v>28</v>
      </c>
      <c r="H157" s="43">
        <f t="shared" si="4"/>
        <v>14</v>
      </c>
      <c r="I157" s="42" t="str">
        <f t="shared" si="5"/>
        <v/>
      </c>
      <c r="J157">
        <v>19</v>
      </c>
      <c r="K157">
        <v>0</v>
      </c>
      <c r="L157">
        <v>0</v>
      </c>
      <c r="M157">
        <v>0</v>
      </c>
      <c r="N157">
        <v>3</v>
      </c>
      <c r="O157">
        <v>0</v>
      </c>
      <c r="P157" s="44"/>
    </row>
    <row r="158" spans="2:16" x14ac:dyDescent="0.25">
      <c r="B158" t="s">
        <v>434</v>
      </c>
      <c r="C158" t="str">
        <f>VLOOKUP(B158,Names!A:C,3,FALSE)</f>
        <v>C McNee</v>
      </c>
      <c r="D158">
        <v>37</v>
      </c>
      <c r="E158">
        <v>34</v>
      </c>
      <c r="F158">
        <v>2</v>
      </c>
      <c r="G158">
        <v>503</v>
      </c>
      <c r="H158" s="43">
        <f t="shared" si="4"/>
        <v>15.71875</v>
      </c>
      <c r="I158" s="42" t="str">
        <f t="shared" si="5"/>
        <v/>
      </c>
      <c r="J158">
        <v>62</v>
      </c>
      <c r="K158">
        <v>2</v>
      </c>
      <c r="L158">
        <v>0</v>
      </c>
      <c r="M158">
        <v>7</v>
      </c>
      <c r="N158">
        <v>48</v>
      </c>
      <c r="O158">
        <v>6</v>
      </c>
      <c r="P158" s="44"/>
    </row>
    <row r="159" spans="2:16" x14ac:dyDescent="0.25">
      <c r="B159" t="s">
        <v>435</v>
      </c>
      <c r="C159" t="str">
        <f>VLOOKUP(B159,Names!A:C,3,FALSE)</f>
        <v>J Meade</v>
      </c>
      <c r="D159">
        <v>92</v>
      </c>
      <c r="E159">
        <v>77</v>
      </c>
      <c r="F159">
        <v>9</v>
      </c>
      <c r="G159">
        <v>498</v>
      </c>
      <c r="H159" s="43">
        <f t="shared" si="4"/>
        <v>7.3235294117647056</v>
      </c>
      <c r="I159" s="42" t="str">
        <f t="shared" si="5"/>
        <v/>
      </c>
      <c r="J159">
        <v>48</v>
      </c>
      <c r="K159">
        <v>0</v>
      </c>
      <c r="L159">
        <v>0</v>
      </c>
      <c r="M159">
        <v>15</v>
      </c>
      <c r="N159">
        <v>0</v>
      </c>
      <c r="O159">
        <v>0</v>
      </c>
      <c r="P159" s="44"/>
    </row>
    <row r="160" spans="2:16" x14ac:dyDescent="0.25">
      <c r="B160" t="s">
        <v>436</v>
      </c>
      <c r="C160" t="str">
        <f>VLOOKUP(B160,Names!A:C,3,FALSE)</f>
        <v>Dan Meek</v>
      </c>
      <c r="D160" s="32">
        <v>1</v>
      </c>
      <c r="E160" s="32">
        <v>1</v>
      </c>
      <c r="F160" s="32">
        <v>0</v>
      </c>
      <c r="G160" s="32">
        <v>23</v>
      </c>
      <c r="H160" s="43">
        <f t="shared" si="4"/>
        <v>23</v>
      </c>
      <c r="I160" s="42">
        <f t="shared" si="5"/>
        <v>95.833333333333329</v>
      </c>
      <c r="J160" s="32">
        <v>23</v>
      </c>
      <c r="K160" s="32">
        <v>0</v>
      </c>
      <c r="L160" s="32">
        <v>0</v>
      </c>
      <c r="M160" s="32">
        <v>0</v>
      </c>
      <c r="N160" s="32">
        <v>5</v>
      </c>
      <c r="O160" s="32">
        <v>0</v>
      </c>
      <c r="P160" s="46">
        <v>24</v>
      </c>
    </row>
    <row r="161" spans="2:31" x14ac:dyDescent="0.25">
      <c r="B161" t="s">
        <v>437</v>
      </c>
      <c r="C161" t="str">
        <f>VLOOKUP(B161,Names!A:C,3,FALSE)</f>
        <v>Freddie Mills</v>
      </c>
      <c r="D161">
        <v>82</v>
      </c>
      <c r="E161">
        <v>73</v>
      </c>
      <c r="F161">
        <v>11</v>
      </c>
      <c r="G161">
        <v>1772</v>
      </c>
      <c r="H161" s="43">
        <f t="shared" si="4"/>
        <v>28.580645161290324</v>
      </c>
      <c r="I161" s="42" t="str">
        <f t="shared" si="5"/>
        <v/>
      </c>
      <c r="J161">
        <v>132</v>
      </c>
      <c r="K161">
        <v>10</v>
      </c>
      <c r="L161">
        <v>2</v>
      </c>
      <c r="M161">
        <v>13</v>
      </c>
      <c r="N161">
        <v>160</v>
      </c>
      <c r="O161">
        <v>47</v>
      </c>
      <c r="P161" s="44"/>
      <c r="T161" s="32"/>
      <c r="U161" s="32"/>
      <c r="V161" s="32"/>
      <c r="W161" s="32"/>
      <c r="X161" s="32"/>
      <c r="Y161" s="28"/>
      <c r="Z161" s="28"/>
      <c r="AA161" s="28"/>
      <c r="AB161" s="28"/>
      <c r="AC161" s="32"/>
      <c r="AD161" s="32"/>
      <c r="AE161" s="32"/>
    </row>
    <row r="162" spans="2:31" x14ac:dyDescent="0.25">
      <c r="B162" t="s">
        <v>438</v>
      </c>
      <c r="C162" t="str">
        <f>VLOOKUP(B162,Names!A:C,3,FALSE)</f>
        <v>M Mittal</v>
      </c>
      <c r="D162">
        <v>10</v>
      </c>
      <c r="E162">
        <v>10</v>
      </c>
      <c r="F162">
        <v>1</v>
      </c>
      <c r="G162">
        <v>38</v>
      </c>
      <c r="H162" s="43">
        <f t="shared" si="4"/>
        <v>4.2222222222222223</v>
      </c>
      <c r="I162" s="42" t="str">
        <f t="shared" si="5"/>
        <v/>
      </c>
      <c r="J162">
        <v>11</v>
      </c>
      <c r="K162">
        <v>0</v>
      </c>
      <c r="L162">
        <v>0</v>
      </c>
      <c r="M162">
        <v>3</v>
      </c>
      <c r="N162">
        <v>2</v>
      </c>
      <c r="O162">
        <v>0</v>
      </c>
      <c r="P162" s="44"/>
    </row>
    <row r="163" spans="2:31" x14ac:dyDescent="0.25">
      <c r="B163" t="s">
        <v>439</v>
      </c>
      <c r="C163" t="str">
        <f>VLOOKUP(B163,Names!A:C,3,FALSE)</f>
        <v>Aruran Morgan</v>
      </c>
      <c r="D163">
        <v>33</v>
      </c>
      <c r="E163">
        <v>23</v>
      </c>
      <c r="F163">
        <v>5</v>
      </c>
      <c r="G163">
        <v>247</v>
      </c>
      <c r="H163" s="43">
        <f t="shared" si="4"/>
        <v>13.722222222222221</v>
      </c>
      <c r="I163" s="42" t="str">
        <f t="shared" si="5"/>
        <v/>
      </c>
      <c r="J163">
        <v>41</v>
      </c>
      <c r="K163">
        <v>0</v>
      </c>
      <c r="L163">
        <v>0</v>
      </c>
      <c r="M163">
        <v>4</v>
      </c>
      <c r="N163">
        <v>16</v>
      </c>
      <c r="O163">
        <v>1</v>
      </c>
      <c r="P163" s="44"/>
      <c r="T163" s="32"/>
      <c r="U163" s="32"/>
      <c r="V163" s="32"/>
      <c r="W163" s="32"/>
      <c r="X163" s="32"/>
      <c r="Y163" s="28"/>
      <c r="Z163" s="28"/>
      <c r="AA163" s="32"/>
      <c r="AB163" s="32"/>
      <c r="AC163" s="32"/>
      <c r="AD163" s="32"/>
      <c r="AE163" s="32"/>
    </row>
    <row r="164" spans="2:31" x14ac:dyDescent="0.25">
      <c r="B164" t="s">
        <v>440</v>
      </c>
      <c r="C164" t="str">
        <f>VLOOKUP(B164,Names!A:C,3,FALSE)</f>
        <v>J Murphy</v>
      </c>
      <c r="D164">
        <v>3</v>
      </c>
      <c r="E164">
        <v>2</v>
      </c>
      <c r="F164">
        <v>0</v>
      </c>
      <c r="G164">
        <v>78</v>
      </c>
      <c r="H164" s="43">
        <f t="shared" si="4"/>
        <v>39</v>
      </c>
      <c r="I164" s="42" t="str">
        <f t="shared" si="5"/>
        <v/>
      </c>
      <c r="J164">
        <v>61</v>
      </c>
      <c r="K164">
        <v>1</v>
      </c>
      <c r="L164">
        <v>0</v>
      </c>
      <c r="M164">
        <v>0</v>
      </c>
      <c r="N164">
        <v>10</v>
      </c>
      <c r="O164">
        <v>0</v>
      </c>
      <c r="P164" s="44"/>
    </row>
    <row r="165" spans="2:31" x14ac:dyDescent="0.25">
      <c r="B165" t="s">
        <v>441</v>
      </c>
      <c r="C165" t="str">
        <f>VLOOKUP(B165,Names!A:C,3,FALSE)</f>
        <v>N Murphy</v>
      </c>
      <c r="D165">
        <v>4</v>
      </c>
      <c r="E165">
        <v>4</v>
      </c>
      <c r="F165">
        <v>1</v>
      </c>
      <c r="G165">
        <v>33</v>
      </c>
      <c r="H165" s="43">
        <f t="shared" si="4"/>
        <v>11</v>
      </c>
      <c r="I165" s="42" t="str">
        <f t="shared" si="5"/>
        <v/>
      </c>
      <c r="J165">
        <v>26</v>
      </c>
      <c r="K165">
        <v>0</v>
      </c>
      <c r="L165">
        <v>0</v>
      </c>
      <c r="M165">
        <v>0</v>
      </c>
      <c r="N165">
        <v>0</v>
      </c>
      <c r="O165">
        <v>0</v>
      </c>
      <c r="P165" s="44"/>
    </row>
    <row r="166" spans="2:31" x14ac:dyDescent="0.25">
      <c r="B166" t="s">
        <v>442</v>
      </c>
      <c r="C166" t="str">
        <f>VLOOKUP(B166,Names!A:C,3,FALSE)</f>
        <v>D Murray</v>
      </c>
      <c r="D166">
        <v>14</v>
      </c>
      <c r="E166">
        <v>14</v>
      </c>
      <c r="F166">
        <v>0</v>
      </c>
      <c r="G166">
        <v>177</v>
      </c>
      <c r="H166" s="43">
        <f t="shared" si="4"/>
        <v>12.642857142857142</v>
      </c>
      <c r="I166" s="42" t="str">
        <f t="shared" si="5"/>
        <v/>
      </c>
      <c r="J166">
        <v>54</v>
      </c>
      <c r="K166">
        <v>1</v>
      </c>
      <c r="L166">
        <v>0</v>
      </c>
      <c r="M166">
        <v>1</v>
      </c>
      <c r="N166">
        <v>21</v>
      </c>
      <c r="O166">
        <v>0</v>
      </c>
      <c r="P166" s="44"/>
    </row>
    <row r="167" spans="2:31" x14ac:dyDescent="0.25">
      <c r="B167" t="s">
        <v>443</v>
      </c>
      <c r="C167" t="str">
        <f>VLOOKUP(B167,Names!A:C,3,FALSE)</f>
        <v>R Nair</v>
      </c>
      <c r="D167">
        <v>2</v>
      </c>
      <c r="E167">
        <v>2</v>
      </c>
      <c r="F167">
        <v>1</v>
      </c>
      <c r="G167">
        <v>8</v>
      </c>
      <c r="H167" s="43">
        <f t="shared" si="4"/>
        <v>8</v>
      </c>
      <c r="I167" s="42">
        <f t="shared" si="5"/>
        <v>50</v>
      </c>
      <c r="J167">
        <v>8</v>
      </c>
      <c r="K167">
        <v>0</v>
      </c>
      <c r="L167">
        <v>0</v>
      </c>
      <c r="M167">
        <v>1</v>
      </c>
      <c r="N167">
        <v>1</v>
      </c>
      <c r="O167">
        <v>0</v>
      </c>
      <c r="P167" s="44">
        <v>16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2:31" x14ac:dyDescent="0.25">
      <c r="B168" t="s">
        <v>444</v>
      </c>
      <c r="C168" t="str">
        <f>VLOOKUP(B168,Names!A:C,3,FALSE)</f>
        <v>K Nasir</v>
      </c>
      <c r="D168" s="32">
        <v>1</v>
      </c>
      <c r="E168" s="32">
        <v>0</v>
      </c>
      <c r="F168" s="32">
        <v>0</v>
      </c>
      <c r="G168" s="32">
        <v>0</v>
      </c>
      <c r="H168" s="43" t="str">
        <f t="shared" si="4"/>
        <v>-</v>
      </c>
      <c r="I168" s="42" t="str">
        <f t="shared" si="5"/>
        <v/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46"/>
    </row>
    <row r="169" spans="2:31" x14ac:dyDescent="0.25">
      <c r="B169" t="s">
        <v>445</v>
      </c>
      <c r="C169" t="str">
        <f>VLOOKUP(B169,Names!A:C,3,FALSE)</f>
        <v>R Nataraju</v>
      </c>
      <c r="D169">
        <v>21</v>
      </c>
      <c r="E169">
        <v>18</v>
      </c>
      <c r="F169">
        <v>7</v>
      </c>
      <c r="G169">
        <v>74</v>
      </c>
      <c r="H169" s="43">
        <f t="shared" si="4"/>
        <v>6.7272727272727275</v>
      </c>
      <c r="I169" s="42" t="str">
        <f t="shared" si="5"/>
        <v/>
      </c>
      <c r="J169">
        <v>14</v>
      </c>
      <c r="K169">
        <v>0</v>
      </c>
      <c r="L169">
        <v>0</v>
      </c>
      <c r="M169">
        <v>6</v>
      </c>
      <c r="N169">
        <v>8</v>
      </c>
      <c r="O169">
        <v>2</v>
      </c>
      <c r="P169" s="44"/>
    </row>
    <row r="170" spans="2:31" x14ac:dyDescent="0.25">
      <c r="B170" t="s">
        <v>446</v>
      </c>
      <c r="C170" t="str">
        <f>VLOOKUP(B170,Names!A:C,3,FALSE)</f>
        <v>A Nicholls</v>
      </c>
      <c r="D170">
        <v>1</v>
      </c>
      <c r="E170">
        <v>1</v>
      </c>
      <c r="F170">
        <v>0</v>
      </c>
      <c r="G170">
        <v>2</v>
      </c>
      <c r="H170" s="43">
        <f t="shared" si="4"/>
        <v>2</v>
      </c>
      <c r="I170" s="42" t="str">
        <f t="shared" si="5"/>
        <v/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 s="44"/>
    </row>
    <row r="171" spans="2:31" x14ac:dyDescent="0.25">
      <c r="B171" t="s">
        <v>447</v>
      </c>
      <c r="C171" t="str">
        <f>VLOOKUP(B171,Names!A:C,3,FALSE)</f>
        <v>B Nicholls</v>
      </c>
      <c r="D171">
        <v>16</v>
      </c>
      <c r="E171">
        <v>15</v>
      </c>
      <c r="F171">
        <v>0</v>
      </c>
      <c r="G171">
        <v>63</v>
      </c>
      <c r="H171" s="43">
        <f t="shared" si="4"/>
        <v>4.2</v>
      </c>
      <c r="I171" s="42" t="str">
        <f t="shared" si="5"/>
        <v/>
      </c>
      <c r="J171">
        <v>16</v>
      </c>
      <c r="K171">
        <v>0</v>
      </c>
      <c r="L171">
        <v>0</v>
      </c>
      <c r="M171">
        <v>7</v>
      </c>
      <c r="N171">
        <v>8</v>
      </c>
      <c r="O171">
        <v>0</v>
      </c>
      <c r="P171" s="44"/>
    </row>
    <row r="172" spans="2:31" x14ac:dyDescent="0.25">
      <c r="B172" t="s">
        <v>448</v>
      </c>
      <c r="C172" t="str">
        <f>VLOOKUP(B172,Names!A:C,3,FALSE)</f>
        <v>J O'Hara</v>
      </c>
      <c r="D172">
        <v>17</v>
      </c>
      <c r="E172">
        <v>15</v>
      </c>
      <c r="F172">
        <v>2</v>
      </c>
      <c r="G172">
        <v>58</v>
      </c>
      <c r="H172" s="43">
        <f t="shared" si="4"/>
        <v>4.4615384615384617</v>
      </c>
      <c r="I172" s="42" t="str">
        <f t="shared" si="5"/>
        <v/>
      </c>
      <c r="J172">
        <v>13</v>
      </c>
      <c r="K172">
        <v>0</v>
      </c>
      <c r="L172">
        <v>0</v>
      </c>
      <c r="M172">
        <v>4</v>
      </c>
      <c r="N172">
        <v>5</v>
      </c>
      <c r="O172">
        <v>0</v>
      </c>
      <c r="P172" s="44"/>
    </row>
    <row r="173" spans="2:31" x14ac:dyDescent="0.25">
      <c r="B173" t="s">
        <v>449</v>
      </c>
      <c r="C173" t="str">
        <f>VLOOKUP(B173,Names!A:C,3,FALSE)</f>
        <v>T Orr</v>
      </c>
      <c r="D173">
        <v>33</v>
      </c>
      <c r="E173">
        <v>22</v>
      </c>
      <c r="F173">
        <v>5</v>
      </c>
      <c r="G173">
        <v>138</v>
      </c>
      <c r="H173" s="43">
        <f t="shared" si="4"/>
        <v>8.117647058823529</v>
      </c>
      <c r="I173" s="42" t="str">
        <f t="shared" si="5"/>
        <v/>
      </c>
      <c r="J173">
        <v>16</v>
      </c>
      <c r="K173">
        <v>0</v>
      </c>
      <c r="L173">
        <v>0</v>
      </c>
      <c r="M173">
        <v>4</v>
      </c>
      <c r="N173">
        <v>10</v>
      </c>
      <c r="O173">
        <v>0</v>
      </c>
      <c r="P173" s="44"/>
    </row>
    <row r="174" spans="2:31" x14ac:dyDescent="0.25">
      <c r="B174" t="s">
        <v>450</v>
      </c>
      <c r="C174" t="str">
        <f>VLOOKUP(B174,Names!A:C,3,FALSE)</f>
        <v>Zain O'Sullivan</v>
      </c>
      <c r="D174">
        <v>1</v>
      </c>
      <c r="E174">
        <v>1</v>
      </c>
      <c r="F174">
        <v>0</v>
      </c>
      <c r="G174">
        <v>2</v>
      </c>
      <c r="H174" s="43">
        <f t="shared" si="4"/>
        <v>2</v>
      </c>
      <c r="I174" s="42" t="str">
        <f t="shared" si="5"/>
        <v/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 s="44"/>
    </row>
    <row r="175" spans="2:31" x14ac:dyDescent="0.25">
      <c r="B175" t="s">
        <v>91</v>
      </c>
      <c r="C175" t="str">
        <f>VLOOKUP(B175,Names!A:C,3,FALSE)</f>
        <v>Chris Ovens</v>
      </c>
      <c r="D175">
        <v>33</v>
      </c>
      <c r="E175">
        <v>31</v>
      </c>
      <c r="F175">
        <v>3</v>
      </c>
      <c r="G175">
        <v>676</v>
      </c>
      <c r="H175" s="43">
        <f t="shared" si="4"/>
        <v>24.142857142857142</v>
      </c>
      <c r="I175" s="42">
        <f t="shared" si="5"/>
        <v>92.984869325997252</v>
      </c>
      <c r="J175">
        <v>69</v>
      </c>
      <c r="K175">
        <v>2</v>
      </c>
      <c r="L175">
        <v>0</v>
      </c>
      <c r="M175">
        <v>1</v>
      </c>
      <c r="N175">
        <v>81</v>
      </c>
      <c r="O175">
        <v>10</v>
      </c>
      <c r="P175" s="44">
        <v>727</v>
      </c>
      <c r="T175" s="32"/>
      <c r="U175" s="32"/>
      <c r="V175" s="32"/>
      <c r="W175" s="32"/>
      <c r="X175" s="32"/>
      <c r="Y175" s="28"/>
      <c r="Z175" s="28"/>
      <c r="AA175" s="32"/>
      <c r="AB175" s="32"/>
      <c r="AC175" s="32"/>
      <c r="AD175" s="32"/>
      <c r="AE175" s="32"/>
    </row>
    <row r="176" spans="2:31" x14ac:dyDescent="0.25">
      <c r="B176" t="s">
        <v>451</v>
      </c>
      <c r="C176" t="str">
        <f>VLOOKUP(B176,Names!A:C,3,FALSE)</f>
        <v>M Owen</v>
      </c>
      <c r="D176">
        <v>6</v>
      </c>
      <c r="E176">
        <v>6</v>
      </c>
      <c r="F176">
        <v>0</v>
      </c>
      <c r="G176">
        <v>60</v>
      </c>
      <c r="H176" s="43">
        <f t="shared" si="4"/>
        <v>10</v>
      </c>
      <c r="I176" s="42" t="str">
        <f t="shared" si="5"/>
        <v/>
      </c>
      <c r="J176">
        <v>19</v>
      </c>
      <c r="K176">
        <v>0</v>
      </c>
      <c r="L176">
        <v>0</v>
      </c>
      <c r="M176">
        <v>0</v>
      </c>
      <c r="N176">
        <v>6</v>
      </c>
      <c r="O176">
        <v>0</v>
      </c>
      <c r="P176" s="44"/>
    </row>
    <row r="177" spans="2:31" x14ac:dyDescent="0.25">
      <c r="B177" t="s">
        <v>452</v>
      </c>
      <c r="C177" t="str">
        <f>VLOOKUP(B177,Names!A:C,3,FALSE)</f>
        <v>T Oxenham</v>
      </c>
      <c r="D177">
        <v>1</v>
      </c>
      <c r="E177">
        <v>0</v>
      </c>
      <c r="F177">
        <v>0</v>
      </c>
      <c r="G177">
        <v>0</v>
      </c>
      <c r="H177" s="43" t="str">
        <f t="shared" si="4"/>
        <v>-</v>
      </c>
      <c r="I177" s="42" t="str">
        <f t="shared" si="5"/>
        <v/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44"/>
    </row>
    <row r="178" spans="2:31" x14ac:dyDescent="0.25">
      <c r="B178" t="s">
        <v>453</v>
      </c>
      <c r="C178" t="str">
        <f>VLOOKUP(B178,Names!A:C,3,FALSE)</f>
        <v>N Palmer</v>
      </c>
      <c r="D178">
        <v>10</v>
      </c>
      <c r="E178">
        <v>5</v>
      </c>
      <c r="F178">
        <v>3</v>
      </c>
      <c r="G178">
        <v>22</v>
      </c>
      <c r="H178" s="43">
        <f t="shared" si="4"/>
        <v>11</v>
      </c>
      <c r="I178" s="42" t="str">
        <f t="shared" si="5"/>
        <v/>
      </c>
      <c r="J178">
        <v>14</v>
      </c>
      <c r="K178">
        <v>0</v>
      </c>
      <c r="L178">
        <v>0</v>
      </c>
      <c r="M178">
        <v>0</v>
      </c>
      <c r="N178">
        <v>1</v>
      </c>
      <c r="O178">
        <v>0</v>
      </c>
      <c r="P178" s="44"/>
    </row>
    <row r="179" spans="2:31" x14ac:dyDescent="0.25">
      <c r="B179" t="s">
        <v>454</v>
      </c>
      <c r="C179" t="str">
        <f>VLOOKUP(B179,Names!A:C,3,FALSE)</f>
        <v>S Pande</v>
      </c>
      <c r="D179">
        <v>1</v>
      </c>
      <c r="E179">
        <v>1</v>
      </c>
      <c r="F179">
        <v>0</v>
      </c>
      <c r="G179">
        <v>4</v>
      </c>
      <c r="H179" s="43">
        <f t="shared" si="4"/>
        <v>4</v>
      </c>
      <c r="I179" s="42" t="str">
        <f t="shared" si="5"/>
        <v/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 s="44"/>
    </row>
    <row r="180" spans="2:31" x14ac:dyDescent="0.25">
      <c r="B180" t="s">
        <v>455</v>
      </c>
      <c r="C180" t="str">
        <f>VLOOKUP(B180,Names!A:C,3,FALSE)</f>
        <v>R Paramo</v>
      </c>
      <c r="D180">
        <v>15</v>
      </c>
      <c r="E180">
        <v>10</v>
      </c>
      <c r="F180">
        <v>0</v>
      </c>
      <c r="G180">
        <v>10</v>
      </c>
      <c r="H180" s="43">
        <f t="shared" si="4"/>
        <v>1</v>
      </c>
      <c r="I180" s="42" t="str">
        <f t="shared" si="5"/>
        <v/>
      </c>
      <c r="J180">
        <v>4</v>
      </c>
      <c r="K180">
        <v>0</v>
      </c>
      <c r="L180">
        <v>0</v>
      </c>
      <c r="M180">
        <v>5</v>
      </c>
      <c r="N180">
        <v>0</v>
      </c>
      <c r="O180">
        <v>0</v>
      </c>
      <c r="P180" s="44"/>
    </row>
    <row r="181" spans="2:31" x14ac:dyDescent="0.25">
      <c r="B181" t="s">
        <v>456</v>
      </c>
      <c r="C181" t="str">
        <f>VLOOKUP(B181,Names!A:C,3,FALSE)</f>
        <v>Leon Parks</v>
      </c>
      <c r="D181">
        <v>273</v>
      </c>
      <c r="E181">
        <v>262</v>
      </c>
      <c r="F181">
        <v>17</v>
      </c>
      <c r="G181">
        <v>4193</v>
      </c>
      <c r="H181" s="43">
        <f t="shared" si="4"/>
        <v>17.114285714285714</v>
      </c>
      <c r="I181" s="42" t="str">
        <f t="shared" si="5"/>
        <v/>
      </c>
      <c r="J181">
        <v>103</v>
      </c>
      <c r="K181">
        <v>14</v>
      </c>
      <c r="L181">
        <v>2</v>
      </c>
      <c r="M181">
        <v>25</v>
      </c>
      <c r="N181">
        <v>308</v>
      </c>
      <c r="O181">
        <v>12</v>
      </c>
      <c r="P181" s="44"/>
      <c r="T181" s="32"/>
      <c r="U181" s="32"/>
      <c r="V181" s="32" t="s">
        <v>420</v>
      </c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2:31" x14ac:dyDescent="0.25">
      <c r="B182" t="s">
        <v>457</v>
      </c>
      <c r="C182" t="str">
        <f>VLOOKUP(B182,Names!A:C,3,FALSE)</f>
        <v>H Parnell</v>
      </c>
      <c r="D182">
        <v>16</v>
      </c>
      <c r="E182">
        <v>11</v>
      </c>
      <c r="F182">
        <v>4</v>
      </c>
      <c r="G182">
        <v>75</v>
      </c>
      <c r="H182" s="43">
        <f t="shared" si="4"/>
        <v>10.714285714285714</v>
      </c>
      <c r="I182" s="42" t="str">
        <f t="shared" si="5"/>
        <v/>
      </c>
      <c r="J182">
        <v>24</v>
      </c>
      <c r="K182">
        <v>0</v>
      </c>
      <c r="L182">
        <v>0</v>
      </c>
      <c r="M182">
        <v>1</v>
      </c>
      <c r="N182">
        <v>4</v>
      </c>
      <c r="O182">
        <v>0</v>
      </c>
      <c r="P182" s="44"/>
    </row>
    <row r="183" spans="2:31" x14ac:dyDescent="0.25">
      <c r="B183" t="s">
        <v>458</v>
      </c>
      <c r="C183" t="str">
        <f>VLOOKUP(B183,Names!A:C,3,FALSE)</f>
        <v>N Paropkari</v>
      </c>
      <c r="D183" s="32">
        <v>2</v>
      </c>
      <c r="E183" s="32">
        <v>2</v>
      </c>
      <c r="F183" s="32">
        <v>1</v>
      </c>
      <c r="G183" s="32">
        <v>76</v>
      </c>
      <c r="H183" s="43">
        <f t="shared" si="4"/>
        <v>76</v>
      </c>
      <c r="I183" s="42">
        <f t="shared" si="5"/>
        <v>83.516483516483518</v>
      </c>
      <c r="J183" s="28" t="s">
        <v>216</v>
      </c>
      <c r="K183" s="32">
        <v>1</v>
      </c>
      <c r="L183" s="32">
        <v>0</v>
      </c>
      <c r="M183" s="32">
        <v>0</v>
      </c>
      <c r="N183" s="32">
        <v>10</v>
      </c>
      <c r="O183" s="32">
        <v>0</v>
      </c>
      <c r="P183" s="46">
        <v>91</v>
      </c>
    </row>
    <row r="184" spans="2:31" x14ac:dyDescent="0.25">
      <c r="B184" t="s">
        <v>459</v>
      </c>
      <c r="C184" t="str">
        <f>VLOOKUP(B184,Names!A:C,3,FALSE)</f>
        <v>L Patel</v>
      </c>
      <c r="D184">
        <v>90</v>
      </c>
      <c r="E184">
        <v>87</v>
      </c>
      <c r="F184">
        <v>8</v>
      </c>
      <c r="G184">
        <v>1606</v>
      </c>
      <c r="H184" s="43">
        <f t="shared" si="4"/>
        <v>20.329113924050635</v>
      </c>
      <c r="I184" s="42" t="str">
        <f t="shared" si="5"/>
        <v/>
      </c>
      <c r="J184">
        <v>101</v>
      </c>
      <c r="K184">
        <v>6</v>
      </c>
      <c r="L184">
        <v>2</v>
      </c>
      <c r="M184">
        <v>9</v>
      </c>
      <c r="N184">
        <v>129</v>
      </c>
      <c r="O184">
        <v>5</v>
      </c>
      <c r="P184" s="44"/>
    </row>
    <row r="185" spans="2:31" x14ac:dyDescent="0.25">
      <c r="B185" t="s">
        <v>460</v>
      </c>
      <c r="C185" t="str">
        <f>VLOOKUP(B185,Names!A:C,3,FALSE)</f>
        <v>N Patel</v>
      </c>
      <c r="D185">
        <v>1</v>
      </c>
      <c r="E185">
        <v>0</v>
      </c>
      <c r="F185">
        <v>0</v>
      </c>
      <c r="G185">
        <v>0</v>
      </c>
      <c r="H185" s="43" t="str">
        <f t="shared" si="4"/>
        <v>-</v>
      </c>
      <c r="I185" s="42" t="str">
        <f t="shared" si="5"/>
        <v/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44"/>
    </row>
    <row r="186" spans="2:31" x14ac:dyDescent="0.25">
      <c r="B186" t="s">
        <v>461</v>
      </c>
      <c r="C186" t="str">
        <f>VLOOKUP(B186,Names!A:C,3,FALSE)</f>
        <v>S Patel</v>
      </c>
      <c r="D186">
        <v>2</v>
      </c>
      <c r="E186">
        <v>1</v>
      </c>
      <c r="F186">
        <v>0</v>
      </c>
      <c r="G186">
        <v>2</v>
      </c>
      <c r="H186" s="43">
        <f t="shared" si="4"/>
        <v>2</v>
      </c>
      <c r="I186" s="42" t="str">
        <f t="shared" si="5"/>
        <v/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 s="44"/>
    </row>
    <row r="187" spans="2:31" x14ac:dyDescent="0.25">
      <c r="B187" t="s">
        <v>462</v>
      </c>
      <c r="C187" t="str">
        <f>VLOOKUP(B187,Names!A:C,3,FALSE)</f>
        <v>Ashish Paul</v>
      </c>
      <c r="D187">
        <v>115</v>
      </c>
      <c r="E187">
        <v>77</v>
      </c>
      <c r="F187">
        <v>24</v>
      </c>
      <c r="G187">
        <v>763</v>
      </c>
      <c r="H187" s="43">
        <f t="shared" si="4"/>
        <v>14.39622641509434</v>
      </c>
      <c r="I187" s="42" t="str">
        <f t="shared" si="5"/>
        <v/>
      </c>
      <c r="J187">
        <v>59</v>
      </c>
      <c r="K187">
        <v>2</v>
      </c>
      <c r="L187">
        <v>0</v>
      </c>
      <c r="M187">
        <v>9</v>
      </c>
      <c r="N187">
        <v>61</v>
      </c>
      <c r="O187">
        <v>1</v>
      </c>
      <c r="P187" s="44"/>
      <c r="T187" s="32"/>
      <c r="U187" s="32"/>
      <c r="V187" s="32"/>
      <c r="W187" s="32"/>
      <c r="X187" s="32"/>
      <c r="Y187" s="28"/>
      <c r="Z187" s="28"/>
      <c r="AA187" s="32"/>
      <c r="AB187" s="32"/>
      <c r="AC187" s="32"/>
      <c r="AD187" s="32"/>
      <c r="AE187" s="32"/>
    </row>
    <row r="188" spans="2:31" x14ac:dyDescent="0.25">
      <c r="B188" t="s">
        <v>463</v>
      </c>
      <c r="C188" t="str">
        <f>VLOOKUP(B188,Names!A:C,3,FALSE)</f>
        <v>C Penton</v>
      </c>
      <c r="D188" s="32">
        <v>1</v>
      </c>
      <c r="E188" s="32">
        <v>0</v>
      </c>
      <c r="F188" s="32">
        <v>0</v>
      </c>
      <c r="G188" s="32">
        <v>0</v>
      </c>
      <c r="H188" s="43" t="str">
        <f t="shared" si="4"/>
        <v>-</v>
      </c>
      <c r="I188" s="42" t="str">
        <f t="shared" si="5"/>
        <v/>
      </c>
      <c r="J188" s="28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/>
    </row>
    <row r="189" spans="2:31" x14ac:dyDescent="0.25">
      <c r="B189" t="s">
        <v>464</v>
      </c>
      <c r="C189" t="str">
        <f>VLOOKUP(B189,Names!A:C,3,FALSE)</f>
        <v>E Perry</v>
      </c>
      <c r="D189">
        <v>11</v>
      </c>
      <c r="E189">
        <v>10</v>
      </c>
      <c r="F189">
        <v>0</v>
      </c>
      <c r="G189">
        <v>126</v>
      </c>
      <c r="H189" s="43">
        <f t="shared" si="4"/>
        <v>12.6</v>
      </c>
      <c r="I189" s="42" t="str">
        <f t="shared" si="5"/>
        <v/>
      </c>
      <c r="J189">
        <v>50</v>
      </c>
      <c r="K189">
        <v>1</v>
      </c>
      <c r="L189">
        <v>0</v>
      </c>
      <c r="M189">
        <v>4</v>
      </c>
      <c r="N189">
        <v>14</v>
      </c>
      <c r="O189">
        <v>3</v>
      </c>
      <c r="P189" s="44"/>
    </row>
    <row r="190" spans="2:31" x14ac:dyDescent="0.25">
      <c r="B190" t="s">
        <v>465</v>
      </c>
      <c r="C190" t="str">
        <f>VLOOKUP(B190,Names!A:C,3,FALSE)</f>
        <v>P Peters</v>
      </c>
      <c r="D190">
        <v>170</v>
      </c>
      <c r="E190">
        <v>138</v>
      </c>
      <c r="F190">
        <v>17</v>
      </c>
      <c r="G190">
        <v>1660</v>
      </c>
      <c r="H190" s="43">
        <f t="shared" si="4"/>
        <v>13.71900826446281</v>
      </c>
      <c r="I190" s="42" t="str">
        <f t="shared" si="5"/>
        <v/>
      </c>
      <c r="J190">
        <v>88</v>
      </c>
      <c r="K190">
        <v>4</v>
      </c>
      <c r="L190">
        <v>0</v>
      </c>
      <c r="M190">
        <v>20</v>
      </c>
      <c r="N190">
        <v>9</v>
      </c>
      <c r="O190">
        <v>0</v>
      </c>
      <c r="P190" s="44"/>
    </row>
    <row r="191" spans="2:31" x14ac:dyDescent="0.25">
      <c r="B191" t="s">
        <v>466</v>
      </c>
      <c r="C191" t="str">
        <f>VLOOKUP(B191,Names!A:C,3,FALSE)</f>
        <v>R Phillips</v>
      </c>
      <c r="D191">
        <v>41</v>
      </c>
      <c r="E191">
        <v>30</v>
      </c>
      <c r="F191">
        <v>5</v>
      </c>
      <c r="G191">
        <v>214</v>
      </c>
      <c r="H191" s="43">
        <f t="shared" si="4"/>
        <v>8.56</v>
      </c>
      <c r="I191" s="42" t="str">
        <f t="shared" si="5"/>
        <v/>
      </c>
      <c r="J191">
        <v>32</v>
      </c>
      <c r="K191">
        <v>0</v>
      </c>
      <c r="L191">
        <v>0</v>
      </c>
      <c r="M191">
        <v>7</v>
      </c>
      <c r="N191">
        <v>26</v>
      </c>
      <c r="O191">
        <v>2</v>
      </c>
      <c r="P191" s="44"/>
    </row>
    <row r="192" spans="2:31" x14ac:dyDescent="0.25">
      <c r="B192" t="s">
        <v>467</v>
      </c>
      <c r="C192" t="str">
        <f>VLOOKUP(B192,Names!A:C,3,FALSE)</f>
        <v>D Pinnock</v>
      </c>
      <c r="D192">
        <v>1</v>
      </c>
      <c r="E192">
        <v>1</v>
      </c>
      <c r="F192">
        <v>0</v>
      </c>
      <c r="G192">
        <v>0</v>
      </c>
      <c r="H192" s="43">
        <f t="shared" si="4"/>
        <v>0</v>
      </c>
      <c r="I192" s="42" t="str">
        <f t="shared" si="5"/>
        <v/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 s="44"/>
    </row>
    <row r="193" spans="2:31" x14ac:dyDescent="0.25">
      <c r="B193" t="s">
        <v>468</v>
      </c>
      <c r="C193" t="str">
        <f>VLOOKUP(B193,Names!A:C,3,FALSE)</f>
        <v>Ed Pizii</v>
      </c>
      <c r="D193">
        <v>3</v>
      </c>
      <c r="E193">
        <v>3</v>
      </c>
      <c r="F193">
        <v>1</v>
      </c>
      <c r="G193">
        <v>2</v>
      </c>
      <c r="H193" s="43">
        <f t="shared" si="4"/>
        <v>1</v>
      </c>
      <c r="I193" s="42">
        <f t="shared" si="5"/>
        <v>10</v>
      </c>
      <c r="J193" s="47" t="s">
        <v>469</v>
      </c>
      <c r="K193">
        <v>0</v>
      </c>
      <c r="L193">
        <v>0</v>
      </c>
      <c r="M193">
        <v>2</v>
      </c>
      <c r="N193">
        <v>0</v>
      </c>
      <c r="O193">
        <v>0</v>
      </c>
      <c r="P193" s="44">
        <v>20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2:31" x14ac:dyDescent="0.25">
      <c r="B194" t="s">
        <v>470</v>
      </c>
      <c r="C194" t="str">
        <f>VLOOKUP(B194,Names!A:C,3,FALSE)</f>
        <v>C Ponnaganti</v>
      </c>
      <c r="D194">
        <v>17</v>
      </c>
      <c r="E194">
        <v>14</v>
      </c>
      <c r="F194">
        <v>3</v>
      </c>
      <c r="G194">
        <v>150</v>
      </c>
      <c r="H194" s="43">
        <f t="shared" si="4"/>
        <v>13.636363636363637</v>
      </c>
      <c r="I194" s="42" t="str">
        <f t="shared" si="5"/>
        <v/>
      </c>
      <c r="J194">
        <v>30</v>
      </c>
      <c r="K194">
        <v>0</v>
      </c>
      <c r="L194">
        <v>0</v>
      </c>
      <c r="M194">
        <v>1</v>
      </c>
      <c r="N194">
        <v>11</v>
      </c>
      <c r="O194">
        <v>3</v>
      </c>
      <c r="P194" s="44"/>
    </row>
    <row r="195" spans="2:31" x14ac:dyDescent="0.25">
      <c r="B195" t="s">
        <v>471</v>
      </c>
      <c r="C195" t="str">
        <f>VLOOKUP(B195,Names!A:C,3,FALSE)</f>
        <v>S Poole</v>
      </c>
      <c r="D195">
        <v>2</v>
      </c>
      <c r="E195">
        <v>2</v>
      </c>
      <c r="F195">
        <v>0</v>
      </c>
      <c r="G195">
        <v>88</v>
      </c>
      <c r="H195" s="43">
        <f t="shared" si="4"/>
        <v>44</v>
      </c>
      <c r="I195" s="42" t="str">
        <f t="shared" si="5"/>
        <v/>
      </c>
      <c r="J195">
        <v>70</v>
      </c>
      <c r="K195">
        <v>1</v>
      </c>
      <c r="L195">
        <v>0</v>
      </c>
      <c r="M195">
        <v>0</v>
      </c>
      <c r="N195">
        <v>10</v>
      </c>
      <c r="O195">
        <v>6</v>
      </c>
      <c r="P195" s="44"/>
    </row>
    <row r="196" spans="2:31" x14ac:dyDescent="0.25">
      <c r="B196" t="s">
        <v>472</v>
      </c>
      <c r="C196" t="str">
        <f>VLOOKUP(B196,Names!A:C,3,FALSE)</f>
        <v>A Pratten</v>
      </c>
      <c r="D196">
        <v>1</v>
      </c>
      <c r="E196">
        <v>0</v>
      </c>
      <c r="F196">
        <v>0</v>
      </c>
      <c r="G196">
        <v>0</v>
      </c>
      <c r="H196" s="43" t="str">
        <f t="shared" si="4"/>
        <v>-</v>
      </c>
      <c r="I196" s="42" t="str">
        <f t="shared" si="5"/>
        <v/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44"/>
    </row>
    <row r="197" spans="2:31" x14ac:dyDescent="0.25">
      <c r="B197" t="s">
        <v>473</v>
      </c>
      <c r="C197" t="str">
        <f>VLOOKUP(B197,Names!A:C,3,FALSE)</f>
        <v>Ajit Prasad</v>
      </c>
      <c r="D197" s="32">
        <v>18</v>
      </c>
      <c r="E197" s="32">
        <v>9</v>
      </c>
      <c r="F197" s="32">
        <v>4</v>
      </c>
      <c r="G197" s="32">
        <v>75</v>
      </c>
      <c r="H197" s="43">
        <f t="shared" si="4"/>
        <v>15</v>
      </c>
      <c r="I197" s="42">
        <f t="shared" si="5"/>
        <v>64.65517241379311</v>
      </c>
      <c r="J197" s="28" t="s">
        <v>223</v>
      </c>
      <c r="K197" s="32">
        <v>0</v>
      </c>
      <c r="L197" s="32">
        <v>0</v>
      </c>
      <c r="M197" s="32">
        <v>0</v>
      </c>
      <c r="N197" s="32">
        <v>6</v>
      </c>
      <c r="O197" s="32">
        <v>0</v>
      </c>
      <c r="P197" s="46">
        <v>116</v>
      </c>
    </row>
    <row r="198" spans="2:31" x14ac:dyDescent="0.25">
      <c r="B198" t="s">
        <v>21</v>
      </c>
      <c r="C198" t="str">
        <f>VLOOKUP(B198,Names!A:C,3,FALSE)</f>
        <v>Duray Pretorius</v>
      </c>
      <c r="D198">
        <v>63</v>
      </c>
      <c r="E198">
        <v>50</v>
      </c>
      <c r="F198">
        <v>15</v>
      </c>
      <c r="G198">
        <v>1073</v>
      </c>
      <c r="H198" s="43">
        <f t="shared" si="4"/>
        <v>30.657142857142858</v>
      </c>
      <c r="I198" s="42" t="str">
        <f t="shared" si="5"/>
        <v/>
      </c>
      <c r="J198">
        <v>92</v>
      </c>
      <c r="K198">
        <v>8</v>
      </c>
      <c r="L198">
        <v>0</v>
      </c>
      <c r="M198">
        <v>4</v>
      </c>
      <c r="N198">
        <v>132</v>
      </c>
      <c r="O198">
        <v>25</v>
      </c>
      <c r="P198" s="44"/>
      <c r="T198" s="32"/>
      <c r="U198" s="32" t="s">
        <v>295</v>
      </c>
      <c r="V198" s="32" t="s">
        <v>296</v>
      </c>
      <c r="W198" s="32"/>
      <c r="X198" s="32"/>
      <c r="Y198" s="28"/>
      <c r="Z198" s="28"/>
      <c r="AA198" s="32"/>
      <c r="AB198" s="32"/>
      <c r="AC198" s="32"/>
      <c r="AD198" s="32"/>
      <c r="AE198" s="32"/>
    </row>
    <row r="199" spans="2:31" x14ac:dyDescent="0.25">
      <c r="B199" t="s">
        <v>474</v>
      </c>
      <c r="C199" t="str">
        <f>VLOOKUP(B199,Names!A:C,3,FALSE)</f>
        <v>T Pring</v>
      </c>
      <c r="D199">
        <v>78</v>
      </c>
      <c r="E199">
        <v>65</v>
      </c>
      <c r="F199">
        <v>7</v>
      </c>
      <c r="G199">
        <v>958</v>
      </c>
      <c r="H199" s="43">
        <f t="shared" si="4"/>
        <v>16.517241379310345</v>
      </c>
      <c r="I199" s="42" t="str">
        <f t="shared" si="5"/>
        <v/>
      </c>
      <c r="J199">
        <v>72</v>
      </c>
      <c r="K199">
        <v>6</v>
      </c>
      <c r="L199">
        <v>0</v>
      </c>
      <c r="M199">
        <v>10</v>
      </c>
      <c r="N199">
        <v>56</v>
      </c>
      <c r="O199">
        <v>15</v>
      </c>
      <c r="P199" s="44"/>
    </row>
    <row r="200" spans="2:31" x14ac:dyDescent="0.25">
      <c r="B200" t="s">
        <v>475</v>
      </c>
      <c r="C200" t="str">
        <f>VLOOKUP(B200,Names!A:C,3,FALSE)</f>
        <v>S Raghavan</v>
      </c>
      <c r="D200">
        <v>13</v>
      </c>
      <c r="E200">
        <v>12</v>
      </c>
      <c r="F200">
        <v>2</v>
      </c>
      <c r="G200">
        <v>311</v>
      </c>
      <c r="H200" s="43">
        <f t="shared" ref="H200:H263" si="6">IF((E200-F200)=0, "-", SUM(G200/(E200-F200)))</f>
        <v>31.1</v>
      </c>
      <c r="I200" s="42" t="str">
        <f t="shared" ref="I200:I263" si="7">IF(ISBLANK(P200), "", SUM(G200*100)/P200)</f>
        <v/>
      </c>
      <c r="J200">
        <v>65</v>
      </c>
      <c r="K200">
        <v>1</v>
      </c>
      <c r="L200">
        <v>0</v>
      </c>
      <c r="M200">
        <v>0</v>
      </c>
      <c r="N200">
        <v>26</v>
      </c>
      <c r="O200">
        <v>2</v>
      </c>
      <c r="P200" s="44"/>
    </row>
    <row r="201" spans="2:31" x14ac:dyDescent="0.25">
      <c r="B201" t="s">
        <v>476</v>
      </c>
      <c r="C201" t="str">
        <f>VLOOKUP(B201,Names!A:C,3,FALSE)</f>
        <v>V Raman</v>
      </c>
      <c r="D201">
        <v>15</v>
      </c>
      <c r="E201">
        <v>14</v>
      </c>
      <c r="F201">
        <v>1</v>
      </c>
      <c r="G201">
        <v>494</v>
      </c>
      <c r="H201" s="43">
        <f t="shared" si="6"/>
        <v>38</v>
      </c>
      <c r="I201" s="42" t="str">
        <f t="shared" si="7"/>
        <v/>
      </c>
      <c r="J201">
        <v>117</v>
      </c>
      <c r="K201">
        <v>3</v>
      </c>
      <c r="L201">
        <v>1</v>
      </c>
      <c r="M201">
        <v>0</v>
      </c>
      <c r="N201">
        <v>44</v>
      </c>
      <c r="O201">
        <v>5</v>
      </c>
      <c r="P201" s="44"/>
    </row>
    <row r="202" spans="2:31" x14ac:dyDescent="0.25">
      <c r="B202" t="s">
        <v>477</v>
      </c>
      <c r="C202" t="str">
        <f>VLOOKUP(B202,Names!A:C,3,FALSE)</f>
        <v>? Ranjan</v>
      </c>
      <c r="D202">
        <v>1</v>
      </c>
      <c r="E202">
        <v>1</v>
      </c>
      <c r="F202">
        <v>0</v>
      </c>
      <c r="G202">
        <v>13</v>
      </c>
      <c r="H202" s="43">
        <f t="shared" si="6"/>
        <v>13</v>
      </c>
      <c r="I202" s="42" t="str">
        <f t="shared" si="7"/>
        <v/>
      </c>
      <c r="J202">
        <v>13</v>
      </c>
      <c r="K202">
        <v>0</v>
      </c>
      <c r="L202">
        <v>0</v>
      </c>
      <c r="M202">
        <v>0</v>
      </c>
      <c r="N202">
        <v>0</v>
      </c>
      <c r="O202">
        <v>0</v>
      </c>
      <c r="P202" s="44"/>
    </row>
    <row r="203" spans="2:31" x14ac:dyDescent="0.25">
      <c r="B203" t="s">
        <v>478</v>
      </c>
      <c r="C203" t="str">
        <f>VLOOKUP(B203,Names!A:C,3,FALSE)</f>
        <v>N Rashid</v>
      </c>
      <c r="D203">
        <v>67</v>
      </c>
      <c r="E203">
        <v>63</v>
      </c>
      <c r="F203">
        <v>14</v>
      </c>
      <c r="G203">
        <v>1991</v>
      </c>
      <c r="H203" s="43">
        <f t="shared" si="6"/>
        <v>40.632653061224488</v>
      </c>
      <c r="I203" s="42" t="str">
        <f t="shared" si="7"/>
        <v/>
      </c>
      <c r="J203">
        <v>127</v>
      </c>
      <c r="K203">
        <v>11</v>
      </c>
      <c r="L203">
        <v>4</v>
      </c>
      <c r="M203">
        <v>3</v>
      </c>
      <c r="N203">
        <v>32</v>
      </c>
      <c r="O203">
        <v>4</v>
      </c>
      <c r="P203" s="44"/>
    </row>
    <row r="204" spans="2:31" x14ac:dyDescent="0.25">
      <c r="B204" t="s">
        <v>479</v>
      </c>
      <c r="C204" t="str">
        <f>VLOOKUP(B204,Names!A:C,3,FALSE)</f>
        <v>A Ratyna</v>
      </c>
      <c r="D204">
        <v>43</v>
      </c>
      <c r="E204">
        <v>39</v>
      </c>
      <c r="F204">
        <v>10</v>
      </c>
      <c r="G204">
        <v>418</v>
      </c>
      <c r="H204" s="43">
        <f t="shared" si="6"/>
        <v>14.413793103448276</v>
      </c>
      <c r="I204" s="42" t="str">
        <f t="shared" si="7"/>
        <v/>
      </c>
      <c r="J204">
        <v>53</v>
      </c>
      <c r="K204">
        <v>1</v>
      </c>
      <c r="L204">
        <v>0</v>
      </c>
      <c r="M204">
        <v>5</v>
      </c>
      <c r="N204">
        <v>42</v>
      </c>
      <c r="O204">
        <v>3</v>
      </c>
      <c r="P204" s="44"/>
    </row>
    <row r="205" spans="2:31" x14ac:dyDescent="0.25">
      <c r="B205" t="s">
        <v>480</v>
      </c>
      <c r="C205" t="str">
        <f>VLOOKUP(B205,Names!A:C,3,FALSE)</f>
        <v>A Reed</v>
      </c>
      <c r="D205">
        <v>50</v>
      </c>
      <c r="E205">
        <v>46</v>
      </c>
      <c r="F205">
        <v>4</v>
      </c>
      <c r="G205">
        <v>238</v>
      </c>
      <c r="H205" s="43">
        <f t="shared" si="6"/>
        <v>5.666666666666667</v>
      </c>
      <c r="I205" s="42" t="str">
        <f t="shared" si="7"/>
        <v/>
      </c>
      <c r="J205">
        <v>30</v>
      </c>
      <c r="K205">
        <v>0</v>
      </c>
      <c r="L205">
        <v>0</v>
      </c>
      <c r="M205">
        <v>18</v>
      </c>
      <c r="N205">
        <v>26</v>
      </c>
      <c r="O205">
        <v>1</v>
      </c>
      <c r="P205" s="44"/>
    </row>
    <row r="206" spans="2:31" x14ac:dyDescent="0.25">
      <c r="B206" t="s">
        <v>481</v>
      </c>
      <c r="C206" t="str">
        <f>VLOOKUP(B206,Names!A:C,3,FALSE)</f>
        <v>E Reed</v>
      </c>
      <c r="D206">
        <v>5</v>
      </c>
      <c r="E206">
        <v>4</v>
      </c>
      <c r="F206">
        <v>0</v>
      </c>
      <c r="G206">
        <v>15</v>
      </c>
      <c r="H206" s="43">
        <f t="shared" si="6"/>
        <v>3.75</v>
      </c>
      <c r="I206" s="42" t="str">
        <f t="shared" si="7"/>
        <v/>
      </c>
      <c r="J206">
        <v>10</v>
      </c>
      <c r="K206">
        <v>0</v>
      </c>
      <c r="L206">
        <v>0</v>
      </c>
      <c r="M206">
        <v>1</v>
      </c>
      <c r="N206">
        <v>1</v>
      </c>
      <c r="O206">
        <v>0</v>
      </c>
      <c r="P206" s="44"/>
    </row>
    <row r="207" spans="2:31" x14ac:dyDescent="0.25">
      <c r="B207" t="s">
        <v>482</v>
      </c>
      <c r="C207" t="str">
        <f>VLOOKUP(B207,Names!A:C,3,FALSE)</f>
        <v>M Rees</v>
      </c>
      <c r="D207">
        <v>44</v>
      </c>
      <c r="E207">
        <v>39</v>
      </c>
      <c r="F207">
        <v>0</v>
      </c>
      <c r="G207">
        <v>123</v>
      </c>
      <c r="H207" s="43">
        <f t="shared" si="6"/>
        <v>3.1538461538461537</v>
      </c>
      <c r="I207" s="42" t="str">
        <f t="shared" si="7"/>
        <v/>
      </c>
      <c r="J207">
        <v>16</v>
      </c>
      <c r="K207">
        <v>0</v>
      </c>
      <c r="L207">
        <v>0</v>
      </c>
      <c r="M207">
        <v>10</v>
      </c>
      <c r="N207">
        <v>9</v>
      </c>
      <c r="O207">
        <v>1</v>
      </c>
      <c r="P207" s="44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2:31" x14ac:dyDescent="0.25">
      <c r="B208" t="s">
        <v>483</v>
      </c>
      <c r="C208" t="str">
        <f>VLOOKUP(B208,Names!A:C,3,FALSE)</f>
        <v>I Reham</v>
      </c>
      <c r="D208">
        <v>1</v>
      </c>
      <c r="E208">
        <v>0</v>
      </c>
      <c r="F208">
        <v>0</v>
      </c>
      <c r="G208">
        <v>0</v>
      </c>
      <c r="H208" s="43" t="str">
        <f t="shared" si="6"/>
        <v>-</v>
      </c>
      <c r="I208" s="42" t="str">
        <f t="shared" si="7"/>
        <v/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44"/>
    </row>
    <row r="209" spans="2:31" x14ac:dyDescent="0.25">
      <c r="B209" t="s">
        <v>484</v>
      </c>
      <c r="C209" t="str">
        <f>VLOOKUP(B209,Names!A:C,3,FALSE)</f>
        <v>R Richardson</v>
      </c>
      <c r="D209">
        <v>30</v>
      </c>
      <c r="E209">
        <v>27</v>
      </c>
      <c r="F209">
        <v>1</v>
      </c>
      <c r="G209">
        <v>584</v>
      </c>
      <c r="H209" s="43">
        <f t="shared" si="6"/>
        <v>22.46153846153846</v>
      </c>
      <c r="I209" s="42" t="str">
        <f t="shared" si="7"/>
        <v/>
      </c>
      <c r="J209">
        <v>69</v>
      </c>
      <c r="K209">
        <v>2</v>
      </c>
      <c r="L209">
        <v>0</v>
      </c>
      <c r="M209">
        <v>4</v>
      </c>
      <c r="N209">
        <v>71</v>
      </c>
      <c r="O209">
        <v>8</v>
      </c>
      <c r="P209" s="44"/>
    </row>
    <row r="210" spans="2:31" x14ac:dyDescent="0.25">
      <c r="B210" t="s">
        <v>485</v>
      </c>
      <c r="C210" t="str">
        <f>VLOOKUP(B210,Names!A:C,3,FALSE)</f>
        <v>Matt Ridgway</v>
      </c>
      <c r="D210">
        <v>265</v>
      </c>
      <c r="E210">
        <v>228</v>
      </c>
      <c r="F210">
        <v>41</v>
      </c>
      <c r="G210">
        <v>4208</v>
      </c>
      <c r="H210" s="43">
        <f t="shared" si="6"/>
        <v>22.502673796791445</v>
      </c>
      <c r="I210" s="42" t="str">
        <f t="shared" si="7"/>
        <v/>
      </c>
      <c r="J210">
        <v>123</v>
      </c>
      <c r="K210">
        <v>17</v>
      </c>
      <c r="L210">
        <v>3</v>
      </c>
      <c r="M210">
        <v>21</v>
      </c>
      <c r="N210">
        <v>320</v>
      </c>
      <c r="O210">
        <v>68</v>
      </c>
      <c r="P210" s="44"/>
    </row>
    <row r="211" spans="2:31" x14ac:dyDescent="0.25">
      <c r="B211" t="s">
        <v>486</v>
      </c>
      <c r="C211" t="str">
        <f>VLOOKUP(B211,Names!A:C,3,FALSE)</f>
        <v>Nick Ridgway</v>
      </c>
      <c r="D211">
        <v>271</v>
      </c>
      <c r="E211">
        <v>255</v>
      </c>
      <c r="F211">
        <v>18</v>
      </c>
      <c r="G211">
        <v>4226</v>
      </c>
      <c r="H211" s="43">
        <f t="shared" si="6"/>
        <v>17.831223628691983</v>
      </c>
      <c r="I211" s="42" t="str">
        <f t="shared" si="7"/>
        <v/>
      </c>
      <c r="J211">
        <v>79</v>
      </c>
      <c r="K211">
        <v>17</v>
      </c>
      <c r="L211">
        <v>0</v>
      </c>
      <c r="M211">
        <v>42</v>
      </c>
      <c r="N211">
        <v>365</v>
      </c>
      <c r="O211">
        <v>30</v>
      </c>
      <c r="P211" s="44"/>
      <c r="T211" s="32"/>
      <c r="U211" s="32"/>
      <c r="V211" s="32"/>
      <c r="W211" s="32"/>
      <c r="X211" s="32"/>
      <c r="Y211" s="28"/>
      <c r="Z211" s="28"/>
      <c r="AA211" s="32"/>
      <c r="AB211" s="32"/>
      <c r="AC211" s="32"/>
      <c r="AD211" s="32"/>
      <c r="AE211" s="32"/>
    </row>
    <row r="212" spans="2:31" x14ac:dyDescent="0.25">
      <c r="B212" t="s">
        <v>487</v>
      </c>
      <c r="C212" t="str">
        <f>VLOOKUP(B212,Names!A:C,3,FALSE)</f>
        <v>D Riley</v>
      </c>
      <c r="D212">
        <v>3</v>
      </c>
      <c r="E212">
        <v>3</v>
      </c>
      <c r="F212">
        <v>0</v>
      </c>
      <c r="G212">
        <v>32</v>
      </c>
      <c r="H212" s="43">
        <f t="shared" si="6"/>
        <v>10.666666666666666</v>
      </c>
      <c r="I212" s="42" t="str">
        <f t="shared" si="7"/>
        <v/>
      </c>
      <c r="J212">
        <v>18</v>
      </c>
      <c r="K212">
        <v>0</v>
      </c>
      <c r="L212">
        <v>0</v>
      </c>
      <c r="M212">
        <v>1</v>
      </c>
      <c r="N212">
        <v>2</v>
      </c>
      <c r="O212">
        <v>0</v>
      </c>
      <c r="P212" s="44"/>
    </row>
    <row r="213" spans="2:31" x14ac:dyDescent="0.25">
      <c r="B213" t="s">
        <v>488</v>
      </c>
      <c r="C213" t="str">
        <f>VLOOKUP(B213,Names!A:C,3,FALSE)</f>
        <v>Dave Risley</v>
      </c>
      <c r="D213" s="32">
        <v>7</v>
      </c>
      <c r="E213" s="32">
        <v>7</v>
      </c>
      <c r="F213" s="32">
        <v>2</v>
      </c>
      <c r="G213" s="32">
        <v>129</v>
      </c>
      <c r="H213" s="43">
        <f t="shared" si="6"/>
        <v>25.8</v>
      </c>
      <c r="I213" s="42">
        <f t="shared" si="7"/>
        <v>74.566473988439313</v>
      </c>
      <c r="J213" s="28">
        <v>78</v>
      </c>
      <c r="K213" s="32">
        <v>1</v>
      </c>
      <c r="L213" s="32">
        <v>0</v>
      </c>
      <c r="M213" s="32">
        <v>1</v>
      </c>
      <c r="N213" s="32">
        <v>15</v>
      </c>
      <c r="O213" s="32">
        <v>2</v>
      </c>
      <c r="P213" s="46">
        <v>173</v>
      </c>
    </row>
    <row r="214" spans="2:31" x14ac:dyDescent="0.25">
      <c r="B214" t="s">
        <v>489</v>
      </c>
      <c r="C214" t="str">
        <f>VLOOKUP(B214,Names!A:C,3,FALSE)</f>
        <v>Nick Risley</v>
      </c>
      <c r="D214" s="32">
        <v>1</v>
      </c>
      <c r="E214" s="32">
        <v>1</v>
      </c>
      <c r="F214" s="32">
        <v>1</v>
      </c>
      <c r="G214" s="32">
        <v>20</v>
      </c>
      <c r="H214" s="43" t="str">
        <f t="shared" si="6"/>
        <v>-</v>
      </c>
      <c r="I214" s="42">
        <f t="shared" si="7"/>
        <v>80</v>
      </c>
      <c r="J214" s="28" t="s">
        <v>231</v>
      </c>
      <c r="K214" s="32">
        <v>0</v>
      </c>
      <c r="L214" s="32">
        <v>0</v>
      </c>
      <c r="M214" s="32">
        <v>0</v>
      </c>
      <c r="N214" s="32">
        <v>2</v>
      </c>
      <c r="O214" s="32">
        <v>0</v>
      </c>
      <c r="P214" s="46">
        <v>25</v>
      </c>
    </row>
    <row r="215" spans="2:31" x14ac:dyDescent="0.25">
      <c r="B215" t="s">
        <v>490</v>
      </c>
      <c r="C215" t="str">
        <f>VLOOKUP(B215,Names!A:C,3,FALSE)</f>
        <v>R Ronald</v>
      </c>
      <c r="D215">
        <v>1</v>
      </c>
      <c r="E215">
        <v>1</v>
      </c>
      <c r="F215">
        <v>0</v>
      </c>
      <c r="G215">
        <v>0</v>
      </c>
      <c r="H215" s="43">
        <f t="shared" si="6"/>
        <v>0</v>
      </c>
      <c r="I215" s="42" t="str">
        <f t="shared" si="7"/>
        <v/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 s="44"/>
    </row>
    <row r="216" spans="2:31" x14ac:dyDescent="0.25">
      <c r="B216" t="s">
        <v>491</v>
      </c>
      <c r="C216" t="str">
        <f>VLOOKUP(B216,Names!A:C,3,FALSE)</f>
        <v>Humphrey Rose</v>
      </c>
      <c r="D216">
        <v>2</v>
      </c>
      <c r="E216">
        <v>1</v>
      </c>
      <c r="F216">
        <v>0</v>
      </c>
      <c r="G216">
        <v>15</v>
      </c>
      <c r="H216" s="43">
        <f t="shared" si="6"/>
        <v>15</v>
      </c>
      <c r="I216" s="42" t="str">
        <f t="shared" si="7"/>
        <v/>
      </c>
      <c r="J216">
        <v>15</v>
      </c>
      <c r="K216">
        <v>0</v>
      </c>
      <c r="L216">
        <v>0</v>
      </c>
      <c r="M216">
        <v>0</v>
      </c>
      <c r="N216">
        <v>0</v>
      </c>
      <c r="O216">
        <v>0</v>
      </c>
      <c r="P216" s="44"/>
    </row>
    <row r="217" spans="2:31" x14ac:dyDescent="0.25">
      <c r="B217" t="s">
        <v>492</v>
      </c>
      <c r="C217" t="str">
        <f>VLOOKUP(B217,Names!A:C,3,FALSE)</f>
        <v>Jon Ryves</v>
      </c>
      <c r="D217" s="32">
        <v>4</v>
      </c>
      <c r="E217" s="32">
        <v>3</v>
      </c>
      <c r="F217" s="32">
        <v>1</v>
      </c>
      <c r="G217" s="32">
        <v>25</v>
      </c>
      <c r="H217" s="43">
        <f t="shared" si="6"/>
        <v>12.5</v>
      </c>
      <c r="I217" s="42">
        <f t="shared" si="7"/>
        <v>40.983606557377051</v>
      </c>
      <c r="J217" s="28">
        <v>15</v>
      </c>
      <c r="K217" s="32">
        <v>0</v>
      </c>
      <c r="L217" s="32">
        <v>0</v>
      </c>
      <c r="M217" s="32">
        <v>0</v>
      </c>
      <c r="N217" s="32">
        <v>4</v>
      </c>
      <c r="O217" s="32">
        <v>0</v>
      </c>
      <c r="P217" s="46">
        <v>61</v>
      </c>
    </row>
    <row r="218" spans="2:31" x14ac:dyDescent="0.25">
      <c r="B218" t="s">
        <v>493</v>
      </c>
      <c r="C218" t="str">
        <f>VLOOKUP(B218,Names!A:C,3,FALSE)</f>
        <v>H Sayer</v>
      </c>
      <c r="D218">
        <v>1</v>
      </c>
      <c r="E218">
        <v>1</v>
      </c>
      <c r="F218">
        <v>0</v>
      </c>
      <c r="G218">
        <v>4</v>
      </c>
      <c r="H218" s="43">
        <f t="shared" si="6"/>
        <v>4</v>
      </c>
      <c r="I218" s="42" t="str">
        <f t="shared" si="7"/>
        <v/>
      </c>
      <c r="J218">
        <v>4</v>
      </c>
      <c r="K218">
        <v>0</v>
      </c>
      <c r="L218">
        <v>0</v>
      </c>
      <c r="M218">
        <v>0</v>
      </c>
      <c r="N218">
        <v>0</v>
      </c>
      <c r="O218">
        <v>0</v>
      </c>
      <c r="P218" s="44"/>
    </row>
    <row r="219" spans="2:31" x14ac:dyDescent="0.25">
      <c r="B219" t="s">
        <v>494</v>
      </c>
      <c r="C219" t="str">
        <f>VLOOKUP(B219,Names!A:C,3,FALSE)</f>
        <v>N Scott</v>
      </c>
      <c r="D219">
        <v>7</v>
      </c>
      <c r="E219">
        <v>6</v>
      </c>
      <c r="F219">
        <v>2</v>
      </c>
      <c r="G219">
        <v>22</v>
      </c>
      <c r="H219" s="43">
        <f t="shared" si="6"/>
        <v>5.5</v>
      </c>
      <c r="I219" s="42" t="str">
        <f t="shared" si="7"/>
        <v/>
      </c>
      <c r="J219">
        <v>9</v>
      </c>
      <c r="K219">
        <v>0</v>
      </c>
      <c r="L219">
        <v>0</v>
      </c>
      <c r="M219">
        <v>2</v>
      </c>
      <c r="N219">
        <v>2</v>
      </c>
      <c r="O219">
        <v>0</v>
      </c>
      <c r="P219" s="44"/>
    </row>
    <row r="220" spans="2:31" x14ac:dyDescent="0.25">
      <c r="B220" t="s">
        <v>495</v>
      </c>
      <c r="C220" t="str">
        <f>VLOOKUP(B220,Names!A:C,3,FALSE)</f>
        <v>W Seymour</v>
      </c>
      <c r="D220">
        <v>4</v>
      </c>
      <c r="E220">
        <v>2</v>
      </c>
      <c r="F220">
        <v>1</v>
      </c>
      <c r="G220">
        <v>7</v>
      </c>
      <c r="H220" s="43">
        <f t="shared" si="6"/>
        <v>7</v>
      </c>
      <c r="I220" s="42" t="str">
        <f t="shared" si="7"/>
        <v/>
      </c>
      <c r="J220">
        <v>7</v>
      </c>
      <c r="K220">
        <v>0</v>
      </c>
      <c r="L220">
        <v>0</v>
      </c>
      <c r="M220">
        <v>1</v>
      </c>
      <c r="N220">
        <v>1</v>
      </c>
      <c r="O220">
        <v>0</v>
      </c>
      <c r="P220" s="44"/>
    </row>
    <row r="221" spans="2:31" x14ac:dyDescent="0.25">
      <c r="B221" t="s">
        <v>496</v>
      </c>
      <c r="C221" t="str">
        <f>VLOOKUP(B221,Names!A:C,3,FALSE)</f>
        <v>T Sharif</v>
      </c>
      <c r="D221">
        <v>1</v>
      </c>
      <c r="E221">
        <v>1</v>
      </c>
      <c r="F221">
        <v>0</v>
      </c>
      <c r="G221">
        <v>1</v>
      </c>
      <c r="H221" s="43">
        <f t="shared" si="6"/>
        <v>1</v>
      </c>
      <c r="I221" s="42" t="str">
        <f t="shared" si="7"/>
        <v/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 s="44"/>
    </row>
    <row r="222" spans="2:31" x14ac:dyDescent="0.25">
      <c r="B222" t="s">
        <v>497</v>
      </c>
      <c r="C222" t="str">
        <f>VLOOKUP(B222,Names!A:C,3,FALSE)</f>
        <v>S Shaz</v>
      </c>
      <c r="D222">
        <v>1</v>
      </c>
      <c r="E222">
        <v>1</v>
      </c>
      <c r="F222">
        <v>0</v>
      </c>
      <c r="G222">
        <v>0</v>
      </c>
      <c r="H222" s="43">
        <f t="shared" si="6"/>
        <v>0</v>
      </c>
      <c r="I222" s="42" t="str">
        <f t="shared" si="7"/>
        <v/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 s="44"/>
    </row>
    <row r="223" spans="2:31" x14ac:dyDescent="0.25">
      <c r="B223" t="s">
        <v>498</v>
      </c>
      <c r="C223" t="str">
        <f>VLOOKUP(B223,Names!A:C,3,FALSE)</f>
        <v>E Shelley</v>
      </c>
      <c r="D223">
        <v>1</v>
      </c>
      <c r="E223">
        <v>1</v>
      </c>
      <c r="F223">
        <v>0</v>
      </c>
      <c r="G223">
        <v>2</v>
      </c>
      <c r="H223" s="43">
        <f t="shared" si="6"/>
        <v>2</v>
      </c>
      <c r="I223" s="42" t="str">
        <f t="shared" si="7"/>
        <v/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 s="44"/>
    </row>
    <row r="224" spans="2:31" x14ac:dyDescent="0.25">
      <c r="B224" t="s">
        <v>499</v>
      </c>
      <c r="C224" t="str">
        <f>VLOOKUP(B224,Names!A:C,3,FALSE)</f>
        <v>R Siddu</v>
      </c>
      <c r="D224">
        <v>3</v>
      </c>
      <c r="E224">
        <v>3</v>
      </c>
      <c r="F224">
        <v>0</v>
      </c>
      <c r="G224">
        <v>15</v>
      </c>
      <c r="H224" s="43">
        <f t="shared" si="6"/>
        <v>5</v>
      </c>
      <c r="I224" s="42" t="str">
        <f t="shared" si="7"/>
        <v/>
      </c>
      <c r="J224">
        <v>15</v>
      </c>
      <c r="K224">
        <v>0</v>
      </c>
      <c r="L224">
        <v>0</v>
      </c>
      <c r="M224">
        <v>2</v>
      </c>
      <c r="N224">
        <v>1</v>
      </c>
      <c r="O224">
        <v>1</v>
      </c>
      <c r="P224" s="44"/>
    </row>
    <row r="225" spans="2:31" x14ac:dyDescent="0.25">
      <c r="B225" t="s">
        <v>500</v>
      </c>
      <c r="C225" t="str">
        <f>VLOOKUP(B225,Names!A:C,3,FALSE)</f>
        <v>R Simkins</v>
      </c>
      <c r="D225">
        <v>9</v>
      </c>
      <c r="E225">
        <v>9</v>
      </c>
      <c r="F225">
        <v>0</v>
      </c>
      <c r="G225">
        <v>144</v>
      </c>
      <c r="H225" s="43">
        <f t="shared" si="6"/>
        <v>16</v>
      </c>
      <c r="I225" s="42" t="str">
        <f t="shared" si="7"/>
        <v/>
      </c>
      <c r="J225">
        <v>55</v>
      </c>
      <c r="K225">
        <v>1</v>
      </c>
      <c r="L225">
        <v>0</v>
      </c>
      <c r="M225">
        <v>2</v>
      </c>
      <c r="N225">
        <v>19</v>
      </c>
      <c r="O225">
        <v>8</v>
      </c>
      <c r="P225" s="44"/>
    </row>
    <row r="226" spans="2:31" x14ac:dyDescent="0.25">
      <c r="B226" t="s">
        <v>501</v>
      </c>
      <c r="C226" t="str">
        <f>VLOOKUP(B226,Names!A:C,3,FALSE)</f>
        <v>W Skidelsky</v>
      </c>
      <c r="D226">
        <v>40</v>
      </c>
      <c r="E226">
        <v>38</v>
      </c>
      <c r="F226">
        <v>6</v>
      </c>
      <c r="G226">
        <v>1279</v>
      </c>
      <c r="H226" s="43">
        <f t="shared" si="6"/>
        <v>39.96875</v>
      </c>
      <c r="I226" s="42" t="str">
        <f t="shared" si="7"/>
        <v/>
      </c>
      <c r="J226">
        <v>108</v>
      </c>
      <c r="K226">
        <v>10</v>
      </c>
      <c r="L226">
        <v>1</v>
      </c>
      <c r="M226">
        <v>2</v>
      </c>
      <c r="N226">
        <v>48</v>
      </c>
      <c r="O226">
        <v>0</v>
      </c>
      <c r="P226" s="44"/>
    </row>
    <row r="227" spans="2:31" x14ac:dyDescent="0.25">
      <c r="B227" t="s">
        <v>502</v>
      </c>
      <c r="C227" t="str">
        <f>VLOOKUP(B227,Names!A:C,3,FALSE)</f>
        <v>Will Smibert</v>
      </c>
      <c r="D227" s="32">
        <v>1</v>
      </c>
      <c r="E227" s="32">
        <v>1</v>
      </c>
      <c r="F227" s="32">
        <v>0</v>
      </c>
      <c r="G227" s="32">
        <v>95</v>
      </c>
      <c r="H227" s="43">
        <f t="shared" si="6"/>
        <v>95</v>
      </c>
      <c r="I227" s="42">
        <f t="shared" si="7"/>
        <v>193.87755102040816</v>
      </c>
      <c r="J227" s="28">
        <v>95</v>
      </c>
      <c r="K227" s="32">
        <v>1</v>
      </c>
      <c r="L227" s="32">
        <v>0</v>
      </c>
      <c r="M227" s="32">
        <v>0</v>
      </c>
      <c r="N227" s="32">
        <v>14</v>
      </c>
      <c r="O227" s="32">
        <v>5</v>
      </c>
      <c r="P227" s="46">
        <v>49</v>
      </c>
    </row>
    <row r="228" spans="2:31" x14ac:dyDescent="0.25">
      <c r="B228" t="s">
        <v>503</v>
      </c>
      <c r="C228" t="str">
        <f>VLOOKUP(B228,Names!A:C,3,FALSE)</f>
        <v>E Smith</v>
      </c>
      <c r="D228" s="32">
        <v>1</v>
      </c>
      <c r="E228" s="32">
        <v>0</v>
      </c>
      <c r="F228" s="32">
        <v>0</v>
      </c>
      <c r="G228" s="32">
        <v>0</v>
      </c>
      <c r="H228" s="43" t="str">
        <f t="shared" si="6"/>
        <v>-</v>
      </c>
      <c r="I228" s="42" t="str">
        <f t="shared" si="7"/>
        <v/>
      </c>
      <c r="J228" s="28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46"/>
    </row>
    <row r="229" spans="2:31" x14ac:dyDescent="0.25">
      <c r="B229" t="s">
        <v>504</v>
      </c>
      <c r="C229" t="str">
        <f>VLOOKUP(B229,Names!A:C,3,FALSE)</f>
        <v>P Smith</v>
      </c>
      <c r="D229">
        <v>9</v>
      </c>
      <c r="E229">
        <v>7</v>
      </c>
      <c r="F229">
        <v>0</v>
      </c>
      <c r="G229">
        <v>54</v>
      </c>
      <c r="H229" s="43">
        <f t="shared" si="6"/>
        <v>7.7142857142857144</v>
      </c>
      <c r="I229" s="42" t="str">
        <f t="shared" si="7"/>
        <v/>
      </c>
      <c r="J229">
        <v>19</v>
      </c>
      <c r="K229">
        <v>0</v>
      </c>
      <c r="L229">
        <v>0</v>
      </c>
      <c r="M229">
        <v>2</v>
      </c>
      <c r="N229">
        <v>2</v>
      </c>
      <c r="O229">
        <v>0</v>
      </c>
      <c r="P229" s="44"/>
    </row>
    <row r="230" spans="2:31" x14ac:dyDescent="0.25">
      <c r="B230" t="s">
        <v>505</v>
      </c>
      <c r="C230" t="str">
        <f>VLOOKUP(B230,Names!A:C,3,FALSE)</f>
        <v>James Spence</v>
      </c>
      <c r="D230" s="32">
        <v>5</v>
      </c>
      <c r="E230" s="32">
        <v>5</v>
      </c>
      <c r="F230" s="32">
        <v>0</v>
      </c>
      <c r="G230" s="32">
        <v>207</v>
      </c>
      <c r="H230" s="43">
        <f t="shared" si="6"/>
        <v>41.4</v>
      </c>
      <c r="I230" s="42">
        <f t="shared" si="7"/>
        <v>90</v>
      </c>
      <c r="J230" s="28">
        <v>72</v>
      </c>
      <c r="K230" s="32">
        <v>1</v>
      </c>
      <c r="L230" s="32">
        <v>0</v>
      </c>
      <c r="M230" s="32">
        <v>0</v>
      </c>
      <c r="N230" s="32">
        <v>34</v>
      </c>
      <c r="O230" s="32">
        <v>2</v>
      </c>
      <c r="P230" s="46">
        <v>230</v>
      </c>
    </row>
    <row r="231" spans="2:31" x14ac:dyDescent="0.25">
      <c r="B231" t="s">
        <v>506</v>
      </c>
      <c r="C231" t="str">
        <f>VLOOKUP(B231,Names!A:C,3,FALSE)</f>
        <v>Matt Spencer</v>
      </c>
      <c r="D231" s="32">
        <v>8</v>
      </c>
      <c r="E231" s="32">
        <v>5</v>
      </c>
      <c r="F231" s="32">
        <v>0</v>
      </c>
      <c r="G231" s="32">
        <v>27</v>
      </c>
      <c r="H231" s="43">
        <f t="shared" si="6"/>
        <v>5.4</v>
      </c>
      <c r="I231" s="42">
        <f t="shared" si="7"/>
        <v>48.214285714285715</v>
      </c>
      <c r="J231" s="28">
        <v>12</v>
      </c>
      <c r="K231" s="32">
        <v>0</v>
      </c>
      <c r="L231" s="32">
        <v>0</v>
      </c>
      <c r="M231" s="32">
        <v>2</v>
      </c>
      <c r="N231" s="32">
        <v>4</v>
      </c>
      <c r="O231" s="32">
        <v>0</v>
      </c>
      <c r="P231" s="46">
        <v>56</v>
      </c>
    </row>
    <row r="232" spans="2:31" x14ac:dyDescent="0.25">
      <c r="B232" t="s">
        <v>507</v>
      </c>
      <c r="C232" t="str">
        <f>VLOOKUP(B232,Names!A:C,3,FALSE)</f>
        <v>R Srivastava</v>
      </c>
      <c r="D232">
        <v>84</v>
      </c>
      <c r="E232">
        <v>79</v>
      </c>
      <c r="F232">
        <v>4</v>
      </c>
      <c r="G232">
        <v>590</v>
      </c>
      <c r="H232" s="43">
        <f t="shared" si="6"/>
        <v>7.8666666666666663</v>
      </c>
      <c r="I232" s="42" t="str">
        <f t="shared" si="7"/>
        <v/>
      </c>
      <c r="J232">
        <v>39</v>
      </c>
      <c r="K232">
        <v>0</v>
      </c>
      <c r="L232">
        <v>0</v>
      </c>
      <c r="M232">
        <v>18</v>
      </c>
      <c r="N232">
        <v>45</v>
      </c>
      <c r="O232">
        <v>0</v>
      </c>
      <c r="P232" s="44"/>
    </row>
    <row r="233" spans="2:31" x14ac:dyDescent="0.25">
      <c r="B233" t="s">
        <v>508</v>
      </c>
      <c r="C233" t="str">
        <f>VLOOKUP(B233,Names!A:C,3,FALSE)</f>
        <v>Nigel Stephenson</v>
      </c>
      <c r="D233">
        <v>77</v>
      </c>
      <c r="E233">
        <v>46</v>
      </c>
      <c r="F233">
        <v>14</v>
      </c>
      <c r="G233">
        <v>179</v>
      </c>
      <c r="H233" s="43">
        <f t="shared" si="6"/>
        <v>5.59375</v>
      </c>
      <c r="I233" s="42" t="str">
        <f t="shared" si="7"/>
        <v/>
      </c>
      <c r="J233">
        <v>22</v>
      </c>
      <c r="K233">
        <v>0</v>
      </c>
      <c r="L233">
        <v>0</v>
      </c>
      <c r="M233">
        <v>9</v>
      </c>
      <c r="N233">
        <v>16</v>
      </c>
      <c r="O233">
        <v>0</v>
      </c>
      <c r="P233" s="44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2:31" x14ac:dyDescent="0.25">
      <c r="B234" t="s">
        <v>509</v>
      </c>
      <c r="C234" t="str">
        <f>VLOOKUP(B234,Names!A:C,3,FALSE)</f>
        <v>A Stewart</v>
      </c>
      <c r="D234">
        <v>3</v>
      </c>
      <c r="E234">
        <v>3</v>
      </c>
      <c r="F234">
        <v>1</v>
      </c>
      <c r="G234">
        <v>52</v>
      </c>
      <c r="H234" s="43">
        <f t="shared" si="6"/>
        <v>26</v>
      </c>
      <c r="I234" s="42" t="str">
        <f t="shared" si="7"/>
        <v/>
      </c>
      <c r="J234">
        <v>52</v>
      </c>
      <c r="K234">
        <v>1</v>
      </c>
      <c r="L234">
        <v>0</v>
      </c>
      <c r="M234">
        <v>2</v>
      </c>
      <c r="N234">
        <v>0</v>
      </c>
      <c r="O234">
        <v>0</v>
      </c>
      <c r="P234" s="44"/>
    </row>
    <row r="235" spans="2:31" x14ac:dyDescent="0.25">
      <c r="B235" t="s">
        <v>510</v>
      </c>
      <c r="C235" t="str">
        <f>VLOOKUP(B235,Names!A:C,3,FALSE)</f>
        <v>Ben Stinson</v>
      </c>
      <c r="D235">
        <v>4</v>
      </c>
      <c r="E235">
        <v>4</v>
      </c>
      <c r="F235">
        <v>1</v>
      </c>
      <c r="G235">
        <v>166</v>
      </c>
      <c r="H235" s="43">
        <f t="shared" si="6"/>
        <v>55.333333333333336</v>
      </c>
      <c r="I235" s="42" t="str">
        <f t="shared" si="7"/>
        <v/>
      </c>
      <c r="J235">
        <v>62</v>
      </c>
      <c r="K235">
        <v>2</v>
      </c>
      <c r="L235">
        <v>0</v>
      </c>
      <c r="M235">
        <v>0</v>
      </c>
      <c r="N235">
        <v>4</v>
      </c>
      <c r="O235">
        <v>0</v>
      </c>
      <c r="P235" s="44"/>
    </row>
    <row r="236" spans="2:31" x14ac:dyDescent="0.25">
      <c r="B236" t="s">
        <v>511</v>
      </c>
      <c r="C236" t="str">
        <f>VLOOKUP(B236,Names!A:C,3,FALSE)</f>
        <v>M Strachan</v>
      </c>
      <c r="D236">
        <v>32</v>
      </c>
      <c r="E236">
        <v>32</v>
      </c>
      <c r="F236">
        <v>2</v>
      </c>
      <c r="G236">
        <v>540</v>
      </c>
      <c r="H236" s="43">
        <f t="shared" si="6"/>
        <v>18</v>
      </c>
      <c r="I236" s="42" t="str">
        <f t="shared" si="7"/>
        <v/>
      </c>
      <c r="J236">
        <v>73</v>
      </c>
      <c r="K236">
        <v>1</v>
      </c>
      <c r="L236">
        <v>0</v>
      </c>
      <c r="M236">
        <v>7</v>
      </c>
      <c r="N236">
        <v>56</v>
      </c>
      <c r="O236">
        <v>8</v>
      </c>
      <c r="P236" s="44"/>
    </row>
    <row r="237" spans="2:31" x14ac:dyDescent="0.25">
      <c r="B237" t="s">
        <v>512</v>
      </c>
      <c r="C237" t="str">
        <f>VLOOKUP(B237,Names!A:C,3,FALSE)</f>
        <v>H Suri</v>
      </c>
      <c r="D237" s="32">
        <v>1</v>
      </c>
      <c r="E237" s="32">
        <v>1</v>
      </c>
      <c r="F237" s="32">
        <v>0</v>
      </c>
      <c r="G237" s="32">
        <v>7</v>
      </c>
      <c r="H237" s="43">
        <f t="shared" si="6"/>
        <v>7</v>
      </c>
      <c r="I237" s="42">
        <f t="shared" si="7"/>
        <v>53.846153846153847</v>
      </c>
      <c r="J237" s="32">
        <v>7</v>
      </c>
      <c r="K237" s="32">
        <v>0</v>
      </c>
      <c r="L237" s="32">
        <v>0</v>
      </c>
      <c r="M237" s="32">
        <v>0</v>
      </c>
      <c r="N237" s="32">
        <v>1</v>
      </c>
      <c r="O237" s="32">
        <v>0</v>
      </c>
      <c r="P237" s="46">
        <v>13</v>
      </c>
    </row>
    <row r="238" spans="2:31" x14ac:dyDescent="0.25">
      <c r="B238" t="s">
        <v>513</v>
      </c>
      <c r="C238" t="str">
        <f>VLOOKUP(B238,Names!A:C,3,FALSE)</f>
        <v>Sid Swaminathan</v>
      </c>
      <c r="D238">
        <v>47</v>
      </c>
      <c r="E238">
        <v>38</v>
      </c>
      <c r="F238">
        <v>10</v>
      </c>
      <c r="G238">
        <v>326</v>
      </c>
      <c r="H238" s="43">
        <f t="shared" si="6"/>
        <v>11.642857142857142</v>
      </c>
      <c r="I238" s="42" t="str">
        <f t="shared" si="7"/>
        <v/>
      </c>
      <c r="J238">
        <v>47</v>
      </c>
      <c r="K238">
        <v>0</v>
      </c>
      <c r="L238">
        <v>0</v>
      </c>
      <c r="M238">
        <v>2</v>
      </c>
      <c r="N238">
        <v>26</v>
      </c>
      <c r="O238">
        <v>0</v>
      </c>
      <c r="P238" s="44"/>
    </row>
    <row r="239" spans="2:31" x14ac:dyDescent="0.25">
      <c r="B239" t="s">
        <v>514</v>
      </c>
      <c r="C239" t="str">
        <f>VLOOKUP(B239,Names!A:C,3,FALSE)</f>
        <v>R Taberer</v>
      </c>
      <c r="D239">
        <v>10</v>
      </c>
      <c r="E239">
        <v>8</v>
      </c>
      <c r="F239">
        <v>0</v>
      </c>
      <c r="G239">
        <v>15</v>
      </c>
      <c r="H239" s="43">
        <f t="shared" si="6"/>
        <v>1.875</v>
      </c>
      <c r="I239" s="42" t="str">
        <f t="shared" si="7"/>
        <v/>
      </c>
      <c r="J239">
        <v>10</v>
      </c>
      <c r="K239">
        <v>0</v>
      </c>
      <c r="L239">
        <v>0</v>
      </c>
      <c r="M239">
        <v>6</v>
      </c>
      <c r="N239">
        <v>3</v>
      </c>
      <c r="O239">
        <v>0</v>
      </c>
      <c r="P239" s="44"/>
    </row>
    <row r="240" spans="2:31" x14ac:dyDescent="0.25">
      <c r="B240" t="s">
        <v>515</v>
      </c>
      <c r="C240" t="str">
        <f>VLOOKUP(B240,Names!A:C,3,FALSE)</f>
        <v>T Tearle</v>
      </c>
      <c r="D240">
        <v>27</v>
      </c>
      <c r="E240">
        <v>26</v>
      </c>
      <c r="F240">
        <v>1</v>
      </c>
      <c r="G240">
        <v>274</v>
      </c>
      <c r="H240" s="43">
        <f t="shared" si="6"/>
        <v>10.96</v>
      </c>
      <c r="I240" s="42" t="str">
        <f t="shared" si="7"/>
        <v/>
      </c>
      <c r="J240">
        <v>49</v>
      </c>
      <c r="K240">
        <v>0</v>
      </c>
      <c r="L240">
        <v>0</v>
      </c>
      <c r="M240">
        <v>3</v>
      </c>
      <c r="N240">
        <v>31</v>
      </c>
      <c r="O240">
        <v>2</v>
      </c>
      <c r="P240" s="44"/>
    </row>
    <row r="241" spans="2:31" x14ac:dyDescent="0.25">
      <c r="B241" t="s">
        <v>516</v>
      </c>
      <c r="C241" t="str">
        <f>VLOOKUP(B241,Names!A:C,3,FALSE)</f>
        <v>P Timmis</v>
      </c>
      <c r="D241">
        <v>3</v>
      </c>
      <c r="E241">
        <v>1</v>
      </c>
      <c r="F241">
        <v>0</v>
      </c>
      <c r="G241">
        <v>1</v>
      </c>
      <c r="H241" s="43">
        <f t="shared" si="6"/>
        <v>1</v>
      </c>
      <c r="I241" s="42" t="str">
        <f t="shared" si="7"/>
        <v/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 s="44"/>
    </row>
    <row r="242" spans="2:31" x14ac:dyDescent="0.25">
      <c r="B242" t="s">
        <v>517</v>
      </c>
      <c r="C242" t="str">
        <f>VLOOKUP(B242,Names!A:C,3,FALSE)</f>
        <v>C Tindale</v>
      </c>
      <c r="D242">
        <v>1</v>
      </c>
      <c r="E242">
        <v>1</v>
      </c>
      <c r="F242">
        <v>0</v>
      </c>
      <c r="G242">
        <v>10</v>
      </c>
      <c r="H242" s="43">
        <f t="shared" si="6"/>
        <v>10</v>
      </c>
      <c r="I242" s="42" t="str">
        <f t="shared" si="7"/>
        <v/>
      </c>
      <c r="J242">
        <v>10</v>
      </c>
      <c r="K242">
        <v>0</v>
      </c>
      <c r="L242">
        <v>0</v>
      </c>
      <c r="M242">
        <v>0</v>
      </c>
      <c r="N242">
        <v>2</v>
      </c>
      <c r="O242">
        <v>0</v>
      </c>
      <c r="P242" s="44"/>
    </row>
    <row r="243" spans="2:31" x14ac:dyDescent="0.25">
      <c r="B243" t="s">
        <v>16</v>
      </c>
      <c r="C243" t="str">
        <f>VLOOKUP(B243,Names!A:C,3,FALSE)</f>
        <v>James Tisato</v>
      </c>
      <c r="D243">
        <v>20</v>
      </c>
      <c r="E243">
        <v>20</v>
      </c>
      <c r="F243">
        <v>4</v>
      </c>
      <c r="G243">
        <v>726</v>
      </c>
      <c r="H243" s="43">
        <f t="shared" si="6"/>
        <v>45.375</v>
      </c>
      <c r="I243" s="42">
        <f t="shared" si="7"/>
        <v>100.13793103448276</v>
      </c>
      <c r="J243">
        <v>93</v>
      </c>
      <c r="K243">
        <v>4</v>
      </c>
      <c r="L243">
        <v>0</v>
      </c>
      <c r="M243">
        <v>1</v>
      </c>
      <c r="N243">
        <v>101</v>
      </c>
      <c r="O243">
        <v>13</v>
      </c>
      <c r="P243" s="44">
        <v>725</v>
      </c>
      <c r="T243" s="32"/>
      <c r="U243" s="32"/>
      <c r="V243" s="32"/>
      <c r="W243" s="32"/>
      <c r="X243" s="32"/>
      <c r="Y243" s="28"/>
      <c r="Z243" s="28"/>
      <c r="AA243" s="32"/>
      <c r="AB243" s="32"/>
      <c r="AC243" s="32"/>
      <c r="AD243" s="32"/>
      <c r="AE243" s="32"/>
    </row>
    <row r="244" spans="2:31" x14ac:dyDescent="0.25">
      <c r="B244" t="s">
        <v>518</v>
      </c>
      <c r="C244" t="str">
        <f>VLOOKUP(B244,Names!A:C,3,FALSE)</f>
        <v>A Titley</v>
      </c>
      <c r="D244">
        <v>1</v>
      </c>
      <c r="E244">
        <v>1</v>
      </c>
      <c r="F244">
        <v>0</v>
      </c>
      <c r="G244">
        <v>0</v>
      </c>
      <c r="H244" s="43">
        <f t="shared" si="6"/>
        <v>0</v>
      </c>
      <c r="I244" s="42" t="str">
        <f t="shared" si="7"/>
        <v/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s="44"/>
    </row>
    <row r="245" spans="2:31" x14ac:dyDescent="0.25">
      <c r="B245" t="s">
        <v>519</v>
      </c>
      <c r="C245" t="str">
        <f>VLOOKUP(B245,Names!A:C,3,FALSE)</f>
        <v>A Tolhurst</v>
      </c>
      <c r="D245">
        <v>84</v>
      </c>
      <c r="E245">
        <v>60</v>
      </c>
      <c r="F245">
        <v>15</v>
      </c>
      <c r="G245">
        <v>181</v>
      </c>
      <c r="H245" s="43">
        <f t="shared" si="6"/>
        <v>4.0222222222222221</v>
      </c>
      <c r="I245" s="42" t="str">
        <f t="shared" si="7"/>
        <v/>
      </c>
      <c r="J245">
        <v>22</v>
      </c>
      <c r="K245">
        <v>0</v>
      </c>
      <c r="L245">
        <v>0</v>
      </c>
      <c r="M245">
        <v>19</v>
      </c>
      <c r="N245">
        <v>2</v>
      </c>
      <c r="O245">
        <v>0</v>
      </c>
      <c r="P245" s="44"/>
    </row>
    <row r="246" spans="2:31" x14ac:dyDescent="0.25">
      <c r="B246" t="s">
        <v>520</v>
      </c>
      <c r="C246" t="str">
        <f>VLOOKUP(B246,Names!A:C,3,FALSE)</f>
        <v>Rory Turner</v>
      </c>
      <c r="D246">
        <v>14</v>
      </c>
      <c r="E246">
        <v>13</v>
      </c>
      <c r="F246">
        <v>2</v>
      </c>
      <c r="G246">
        <v>524</v>
      </c>
      <c r="H246" s="43">
        <f t="shared" si="6"/>
        <v>47.636363636363633</v>
      </c>
      <c r="I246" s="42" t="str">
        <f t="shared" si="7"/>
        <v/>
      </c>
      <c r="J246" s="47" t="s">
        <v>246</v>
      </c>
      <c r="K246">
        <v>5</v>
      </c>
      <c r="L246">
        <v>0</v>
      </c>
      <c r="M246">
        <v>1</v>
      </c>
      <c r="N246">
        <v>52</v>
      </c>
      <c r="O246">
        <v>0</v>
      </c>
      <c r="P246" s="44"/>
      <c r="T246" s="32"/>
      <c r="U246" s="32"/>
      <c r="V246" s="32"/>
      <c r="W246" s="32"/>
      <c r="X246" s="32"/>
      <c r="Y246" s="28"/>
      <c r="Z246" s="28"/>
      <c r="AA246" s="32"/>
      <c r="AB246" s="32"/>
      <c r="AC246" s="32"/>
      <c r="AD246" s="32"/>
      <c r="AE246" s="32"/>
    </row>
    <row r="247" spans="2:31" x14ac:dyDescent="0.25">
      <c r="B247" t="s">
        <v>521</v>
      </c>
      <c r="C247" t="str">
        <f>VLOOKUP(B247,Names!A:C,3,FALSE)</f>
        <v>A Verma</v>
      </c>
      <c r="D247">
        <v>1</v>
      </c>
      <c r="E247">
        <v>1</v>
      </c>
      <c r="F247">
        <v>0</v>
      </c>
      <c r="G247">
        <v>3</v>
      </c>
      <c r="H247" s="43">
        <f t="shared" si="6"/>
        <v>3</v>
      </c>
      <c r="I247" s="42" t="str">
        <f t="shared" si="7"/>
        <v/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P247" s="44"/>
    </row>
    <row r="248" spans="2:31" x14ac:dyDescent="0.25">
      <c r="B248" t="s">
        <v>522</v>
      </c>
      <c r="C248" t="str">
        <f>VLOOKUP(B248,Names!A:C,3,FALSE)</f>
        <v>Ronny Waas</v>
      </c>
      <c r="D248" s="32">
        <v>1</v>
      </c>
      <c r="E248" s="32">
        <v>1</v>
      </c>
      <c r="F248" s="32">
        <v>0</v>
      </c>
      <c r="G248" s="32">
        <v>1</v>
      </c>
      <c r="H248" s="43">
        <f t="shared" si="6"/>
        <v>1</v>
      </c>
      <c r="I248" s="42">
        <f t="shared" si="7"/>
        <v>50</v>
      </c>
      <c r="J248" s="28">
        <v>1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46">
        <v>2</v>
      </c>
    </row>
    <row r="249" spans="2:31" x14ac:dyDescent="0.25">
      <c r="B249" t="s">
        <v>523</v>
      </c>
      <c r="C249" t="str">
        <f>VLOOKUP(B249,Names!A:C,3,FALSE)</f>
        <v>J Walding</v>
      </c>
      <c r="D249">
        <v>10</v>
      </c>
      <c r="E249">
        <v>9</v>
      </c>
      <c r="F249">
        <v>1</v>
      </c>
      <c r="G249">
        <v>8</v>
      </c>
      <c r="H249" s="43">
        <f t="shared" si="6"/>
        <v>1</v>
      </c>
      <c r="I249" s="42" t="str">
        <f t="shared" si="7"/>
        <v/>
      </c>
      <c r="J249">
        <v>5</v>
      </c>
      <c r="K249">
        <v>0</v>
      </c>
      <c r="L249">
        <v>0</v>
      </c>
      <c r="M249">
        <v>6</v>
      </c>
      <c r="N249">
        <v>1</v>
      </c>
      <c r="O249">
        <v>0</v>
      </c>
      <c r="P249" s="44"/>
    </row>
    <row r="250" spans="2:31" x14ac:dyDescent="0.25">
      <c r="B250" t="s">
        <v>524</v>
      </c>
      <c r="C250" t="str">
        <f>VLOOKUP(B250,Names!A:C,3,FALSE)</f>
        <v>Henry Webster</v>
      </c>
      <c r="D250">
        <v>18</v>
      </c>
      <c r="E250">
        <v>16</v>
      </c>
      <c r="F250">
        <v>1</v>
      </c>
      <c r="G250">
        <v>141</v>
      </c>
      <c r="H250" s="43">
        <f t="shared" si="6"/>
        <v>9.4</v>
      </c>
      <c r="I250" s="42" t="str">
        <f t="shared" si="7"/>
        <v/>
      </c>
      <c r="J250">
        <v>24</v>
      </c>
      <c r="K250">
        <v>0</v>
      </c>
      <c r="L250">
        <v>0</v>
      </c>
      <c r="M250">
        <v>0</v>
      </c>
      <c r="N250">
        <v>9</v>
      </c>
      <c r="O250">
        <v>1</v>
      </c>
      <c r="P250" s="44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2:31" x14ac:dyDescent="0.25">
      <c r="B251" t="s">
        <v>525</v>
      </c>
      <c r="C251" t="str">
        <f>VLOOKUP(B251,Names!A:C,3,FALSE)</f>
        <v>A Whale</v>
      </c>
      <c r="D251">
        <v>18</v>
      </c>
      <c r="E251">
        <v>18</v>
      </c>
      <c r="F251">
        <v>0</v>
      </c>
      <c r="G251">
        <v>382</v>
      </c>
      <c r="H251" s="43">
        <f t="shared" si="6"/>
        <v>21.222222222222221</v>
      </c>
      <c r="I251" s="42" t="str">
        <f t="shared" si="7"/>
        <v/>
      </c>
      <c r="J251">
        <v>46</v>
      </c>
      <c r="K251">
        <v>0</v>
      </c>
      <c r="L251">
        <v>0</v>
      </c>
      <c r="M251">
        <v>0</v>
      </c>
      <c r="N251">
        <v>43</v>
      </c>
      <c r="O251">
        <v>2</v>
      </c>
      <c r="P251" s="44"/>
    </row>
    <row r="252" spans="2:31" x14ac:dyDescent="0.25">
      <c r="B252" t="s">
        <v>526</v>
      </c>
      <c r="C252" t="str">
        <f>VLOOKUP(B252,Names!A:C,3,FALSE)</f>
        <v>Max Whiting</v>
      </c>
      <c r="D252">
        <v>15</v>
      </c>
      <c r="E252">
        <v>15</v>
      </c>
      <c r="F252">
        <v>1</v>
      </c>
      <c r="G252">
        <v>345</v>
      </c>
      <c r="H252" s="43">
        <f t="shared" si="6"/>
        <v>24.642857142857142</v>
      </c>
      <c r="I252" s="42">
        <f t="shared" si="7"/>
        <v>276</v>
      </c>
      <c r="J252">
        <v>105</v>
      </c>
      <c r="K252">
        <v>1</v>
      </c>
      <c r="L252">
        <v>1</v>
      </c>
      <c r="M252">
        <v>0</v>
      </c>
      <c r="N252">
        <v>31</v>
      </c>
      <c r="O252">
        <v>0</v>
      </c>
      <c r="P252" s="44">
        <v>125</v>
      </c>
    </row>
    <row r="253" spans="2:31" x14ac:dyDescent="0.25">
      <c r="B253" t="s">
        <v>527</v>
      </c>
      <c r="C253" t="str">
        <f>VLOOKUP(B253,Names!A:C,3,FALSE)</f>
        <v>M Wilkinson</v>
      </c>
      <c r="D253">
        <v>4</v>
      </c>
      <c r="E253">
        <v>2</v>
      </c>
      <c r="F253">
        <v>1</v>
      </c>
      <c r="G253">
        <v>1</v>
      </c>
      <c r="H253" s="43">
        <f t="shared" si="6"/>
        <v>1</v>
      </c>
      <c r="I253" s="42" t="str">
        <f t="shared" si="7"/>
        <v/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 s="44"/>
    </row>
    <row r="254" spans="2:31" x14ac:dyDescent="0.25">
      <c r="B254" t="s">
        <v>528</v>
      </c>
      <c r="C254" t="str">
        <f>VLOOKUP(B254,Names!A:C,3,FALSE)</f>
        <v>Simon Wilkinson</v>
      </c>
      <c r="D254">
        <v>324</v>
      </c>
      <c r="E254">
        <v>181</v>
      </c>
      <c r="F254">
        <v>83</v>
      </c>
      <c r="G254">
        <v>641</v>
      </c>
      <c r="H254" s="43">
        <f t="shared" si="6"/>
        <v>6.5408163265306118</v>
      </c>
      <c r="I254" s="42" t="str">
        <f t="shared" si="7"/>
        <v/>
      </c>
      <c r="J254">
        <v>40</v>
      </c>
      <c r="K254">
        <v>0</v>
      </c>
      <c r="L254">
        <v>0</v>
      </c>
      <c r="M254">
        <v>49</v>
      </c>
      <c r="N254">
        <v>21</v>
      </c>
      <c r="O254">
        <v>0</v>
      </c>
      <c r="P254" s="44"/>
    </row>
    <row r="255" spans="2:31" x14ac:dyDescent="0.25">
      <c r="B255" t="s">
        <v>529</v>
      </c>
      <c r="C255" t="str">
        <f>VLOOKUP(B255,Names!A:C,3,FALSE)</f>
        <v>A Willden</v>
      </c>
      <c r="D255">
        <v>1</v>
      </c>
      <c r="E255">
        <v>0</v>
      </c>
      <c r="F255">
        <v>0</v>
      </c>
      <c r="G255">
        <v>0</v>
      </c>
      <c r="H255" s="43" t="str">
        <f t="shared" si="6"/>
        <v>-</v>
      </c>
      <c r="I255" s="42" t="str">
        <f t="shared" si="7"/>
        <v/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44"/>
    </row>
    <row r="256" spans="2:31" x14ac:dyDescent="0.25">
      <c r="B256" t="s">
        <v>530</v>
      </c>
      <c r="C256" t="str">
        <f>VLOOKUP(B256,Names!A:C,3,FALSE)</f>
        <v>Harry Willden</v>
      </c>
      <c r="D256">
        <v>222</v>
      </c>
      <c r="E256">
        <v>149</v>
      </c>
      <c r="F256">
        <v>38</v>
      </c>
      <c r="G256">
        <v>1118</v>
      </c>
      <c r="H256" s="43">
        <f t="shared" si="6"/>
        <v>10.072072072072071</v>
      </c>
      <c r="I256" s="42" t="str">
        <f t="shared" si="7"/>
        <v/>
      </c>
      <c r="J256">
        <v>48</v>
      </c>
      <c r="K256">
        <v>0</v>
      </c>
      <c r="L256">
        <v>0</v>
      </c>
      <c r="M256">
        <v>29</v>
      </c>
      <c r="N256">
        <v>7</v>
      </c>
      <c r="O256">
        <v>0</v>
      </c>
      <c r="P256" s="44"/>
    </row>
    <row r="257" spans="2:31" x14ac:dyDescent="0.25">
      <c r="B257" t="s">
        <v>531</v>
      </c>
      <c r="C257" t="str">
        <f>VLOOKUP(B257,Names!A:C,3,FALSE)</f>
        <v>A Williams</v>
      </c>
      <c r="D257">
        <v>5</v>
      </c>
      <c r="E257">
        <v>5</v>
      </c>
      <c r="F257">
        <v>1</v>
      </c>
      <c r="G257">
        <v>12</v>
      </c>
      <c r="H257" s="43">
        <f t="shared" si="6"/>
        <v>3</v>
      </c>
      <c r="I257" s="42" t="str">
        <f t="shared" si="7"/>
        <v/>
      </c>
      <c r="J257">
        <v>6</v>
      </c>
      <c r="K257">
        <v>0</v>
      </c>
      <c r="L257">
        <v>0</v>
      </c>
      <c r="M257">
        <v>0</v>
      </c>
      <c r="N257">
        <v>1</v>
      </c>
      <c r="O257">
        <v>0</v>
      </c>
      <c r="P257" s="44"/>
    </row>
    <row r="258" spans="2:31" x14ac:dyDescent="0.25">
      <c r="B258" t="s">
        <v>532</v>
      </c>
      <c r="C258" t="str">
        <f>VLOOKUP(B258,Names!A:C,3,FALSE)</f>
        <v>Huw Williams</v>
      </c>
      <c r="D258">
        <v>2</v>
      </c>
      <c r="E258">
        <v>2</v>
      </c>
      <c r="F258">
        <v>0</v>
      </c>
      <c r="G258">
        <v>1</v>
      </c>
      <c r="H258" s="43">
        <f t="shared" si="6"/>
        <v>0.5</v>
      </c>
      <c r="I258" s="42" t="str">
        <f t="shared" si="7"/>
        <v/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 s="44"/>
    </row>
    <row r="259" spans="2:31" x14ac:dyDescent="0.25">
      <c r="B259" t="s">
        <v>533</v>
      </c>
      <c r="C259" t="str">
        <f>VLOOKUP(B259,Names!A:C,3,FALSE)</f>
        <v>Hilton Williams</v>
      </c>
      <c r="D259" s="32">
        <v>1</v>
      </c>
      <c r="E259" s="32">
        <v>0</v>
      </c>
      <c r="F259" s="32">
        <v>0</v>
      </c>
      <c r="G259" s="32">
        <v>0</v>
      </c>
      <c r="H259" s="43" t="str">
        <f t="shared" si="6"/>
        <v>-</v>
      </c>
      <c r="I259" s="42" t="str">
        <f t="shared" si="7"/>
        <v/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46"/>
    </row>
    <row r="260" spans="2:31" x14ac:dyDescent="0.25">
      <c r="B260" t="s">
        <v>534</v>
      </c>
      <c r="C260" t="str">
        <f>VLOOKUP(B260,Names!A:C,3,FALSE)</f>
        <v>Joe Williams</v>
      </c>
      <c r="D260" s="32">
        <v>1</v>
      </c>
      <c r="E260" s="32">
        <v>1</v>
      </c>
      <c r="F260" s="32">
        <v>1</v>
      </c>
      <c r="G260" s="32">
        <v>1</v>
      </c>
      <c r="H260" s="43" t="str">
        <f t="shared" si="6"/>
        <v>-</v>
      </c>
      <c r="I260" s="42">
        <f t="shared" si="7"/>
        <v>100</v>
      </c>
      <c r="J260" s="28" t="s">
        <v>157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46">
        <v>1</v>
      </c>
    </row>
    <row r="261" spans="2:31" x14ac:dyDescent="0.25">
      <c r="B261" t="s">
        <v>535</v>
      </c>
      <c r="C261" t="str">
        <f>VLOOKUP(B261,Names!A:C,3,FALSE)</f>
        <v>P Winslow</v>
      </c>
      <c r="D261">
        <v>1</v>
      </c>
      <c r="E261">
        <v>1</v>
      </c>
      <c r="F261">
        <v>0</v>
      </c>
      <c r="G261">
        <v>8</v>
      </c>
      <c r="H261" s="43">
        <f t="shared" si="6"/>
        <v>8</v>
      </c>
      <c r="I261" s="42" t="str">
        <f t="shared" si="7"/>
        <v/>
      </c>
      <c r="J261">
        <v>8</v>
      </c>
      <c r="K261">
        <v>0</v>
      </c>
      <c r="L261">
        <v>0</v>
      </c>
      <c r="M261">
        <v>0</v>
      </c>
      <c r="N261">
        <v>1</v>
      </c>
      <c r="O261">
        <v>0</v>
      </c>
      <c r="P261" s="44"/>
    </row>
    <row r="262" spans="2:31" x14ac:dyDescent="0.25">
      <c r="B262" t="s">
        <v>536</v>
      </c>
      <c r="C262" t="str">
        <f>VLOOKUP(B262,Names!A:C,3,FALSE)</f>
        <v>Ed Woolcock</v>
      </c>
      <c r="D262" s="32">
        <v>5</v>
      </c>
      <c r="E262" s="32">
        <v>3</v>
      </c>
      <c r="F262" s="32">
        <v>1</v>
      </c>
      <c r="G262" s="32">
        <v>71</v>
      </c>
      <c r="H262" s="43">
        <f t="shared" si="6"/>
        <v>35.5</v>
      </c>
      <c r="I262" s="42">
        <f t="shared" si="7"/>
        <v>58.196721311475407</v>
      </c>
      <c r="J262" s="32">
        <v>52</v>
      </c>
      <c r="K262" s="32">
        <v>1</v>
      </c>
      <c r="L262" s="32">
        <v>0</v>
      </c>
      <c r="M262" s="32">
        <v>0</v>
      </c>
      <c r="N262" s="32">
        <v>5</v>
      </c>
      <c r="O262" s="32">
        <v>1</v>
      </c>
      <c r="P262" s="46">
        <v>122</v>
      </c>
    </row>
    <row r="263" spans="2:31" x14ac:dyDescent="0.25">
      <c r="B263" t="s">
        <v>537</v>
      </c>
      <c r="C263" t="str">
        <f>VLOOKUP(B263,Names!A:C,3,FALSE)</f>
        <v>Grant Wolledge</v>
      </c>
      <c r="D263">
        <v>120</v>
      </c>
      <c r="E263">
        <v>105</v>
      </c>
      <c r="F263">
        <v>15</v>
      </c>
      <c r="G263">
        <v>1195</v>
      </c>
      <c r="H263" s="43">
        <f t="shared" si="6"/>
        <v>13.277777777777779</v>
      </c>
      <c r="I263" s="42" t="str">
        <f t="shared" si="7"/>
        <v/>
      </c>
      <c r="J263" s="47" t="s">
        <v>538</v>
      </c>
      <c r="K263">
        <v>2</v>
      </c>
      <c r="L263">
        <v>0</v>
      </c>
      <c r="M263">
        <v>15</v>
      </c>
      <c r="N263">
        <v>106</v>
      </c>
      <c r="O263">
        <v>7</v>
      </c>
      <c r="P263" s="44"/>
      <c r="T263" s="32"/>
      <c r="U263" s="32"/>
      <c r="V263" s="32"/>
      <c r="W263" s="32"/>
      <c r="X263" s="32"/>
      <c r="Y263" s="28"/>
      <c r="Z263" s="28"/>
      <c r="AA263" s="32"/>
      <c r="AB263" s="32"/>
      <c r="AC263" s="32"/>
      <c r="AD263" s="32"/>
      <c r="AE263" s="32"/>
    </row>
    <row r="264" spans="2:31" x14ac:dyDescent="0.25">
      <c r="B264" t="s">
        <v>539</v>
      </c>
      <c r="C264" t="str">
        <f>VLOOKUP(B264,Names!A:C,3,FALSE)</f>
        <v>M Worden</v>
      </c>
      <c r="D264">
        <v>19</v>
      </c>
      <c r="E264">
        <v>19</v>
      </c>
      <c r="F264">
        <v>1</v>
      </c>
      <c r="G264">
        <v>176</v>
      </c>
      <c r="H264" s="43">
        <f t="shared" ref="H264:H267" si="8">IF((E264-F264)=0, "-", SUM(G264/(E264-F264)))</f>
        <v>9.7777777777777786</v>
      </c>
      <c r="I264" s="42" t="str">
        <f t="shared" ref="I264:I267" si="9">IF(ISBLANK(P264), "", SUM(G264*100)/P264)</f>
        <v/>
      </c>
      <c r="J264">
        <v>34</v>
      </c>
      <c r="K264">
        <v>0</v>
      </c>
      <c r="L264">
        <v>0</v>
      </c>
      <c r="M264">
        <v>3</v>
      </c>
      <c r="N264">
        <v>18</v>
      </c>
      <c r="O264">
        <v>0</v>
      </c>
      <c r="P264" s="44"/>
    </row>
    <row r="265" spans="2:31" x14ac:dyDescent="0.25">
      <c r="B265" t="s">
        <v>540</v>
      </c>
      <c r="C265" t="str">
        <f>VLOOKUP(B265,Names!A:C,3,FALSE)</f>
        <v>R Wyllie</v>
      </c>
      <c r="D265">
        <v>25</v>
      </c>
      <c r="E265">
        <v>25</v>
      </c>
      <c r="F265">
        <v>0</v>
      </c>
      <c r="G265">
        <v>377</v>
      </c>
      <c r="H265" s="43">
        <f t="shared" si="8"/>
        <v>15.08</v>
      </c>
      <c r="I265" s="42" t="str">
        <f t="shared" si="9"/>
        <v/>
      </c>
      <c r="J265">
        <v>68</v>
      </c>
      <c r="K265">
        <v>2</v>
      </c>
      <c r="L265">
        <v>0</v>
      </c>
      <c r="M265">
        <v>5</v>
      </c>
      <c r="N265">
        <v>39</v>
      </c>
      <c r="O265">
        <v>1</v>
      </c>
      <c r="P265" s="44"/>
    </row>
    <row r="266" spans="2:31" x14ac:dyDescent="0.25">
      <c r="B266" t="s">
        <v>541</v>
      </c>
      <c r="C266" t="str">
        <f>VLOOKUP(B266,Names!A:C,3,FALSE)</f>
        <v>V Yadab</v>
      </c>
      <c r="D266">
        <v>1</v>
      </c>
      <c r="E266">
        <v>1</v>
      </c>
      <c r="F266">
        <v>0</v>
      </c>
      <c r="G266">
        <v>17</v>
      </c>
      <c r="H266" s="43">
        <f t="shared" si="8"/>
        <v>17</v>
      </c>
      <c r="I266" s="42" t="str">
        <f t="shared" si="9"/>
        <v/>
      </c>
      <c r="J266">
        <v>17</v>
      </c>
      <c r="K266">
        <v>0</v>
      </c>
      <c r="L266">
        <v>0</v>
      </c>
      <c r="M266">
        <v>0</v>
      </c>
      <c r="N266">
        <v>1</v>
      </c>
      <c r="O266">
        <v>0</v>
      </c>
      <c r="P266" s="44"/>
    </row>
    <row r="267" spans="2:31" x14ac:dyDescent="0.25">
      <c r="B267" t="s">
        <v>551</v>
      </c>
      <c r="C267" t="str">
        <f>VLOOKUP(B267,Names!A:C,3,FALSE)</f>
        <v>? Yadav</v>
      </c>
      <c r="D267">
        <v>1</v>
      </c>
      <c r="E267">
        <v>1</v>
      </c>
      <c r="F267">
        <v>0</v>
      </c>
      <c r="G267">
        <v>2</v>
      </c>
      <c r="H267" s="43">
        <f t="shared" si="8"/>
        <v>2</v>
      </c>
      <c r="I267" s="42" t="str">
        <f t="shared" si="9"/>
        <v/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 s="44"/>
    </row>
  </sheetData>
  <mergeCells count="1">
    <mergeCell ref="D5:R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7"/>
  </sheetPr>
  <dimension ref="A1:AA270"/>
  <sheetViews>
    <sheetView topLeftCell="A137" workbookViewId="0">
      <selection activeCell="U160" sqref="U160"/>
    </sheetView>
  </sheetViews>
  <sheetFormatPr defaultColWidth="8.85546875" defaultRowHeight="15" x14ac:dyDescent="0.25"/>
  <cols>
    <col min="1" max="1" width="18.42578125" customWidth="1"/>
    <col min="2" max="2" width="17.7109375" bestFit="1" customWidth="1"/>
  </cols>
  <sheetData>
    <row r="1" spans="1:16" x14ac:dyDescent="0.25">
      <c r="A1" s="39" t="s">
        <v>98</v>
      </c>
      <c r="B1" s="39"/>
      <c r="E1" s="48" t="s">
        <v>542</v>
      </c>
    </row>
    <row r="2" spans="1:16" x14ac:dyDescent="0.25">
      <c r="A2" s="39" t="s">
        <v>278</v>
      </c>
      <c r="B2" s="39"/>
    </row>
    <row r="5" spans="1:16" ht="15.75" x14ac:dyDescent="0.25">
      <c r="A5" s="39" t="s">
        <v>543</v>
      </c>
      <c r="B5" s="39"/>
      <c r="C5" s="71" t="s">
        <v>280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16" x14ac:dyDescent="0.25">
      <c r="A6" s="49"/>
      <c r="B6" s="60" t="s">
        <v>646</v>
      </c>
      <c r="C6" s="50" t="s">
        <v>647</v>
      </c>
      <c r="D6" s="50" t="s">
        <v>652</v>
      </c>
      <c r="E6" s="50" t="s">
        <v>653</v>
      </c>
      <c r="F6" s="50" t="s">
        <v>110</v>
      </c>
      <c r="G6" s="50" t="s">
        <v>261</v>
      </c>
      <c r="H6" s="50" t="s">
        <v>654</v>
      </c>
      <c r="I6" s="50" t="s">
        <v>266</v>
      </c>
      <c r="J6" s="50" t="s">
        <v>655</v>
      </c>
      <c r="K6" s="50" t="s">
        <v>656</v>
      </c>
      <c r="L6" s="51" t="s">
        <v>269</v>
      </c>
      <c r="M6" s="51" t="s">
        <v>657</v>
      </c>
      <c r="N6" s="50" t="s">
        <v>662</v>
      </c>
      <c r="O6" s="50" t="s">
        <v>263</v>
      </c>
    </row>
    <row r="7" spans="1:16" x14ac:dyDescent="0.25">
      <c r="A7" t="s">
        <v>281</v>
      </c>
      <c r="B7" t="str">
        <f>VLOOKUP(A7,Names!A:C,3,FALSE)</f>
        <v>Forhad Ahmed</v>
      </c>
      <c r="C7" s="28">
        <v>2</v>
      </c>
      <c r="D7" s="29">
        <v>15</v>
      </c>
      <c r="E7" s="29">
        <v>1</v>
      </c>
      <c r="F7" s="29">
        <v>62</v>
      </c>
      <c r="G7" s="29">
        <v>5</v>
      </c>
      <c r="H7" s="43">
        <f>IF(G7=0, "-", SUM(F7/G7))</f>
        <v>12.4</v>
      </c>
      <c r="I7" s="43">
        <f>IF(F7=0, "-", SUM(F7/D7))</f>
        <v>4.1333333333333337</v>
      </c>
      <c r="J7" s="43">
        <f>IF(G7=0, "-", SUM(D7*6/G7))</f>
        <v>18</v>
      </c>
      <c r="K7" s="24">
        <v>0</v>
      </c>
      <c r="L7" s="41">
        <v>5</v>
      </c>
      <c r="M7" s="41">
        <v>0</v>
      </c>
      <c r="N7" s="24">
        <v>3</v>
      </c>
      <c r="O7" s="24">
        <v>27</v>
      </c>
    </row>
    <row r="8" spans="1:16" x14ac:dyDescent="0.25">
      <c r="A8" t="s">
        <v>282</v>
      </c>
      <c r="B8" t="str">
        <f>VLOOKUP(A8,Names!A:C,3,FALSE)</f>
        <v>A Akash</v>
      </c>
      <c r="C8" s="28">
        <v>1</v>
      </c>
      <c r="D8" s="29">
        <v>4</v>
      </c>
      <c r="E8" s="29">
        <v>0</v>
      </c>
      <c r="F8" s="29">
        <v>20</v>
      </c>
      <c r="G8" s="29">
        <v>1</v>
      </c>
      <c r="H8" s="43">
        <f t="shared" ref="H8:H71" si="0">IF(G8=0, "-", SUM(F8/G8))</f>
        <v>20</v>
      </c>
      <c r="I8" s="43">
        <f t="shared" ref="I8:I71" si="1">IF(F8=0, "-", SUM(F8/D8))</f>
        <v>5</v>
      </c>
      <c r="J8" s="43">
        <f t="shared" ref="J8:J71" si="2">IF(G8=0, "-", SUM(D8*6/G8))</f>
        <v>24</v>
      </c>
      <c r="K8" s="24">
        <v>0</v>
      </c>
      <c r="L8" s="41">
        <v>0</v>
      </c>
      <c r="M8" s="41">
        <v>0</v>
      </c>
      <c r="N8" s="24">
        <v>1</v>
      </c>
      <c r="O8" s="24">
        <v>20</v>
      </c>
    </row>
    <row r="9" spans="1:16" x14ac:dyDescent="0.25">
      <c r="A9" t="s">
        <v>284</v>
      </c>
      <c r="B9" t="str">
        <f>VLOOKUP(A9,Names!A:C,3,FALSE)</f>
        <v>B Ali</v>
      </c>
      <c r="C9">
        <v>1</v>
      </c>
      <c r="D9">
        <v>4</v>
      </c>
      <c r="E9">
        <v>0</v>
      </c>
      <c r="F9">
        <v>11</v>
      </c>
      <c r="G9">
        <v>2</v>
      </c>
      <c r="H9" s="43">
        <f t="shared" si="0"/>
        <v>5.5</v>
      </c>
      <c r="I9" s="43">
        <f t="shared" si="1"/>
        <v>2.75</v>
      </c>
      <c r="J9" s="43">
        <f t="shared" si="2"/>
        <v>12</v>
      </c>
      <c r="K9">
        <v>0</v>
      </c>
      <c r="L9" s="44"/>
      <c r="M9" s="44"/>
      <c r="N9">
        <v>2</v>
      </c>
      <c r="O9">
        <v>11</v>
      </c>
    </row>
    <row r="10" spans="1:16" x14ac:dyDescent="0.25">
      <c r="A10" t="s">
        <v>285</v>
      </c>
      <c r="B10" t="str">
        <f>VLOOKUP(A10,Names!A:C,3,FALSE)</f>
        <v>S Ali</v>
      </c>
      <c r="C10">
        <v>1</v>
      </c>
      <c r="D10">
        <v>8</v>
      </c>
      <c r="E10">
        <v>0</v>
      </c>
      <c r="F10">
        <v>30</v>
      </c>
      <c r="G10">
        <v>1</v>
      </c>
      <c r="H10" s="43">
        <f t="shared" si="0"/>
        <v>30</v>
      </c>
      <c r="I10" s="43">
        <f t="shared" si="1"/>
        <v>3.75</v>
      </c>
      <c r="J10" s="43">
        <f t="shared" si="2"/>
        <v>48</v>
      </c>
      <c r="K10">
        <v>0</v>
      </c>
      <c r="L10" s="44"/>
      <c r="M10" s="44"/>
      <c r="N10">
        <v>1</v>
      </c>
      <c r="O10">
        <v>30</v>
      </c>
    </row>
    <row r="11" spans="1:16" x14ac:dyDescent="0.25">
      <c r="A11" t="s">
        <v>286</v>
      </c>
      <c r="B11" t="str">
        <f>VLOOKUP(A11,Names!A:C,3,FALSE)</f>
        <v>S Anaokar</v>
      </c>
      <c r="C11">
        <v>129</v>
      </c>
      <c r="D11">
        <v>59</v>
      </c>
      <c r="E11">
        <v>3</v>
      </c>
      <c r="F11">
        <v>329</v>
      </c>
      <c r="G11">
        <v>18</v>
      </c>
      <c r="H11" s="43">
        <f t="shared" si="0"/>
        <v>18.277777777777779</v>
      </c>
      <c r="I11" s="43">
        <f t="shared" si="1"/>
        <v>5.5762711864406782</v>
      </c>
      <c r="J11" s="43">
        <f t="shared" si="2"/>
        <v>19.666666666666668</v>
      </c>
      <c r="K11">
        <v>0</v>
      </c>
      <c r="L11" s="44"/>
      <c r="M11" s="44"/>
      <c r="N11">
        <v>4</v>
      </c>
      <c r="O11">
        <v>35</v>
      </c>
    </row>
    <row r="12" spans="1:16" x14ac:dyDescent="0.25">
      <c r="A12" t="s">
        <v>287</v>
      </c>
      <c r="B12" t="str">
        <f>VLOOKUP(A12,Names!A:C,3,FALSE)</f>
        <v>Matthew Ashton</v>
      </c>
      <c r="C12">
        <v>121</v>
      </c>
      <c r="D12">
        <v>886</v>
      </c>
      <c r="E12">
        <v>137</v>
      </c>
      <c r="F12">
        <v>3288</v>
      </c>
      <c r="G12">
        <v>169</v>
      </c>
      <c r="H12" s="43">
        <f t="shared" si="0"/>
        <v>19.45562130177515</v>
      </c>
      <c r="I12" s="43">
        <f t="shared" si="1"/>
        <v>3.711060948081264</v>
      </c>
      <c r="J12" s="43">
        <f t="shared" si="2"/>
        <v>31.45562130177515</v>
      </c>
      <c r="K12">
        <v>2</v>
      </c>
      <c r="L12" s="44"/>
      <c r="M12" s="44"/>
      <c r="N12">
        <v>5</v>
      </c>
      <c r="O12">
        <v>19</v>
      </c>
    </row>
    <row r="13" spans="1:16" x14ac:dyDescent="0.25">
      <c r="A13" t="s">
        <v>288</v>
      </c>
      <c r="B13" t="str">
        <f>VLOOKUP(A13,Names!A:C,3,FALSE)</f>
        <v>J Baird-Murray</v>
      </c>
      <c r="C13">
        <v>4</v>
      </c>
      <c r="D13">
        <v>14</v>
      </c>
      <c r="E13">
        <v>1</v>
      </c>
      <c r="F13">
        <v>72</v>
      </c>
      <c r="G13">
        <v>0</v>
      </c>
      <c r="H13" s="43" t="str">
        <f t="shared" si="0"/>
        <v>-</v>
      </c>
      <c r="I13" s="43">
        <f t="shared" si="1"/>
        <v>5.1428571428571432</v>
      </c>
      <c r="J13" s="43" t="str">
        <f t="shared" si="2"/>
        <v>-</v>
      </c>
      <c r="K13">
        <v>0</v>
      </c>
      <c r="L13" s="44"/>
      <c r="M13" s="44"/>
      <c r="N13">
        <v>0</v>
      </c>
      <c r="O13">
        <v>18</v>
      </c>
    </row>
    <row r="14" spans="1:16" x14ac:dyDescent="0.25">
      <c r="A14" t="s">
        <v>289</v>
      </c>
      <c r="B14" t="str">
        <f>VLOOKUP(A14,Names!A:C,3,FALSE)</f>
        <v>P Baker</v>
      </c>
      <c r="C14">
        <v>1</v>
      </c>
      <c r="D14">
        <v>0</v>
      </c>
      <c r="E14">
        <v>0</v>
      </c>
      <c r="F14">
        <v>0</v>
      </c>
      <c r="G14">
        <v>0</v>
      </c>
      <c r="H14" s="43" t="str">
        <f t="shared" si="0"/>
        <v>-</v>
      </c>
      <c r="I14" s="43" t="str">
        <f t="shared" si="1"/>
        <v>-</v>
      </c>
      <c r="J14" s="43" t="str">
        <f t="shared" si="2"/>
        <v>-</v>
      </c>
      <c r="K14">
        <v>0</v>
      </c>
      <c r="L14" s="44"/>
      <c r="M14" s="44"/>
      <c r="N14">
        <v>0</v>
      </c>
      <c r="O14">
        <v>9</v>
      </c>
    </row>
    <row r="15" spans="1:16" x14ac:dyDescent="0.25">
      <c r="A15" t="s">
        <v>290</v>
      </c>
      <c r="B15" t="str">
        <f>VLOOKUP(A15,Names!A:C,3,FALSE)</f>
        <v>D Banger</v>
      </c>
      <c r="C15">
        <v>14</v>
      </c>
      <c r="D15">
        <v>85</v>
      </c>
      <c r="E15">
        <v>2</v>
      </c>
      <c r="F15">
        <v>402</v>
      </c>
      <c r="G15">
        <v>15</v>
      </c>
      <c r="H15" s="43">
        <f t="shared" si="0"/>
        <v>26.8</v>
      </c>
      <c r="I15" s="43">
        <f t="shared" si="1"/>
        <v>4.7294117647058824</v>
      </c>
      <c r="J15" s="43">
        <f t="shared" si="2"/>
        <v>34</v>
      </c>
      <c r="K15">
        <v>0</v>
      </c>
      <c r="L15" s="44"/>
      <c r="M15" s="44"/>
      <c r="N15">
        <v>3</v>
      </c>
      <c r="O15">
        <v>40</v>
      </c>
    </row>
    <row r="16" spans="1:16" x14ac:dyDescent="0.25">
      <c r="A16" t="s">
        <v>291</v>
      </c>
      <c r="B16" t="str">
        <f>VLOOKUP(A16,Names!A:C,3,FALSE)</f>
        <v>A Bangotra</v>
      </c>
      <c r="C16">
        <v>22</v>
      </c>
      <c r="D16">
        <v>10</v>
      </c>
      <c r="E16">
        <v>1</v>
      </c>
      <c r="F16">
        <v>41</v>
      </c>
      <c r="G16">
        <v>1</v>
      </c>
      <c r="H16" s="43">
        <f t="shared" si="0"/>
        <v>41</v>
      </c>
      <c r="I16" s="43">
        <f t="shared" si="1"/>
        <v>4.0999999999999996</v>
      </c>
      <c r="J16" s="43">
        <f t="shared" si="2"/>
        <v>60</v>
      </c>
      <c r="K16">
        <v>0</v>
      </c>
      <c r="L16" s="44"/>
      <c r="M16" s="44"/>
      <c r="N16">
        <v>1</v>
      </c>
      <c r="O16">
        <v>1</v>
      </c>
    </row>
    <row r="17" spans="1:27" x14ac:dyDescent="0.25">
      <c r="A17" t="s">
        <v>292</v>
      </c>
      <c r="B17" t="str">
        <f>VLOOKUP(A17,Names!A:C,3,FALSE)</f>
        <v>B Barker</v>
      </c>
      <c r="C17">
        <v>1</v>
      </c>
      <c r="D17">
        <v>3</v>
      </c>
      <c r="E17">
        <v>1</v>
      </c>
      <c r="F17">
        <v>3</v>
      </c>
      <c r="G17">
        <v>1</v>
      </c>
      <c r="H17" s="43">
        <f t="shared" si="0"/>
        <v>3</v>
      </c>
      <c r="I17" s="43">
        <f t="shared" si="1"/>
        <v>1</v>
      </c>
      <c r="J17" s="43">
        <f t="shared" si="2"/>
        <v>18</v>
      </c>
      <c r="K17">
        <v>0</v>
      </c>
      <c r="L17" s="44"/>
      <c r="M17" s="44"/>
      <c r="N17">
        <v>1</v>
      </c>
      <c r="O17">
        <v>3</v>
      </c>
    </row>
    <row r="18" spans="1:27" x14ac:dyDescent="0.25">
      <c r="A18" t="s">
        <v>293</v>
      </c>
      <c r="B18" t="str">
        <f>VLOOKUP(A18,Names!A:C,3,FALSE)</f>
        <v>S Barnes</v>
      </c>
      <c r="C18">
        <v>1</v>
      </c>
      <c r="D18">
        <v>0</v>
      </c>
      <c r="E18">
        <v>0</v>
      </c>
      <c r="F18">
        <v>0</v>
      </c>
      <c r="G18">
        <v>0</v>
      </c>
      <c r="H18" s="43" t="str">
        <f t="shared" si="0"/>
        <v>-</v>
      </c>
      <c r="I18" s="43" t="str">
        <f t="shared" si="1"/>
        <v>-</v>
      </c>
      <c r="J18" s="43" t="str">
        <f t="shared" si="2"/>
        <v>-</v>
      </c>
      <c r="K18">
        <v>0</v>
      </c>
      <c r="L18" s="44"/>
      <c r="M18" s="44"/>
    </row>
    <row r="19" spans="1:27" x14ac:dyDescent="0.25">
      <c r="A19" t="s">
        <v>294</v>
      </c>
      <c r="B19" t="str">
        <f>VLOOKUP(A19,Names!A:C,3,FALSE)</f>
        <v>Adam Barraclough</v>
      </c>
      <c r="C19">
        <v>51</v>
      </c>
      <c r="D19">
        <v>54.2</v>
      </c>
      <c r="E19">
        <v>1</v>
      </c>
      <c r="F19">
        <v>292</v>
      </c>
      <c r="G19">
        <v>22</v>
      </c>
      <c r="H19" s="43">
        <f t="shared" si="0"/>
        <v>13.272727272727273</v>
      </c>
      <c r="I19" s="43">
        <f t="shared" si="1"/>
        <v>5.3874538745387452</v>
      </c>
      <c r="J19" s="43">
        <f t="shared" si="2"/>
        <v>14.781818181818183</v>
      </c>
      <c r="K19">
        <v>0</v>
      </c>
      <c r="L19" s="44">
        <v>42</v>
      </c>
      <c r="M19" s="44">
        <v>9</v>
      </c>
      <c r="N19">
        <v>4</v>
      </c>
      <c r="O19">
        <v>21</v>
      </c>
      <c r="R19" s="32"/>
      <c r="S19" s="32"/>
      <c r="T19" s="32"/>
      <c r="U19" s="32"/>
      <c r="V19" s="32"/>
      <c r="W19" s="24"/>
      <c r="X19" s="24"/>
      <c r="Y19" s="24"/>
      <c r="Z19" s="32"/>
      <c r="AA19" s="32"/>
    </row>
    <row r="20" spans="1:27" x14ac:dyDescent="0.25">
      <c r="A20" t="s">
        <v>297</v>
      </c>
      <c r="B20" t="str">
        <f>VLOOKUP(A20,Names!A:C,3,FALSE)</f>
        <v>Rory Barraclough</v>
      </c>
      <c r="C20">
        <v>3</v>
      </c>
      <c r="D20">
        <v>17</v>
      </c>
      <c r="E20">
        <v>4</v>
      </c>
      <c r="F20">
        <v>53</v>
      </c>
      <c r="G20">
        <v>8</v>
      </c>
      <c r="H20" s="43">
        <f t="shared" si="0"/>
        <v>6.625</v>
      </c>
      <c r="I20" s="43">
        <f t="shared" si="1"/>
        <v>3.1176470588235294</v>
      </c>
      <c r="J20" s="43">
        <f t="shared" si="2"/>
        <v>12.75</v>
      </c>
      <c r="K20">
        <v>0</v>
      </c>
      <c r="L20" s="44"/>
      <c r="M20" s="44"/>
      <c r="N20">
        <v>4</v>
      </c>
      <c r="O20">
        <v>13</v>
      </c>
    </row>
    <row r="21" spans="1:27" x14ac:dyDescent="0.25">
      <c r="A21" t="s">
        <v>298</v>
      </c>
      <c r="B21" t="str">
        <f>VLOOKUP(A21,Names!A:C,3,FALSE)</f>
        <v>William Barras</v>
      </c>
      <c r="C21">
        <v>52</v>
      </c>
      <c r="D21">
        <v>274</v>
      </c>
      <c r="E21">
        <v>28</v>
      </c>
      <c r="F21">
        <v>1334</v>
      </c>
      <c r="G21">
        <v>48</v>
      </c>
      <c r="H21" s="43">
        <f t="shared" si="0"/>
        <v>27.791666666666668</v>
      </c>
      <c r="I21" s="43">
        <f t="shared" si="1"/>
        <v>4.8686131386861318</v>
      </c>
      <c r="J21" s="43">
        <f t="shared" si="2"/>
        <v>34.25</v>
      </c>
      <c r="K21">
        <v>0</v>
      </c>
      <c r="L21" s="44"/>
      <c r="M21" s="44"/>
      <c r="N21">
        <v>4</v>
      </c>
      <c r="O21">
        <v>9</v>
      </c>
    </row>
    <row r="22" spans="1:27" x14ac:dyDescent="0.25">
      <c r="A22" t="s">
        <v>299</v>
      </c>
      <c r="B22" t="str">
        <f>VLOOKUP(A22,Names!A:C,3,FALSE)</f>
        <v>A Barrass</v>
      </c>
      <c r="C22">
        <v>1</v>
      </c>
      <c r="D22">
        <v>0</v>
      </c>
      <c r="E22">
        <v>0</v>
      </c>
      <c r="F22">
        <v>0</v>
      </c>
      <c r="G22">
        <v>0</v>
      </c>
      <c r="H22" s="43" t="str">
        <f t="shared" si="0"/>
        <v>-</v>
      </c>
      <c r="I22" s="43" t="str">
        <f t="shared" si="1"/>
        <v>-</v>
      </c>
      <c r="J22" s="43" t="str">
        <f t="shared" si="2"/>
        <v>-</v>
      </c>
      <c r="K22">
        <v>0</v>
      </c>
      <c r="L22" s="44"/>
      <c r="M22" s="44"/>
    </row>
    <row r="23" spans="1:27" x14ac:dyDescent="0.25">
      <c r="A23" t="s">
        <v>300</v>
      </c>
      <c r="B23" t="str">
        <f>VLOOKUP(A23,Names!A:C,3,FALSE)</f>
        <v>J Barron</v>
      </c>
      <c r="C23">
        <v>16</v>
      </c>
      <c r="D23">
        <v>61</v>
      </c>
      <c r="E23">
        <v>1</v>
      </c>
      <c r="F23">
        <v>445</v>
      </c>
      <c r="G23">
        <v>8</v>
      </c>
      <c r="H23" s="43">
        <f t="shared" si="0"/>
        <v>55.625</v>
      </c>
      <c r="I23" s="43">
        <f t="shared" si="1"/>
        <v>7.2950819672131146</v>
      </c>
      <c r="J23" s="43">
        <f t="shared" si="2"/>
        <v>45.75</v>
      </c>
      <c r="K23">
        <v>0</v>
      </c>
      <c r="L23" s="44"/>
      <c r="M23" s="44"/>
      <c r="N23">
        <v>3</v>
      </c>
      <c r="O23">
        <v>37</v>
      </c>
    </row>
    <row r="24" spans="1:27" x14ac:dyDescent="0.25">
      <c r="A24" t="s">
        <v>301</v>
      </c>
      <c r="B24" t="str">
        <f>VLOOKUP(A24,Names!A:C,3,FALSE)</f>
        <v>H Barry</v>
      </c>
      <c r="C24">
        <v>1</v>
      </c>
      <c r="D24">
        <v>8</v>
      </c>
      <c r="E24">
        <v>3</v>
      </c>
      <c r="F24">
        <v>41</v>
      </c>
      <c r="G24">
        <v>2</v>
      </c>
      <c r="H24" s="43">
        <f t="shared" si="0"/>
        <v>20.5</v>
      </c>
      <c r="I24" s="43">
        <f t="shared" si="1"/>
        <v>5.125</v>
      </c>
      <c r="J24" s="43">
        <f t="shared" si="2"/>
        <v>24</v>
      </c>
      <c r="K24">
        <v>0</v>
      </c>
      <c r="L24" s="44"/>
      <c r="M24" s="44"/>
      <c r="N24">
        <v>2</v>
      </c>
      <c r="O24">
        <v>41</v>
      </c>
    </row>
    <row r="25" spans="1:27" x14ac:dyDescent="0.25">
      <c r="A25" t="s">
        <v>302</v>
      </c>
      <c r="B25" t="str">
        <f>VLOOKUP(A25,Names!A:C,3,FALSE)</f>
        <v>T Barry</v>
      </c>
      <c r="C25">
        <v>2</v>
      </c>
      <c r="D25">
        <v>9</v>
      </c>
      <c r="E25">
        <v>4</v>
      </c>
      <c r="F25">
        <v>49</v>
      </c>
      <c r="G25">
        <v>0</v>
      </c>
      <c r="H25" s="43" t="str">
        <f t="shared" si="0"/>
        <v>-</v>
      </c>
      <c r="I25" s="43">
        <f t="shared" si="1"/>
        <v>5.4444444444444446</v>
      </c>
      <c r="J25" s="43" t="str">
        <f t="shared" si="2"/>
        <v>-</v>
      </c>
      <c r="K25">
        <v>0</v>
      </c>
      <c r="L25" s="44"/>
      <c r="M25" s="44"/>
      <c r="N25">
        <v>0</v>
      </c>
      <c r="O25">
        <v>9</v>
      </c>
    </row>
    <row r="26" spans="1:27" x14ac:dyDescent="0.25">
      <c r="A26" t="s">
        <v>303</v>
      </c>
      <c r="B26" t="str">
        <f>VLOOKUP(A26,Names!A:C,3,FALSE)</f>
        <v>P Basic</v>
      </c>
      <c r="C26">
        <v>12</v>
      </c>
      <c r="D26">
        <v>22</v>
      </c>
      <c r="E26">
        <v>1</v>
      </c>
      <c r="F26">
        <v>104</v>
      </c>
      <c r="G26">
        <v>1</v>
      </c>
      <c r="H26" s="43">
        <f t="shared" si="0"/>
        <v>104</v>
      </c>
      <c r="I26" s="43">
        <f t="shared" si="1"/>
        <v>4.7272727272727275</v>
      </c>
      <c r="J26" s="43">
        <f t="shared" si="2"/>
        <v>132</v>
      </c>
      <c r="K26">
        <v>0</v>
      </c>
      <c r="L26" s="44"/>
      <c r="M26" s="44"/>
      <c r="N26">
        <v>1</v>
      </c>
      <c r="O26">
        <v>36</v>
      </c>
    </row>
    <row r="27" spans="1:27" x14ac:dyDescent="0.25">
      <c r="A27" t="s">
        <v>79</v>
      </c>
      <c r="B27" t="str">
        <f>VLOOKUP(A27,Names!A:C,3,FALSE)</f>
        <v>Ed Beesley</v>
      </c>
      <c r="C27">
        <v>31</v>
      </c>
      <c r="D27">
        <v>229</v>
      </c>
      <c r="E27">
        <v>28</v>
      </c>
      <c r="F27">
        <v>911</v>
      </c>
      <c r="G27">
        <v>37</v>
      </c>
      <c r="H27" s="43">
        <f t="shared" si="0"/>
        <v>24.621621621621621</v>
      </c>
      <c r="I27" s="43">
        <f t="shared" si="1"/>
        <v>3.9781659388646289</v>
      </c>
      <c r="J27" s="43">
        <f t="shared" si="2"/>
        <v>37.135135135135137</v>
      </c>
      <c r="K27">
        <v>0</v>
      </c>
      <c r="L27" s="44">
        <v>39</v>
      </c>
      <c r="M27" s="44">
        <v>1</v>
      </c>
      <c r="N27">
        <v>4</v>
      </c>
      <c r="O27">
        <v>10</v>
      </c>
      <c r="R27" s="32"/>
      <c r="S27" s="32"/>
      <c r="T27" s="32"/>
      <c r="U27" s="32"/>
      <c r="V27" s="32"/>
      <c r="W27" s="24"/>
      <c r="X27" s="24"/>
      <c r="Y27" s="24"/>
      <c r="Z27" s="32"/>
      <c r="AA27" s="32"/>
    </row>
    <row r="28" spans="1:27" x14ac:dyDescent="0.25">
      <c r="A28" t="s">
        <v>304</v>
      </c>
      <c r="B28" t="str">
        <f>VLOOKUP(A28,Names!A:C,3,FALSE)</f>
        <v>Julian Bell</v>
      </c>
      <c r="C28">
        <v>72</v>
      </c>
      <c r="D28">
        <v>3</v>
      </c>
      <c r="E28">
        <v>0</v>
      </c>
      <c r="F28">
        <v>17</v>
      </c>
      <c r="G28">
        <v>1</v>
      </c>
      <c r="H28" s="43">
        <f t="shared" si="0"/>
        <v>17</v>
      </c>
      <c r="I28" s="43">
        <f t="shared" si="1"/>
        <v>5.666666666666667</v>
      </c>
      <c r="J28" s="43">
        <f t="shared" si="2"/>
        <v>18</v>
      </c>
      <c r="K28">
        <v>0</v>
      </c>
      <c r="L28" s="44"/>
      <c r="M28" s="44"/>
      <c r="N28">
        <v>1</v>
      </c>
      <c r="O28">
        <v>4</v>
      </c>
    </row>
    <row r="29" spans="1:27" x14ac:dyDescent="0.25">
      <c r="A29" t="s">
        <v>305</v>
      </c>
      <c r="B29" t="str">
        <f>VLOOKUP(A29,Names!A:C,3,FALSE)</f>
        <v>? Bennet</v>
      </c>
      <c r="C29">
        <v>1</v>
      </c>
      <c r="D29">
        <v>3</v>
      </c>
      <c r="E29">
        <v>0</v>
      </c>
      <c r="F29">
        <v>16</v>
      </c>
      <c r="G29">
        <v>1</v>
      </c>
      <c r="H29" s="43">
        <f t="shared" si="0"/>
        <v>16</v>
      </c>
      <c r="I29" s="43">
        <f t="shared" si="1"/>
        <v>5.333333333333333</v>
      </c>
      <c r="J29" s="43">
        <f t="shared" si="2"/>
        <v>18</v>
      </c>
      <c r="K29">
        <v>0</v>
      </c>
      <c r="L29" s="44"/>
      <c r="M29" s="44"/>
      <c r="N29">
        <v>1</v>
      </c>
      <c r="O29">
        <v>16</v>
      </c>
    </row>
    <row r="30" spans="1:27" x14ac:dyDescent="0.25">
      <c r="A30" t="s">
        <v>306</v>
      </c>
      <c r="B30" t="str">
        <f>VLOOKUP(A30,Names!A:C,3,FALSE)</f>
        <v>Ian Berry</v>
      </c>
      <c r="C30">
        <v>158</v>
      </c>
      <c r="D30">
        <v>267</v>
      </c>
      <c r="E30">
        <v>0</v>
      </c>
      <c r="F30">
        <v>1327</v>
      </c>
      <c r="G30">
        <v>56</v>
      </c>
      <c r="H30" s="43">
        <f t="shared" si="0"/>
        <v>23.696428571428573</v>
      </c>
      <c r="I30" s="43">
        <f t="shared" si="1"/>
        <v>4.9700374531835205</v>
      </c>
      <c r="J30" s="43">
        <f t="shared" si="2"/>
        <v>28.607142857142858</v>
      </c>
      <c r="K30">
        <v>1</v>
      </c>
      <c r="L30" s="44"/>
      <c r="M30" s="44"/>
      <c r="N30">
        <v>5</v>
      </c>
      <c r="O30">
        <v>45</v>
      </c>
    </row>
    <row r="31" spans="1:27" x14ac:dyDescent="0.25">
      <c r="A31" t="s">
        <v>307</v>
      </c>
      <c r="B31" t="str">
        <f>VLOOKUP(A31,Names!A:C,3,FALSE)</f>
        <v>A Bhattacharryya</v>
      </c>
      <c r="C31">
        <v>2</v>
      </c>
      <c r="D31">
        <v>0</v>
      </c>
      <c r="E31">
        <v>0</v>
      </c>
      <c r="F31">
        <v>0</v>
      </c>
      <c r="G31">
        <v>0</v>
      </c>
      <c r="H31" s="43" t="str">
        <f t="shared" si="0"/>
        <v>-</v>
      </c>
      <c r="I31" s="43" t="str">
        <f t="shared" si="1"/>
        <v>-</v>
      </c>
      <c r="J31" s="43" t="str">
        <f t="shared" si="2"/>
        <v>-</v>
      </c>
      <c r="K31">
        <v>0</v>
      </c>
      <c r="L31" s="44"/>
      <c r="M31" s="44"/>
    </row>
    <row r="32" spans="1:27" x14ac:dyDescent="0.25">
      <c r="A32" t="s">
        <v>308</v>
      </c>
      <c r="B32" t="str">
        <f>VLOOKUP(A32,Names!A:C,3,FALSE)</f>
        <v>Raiffe Bidder</v>
      </c>
      <c r="C32">
        <v>4</v>
      </c>
      <c r="D32">
        <v>13</v>
      </c>
      <c r="E32">
        <v>0</v>
      </c>
      <c r="F32">
        <v>75</v>
      </c>
      <c r="G32">
        <v>1</v>
      </c>
      <c r="H32" s="43">
        <f t="shared" si="0"/>
        <v>75</v>
      </c>
      <c r="I32" s="43">
        <f t="shared" si="1"/>
        <v>5.7692307692307692</v>
      </c>
      <c r="J32" s="43">
        <f t="shared" si="2"/>
        <v>78</v>
      </c>
      <c r="K32">
        <v>0</v>
      </c>
      <c r="L32" s="44">
        <v>4</v>
      </c>
      <c r="M32" s="44">
        <v>0</v>
      </c>
      <c r="N32">
        <v>1</v>
      </c>
      <c r="O32">
        <v>35</v>
      </c>
    </row>
    <row r="33" spans="1:27" x14ac:dyDescent="0.25">
      <c r="A33" t="s">
        <v>309</v>
      </c>
      <c r="B33" t="str">
        <f>VLOOKUP(A33,Names!A:C,3,FALSE)</f>
        <v>E Bird</v>
      </c>
      <c r="C33">
        <v>50</v>
      </c>
      <c r="D33">
        <v>7</v>
      </c>
      <c r="E33">
        <v>0</v>
      </c>
      <c r="F33">
        <v>33</v>
      </c>
      <c r="G33">
        <v>2</v>
      </c>
      <c r="H33" s="43">
        <f t="shared" si="0"/>
        <v>16.5</v>
      </c>
      <c r="I33" s="43">
        <f t="shared" si="1"/>
        <v>4.7142857142857144</v>
      </c>
      <c r="J33" s="43">
        <f t="shared" si="2"/>
        <v>21</v>
      </c>
      <c r="K33">
        <v>0</v>
      </c>
      <c r="L33" s="44"/>
      <c r="M33" s="44"/>
      <c r="N33">
        <v>2</v>
      </c>
      <c r="O33">
        <v>19</v>
      </c>
    </row>
    <row r="34" spans="1:27" x14ac:dyDescent="0.25">
      <c r="A34" t="s">
        <v>57</v>
      </c>
      <c r="B34" t="str">
        <f>VLOOKUP(A34,Names!A:C,3,FALSE)</f>
        <v>Matt Bolshaw</v>
      </c>
      <c r="C34">
        <v>23</v>
      </c>
      <c r="D34">
        <v>165</v>
      </c>
      <c r="E34">
        <v>24</v>
      </c>
      <c r="F34">
        <v>735</v>
      </c>
      <c r="G34">
        <v>57</v>
      </c>
      <c r="H34" s="43">
        <f t="shared" si="0"/>
        <v>12.894736842105264</v>
      </c>
      <c r="I34" s="43">
        <f t="shared" si="1"/>
        <v>4.4545454545454541</v>
      </c>
      <c r="J34" s="43">
        <f t="shared" si="2"/>
        <v>17.368421052631579</v>
      </c>
      <c r="K34">
        <v>3</v>
      </c>
      <c r="L34" s="44">
        <v>22</v>
      </c>
      <c r="M34" s="44">
        <v>1</v>
      </c>
      <c r="N34">
        <v>6</v>
      </c>
      <c r="O34">
        <v>24</v>
      </c>
      <c r="R34" s="32"/>
      <c r="S34" s="32" t="s">
        <v>544</v>
      </c>
      <c r="T34" s="32"/>
      <c r="U34" s="32"/>
      <c r="V34" s="32"/>
      <c r="W34" s="24"/>
      <c r="X34" s="24"/>
      <c r="Y34" s="24"/>
      <c r="Z34" s="32"/>
      <c r="AA34" s="32"/>
    </row>
    <row r="35" spans="1:27" x14ac:dyDescent="0.25">
      <c r="A35" t="s">
        <v>310</v>
      </c>
      <c r="B35" t="str">
        <f>VLOOKUP(A35,Names!A:C,3,FALSE)</f>
        <v>Andrew Boyd</v>
      </c>
      <c r="C35">
        <v>100</v>
      </c>
      <c r="D35">
        <v>268.2</v>
      </c>
      <c r="E35">
        <v>6</v>
      </c>
      <c r="F35">
        <v>1801</v>
      </c>
      <c r="G35">
        <v>67</v>
      </c>
      <c r="H35" s="43">
        <f t="shared" si="0"/>
        <v>26.880597014925375</v>
      </c>
      <c r="I35" s="43">
        <f t="shared" si="1"/>
        <v>6.7151379567486948</v>
      </c>
      <c r="J35" s="43">
        <f t="shared" si="2"/>
        <v>24.017910447761192</v>
      </c>
      <c r="K35">
        <v>0</v>
      </c>
      <c r="L35" s="44">
        <v>18</v>
      </c>
      <c r="M35" s="44">
        <v>0</v>
      </c>
      <c r="N35">
        <v>4</v>
      </c>
      <c r="O35">
        <v>12</v>
      </c>
      <c r="R35" s="32"/>
      <c r="S35" s="32"/>
      <c r="T35" s="32"/>
      <c r="U35" s="32"/>
      <c r="V35" s="32"/>
      <c r="W35" s="24"/>
      <c r="X35" s="24"/>
      <c r="Y35" s="24"/>
      <c r="Z35" s="32"/>
      <c r="AA35" s="32"/>
    </row>
    <row r="36" spans="1:27" x14ac:dyDescent="0.25">
      <c r="A36" t="s">
        <v>312</v>
      </c>
      <c r="B36" t="str">
        <f>VLOOKUP(A36,Names!A:C,3,FALSE)</f>
        <v>C Bradley</v>
      </c>
      <c r="C36">
        <v>4</v>
      </c>
      <c r="D36">
        <v>30</v>
      </c>
      <c r="E36">
        <v>0</v>
      </c>
      <c r="F36">
        <v>115</v>
      </c>
      <c r="G36">
        <v>3</v>
      </c>
      <c r="H36" s="43">
        <f t="shared" si="0"/>
        <v>38.333333333333336</v>
      </c>
      <c r="I36" s="43">
        <f t="shared" si="1"/>
        <v>3.8333333333333335</v>
      </c>
      <c r="J36" s="43">
        <f t="shared" si="2"/>
        <v>60</v>
      </c>
      <c r="K36">
        <v>0</v>
      </c>
      <c r="L36" s="44"/>
      <c r="M36" s="44"/>
      <c r="N36">
        <v>1</v>
      </c>
      <c r="O36">
        <v>9</v>
      </c>
    </row>
    <row r="37" spans="1:27" x14ac:dyDescent="0.25">
      <c r="A37" t="s">
        <v>313</v>
      </c>
      <c r="B37" t="str">
        <f>VLOOKUP(A37,Names!A:C,3,FALSE)</f>
        <v>B Breen</v>
      </c>
      <c r="C37">
        <v>1</v>
      </c>
      <c r="D37">
        <v>5</v>
      </c>
      <c r="E37">
        <v>0</v>
      </c>
      <c r="F37">
        <v>20</v>
      </c>
      <c r="G37">
        <v>0</v>
      </c>
      <c r="H37" s="43" t="str">
        <f t="shared" si="0"/>
        <v>-</v>
      </c>
      <c r="I37" s="43">
        <f t="shared" si="1"/>
        <v>4</v>
      </c>
      <c r="J37" s="43" t="str">
        <f t="shared" si="2"/>
        <v>-</v>
      </c>
      <c r="K37">
        <v>0</v>
      </c>
      <c r="L37" s="44"/>
      <c r="M37" s="44"/>
      <c r="N37">
        <v>0</v>
      </c>
      <c r="O37">
        <v>20</v>
      </c>
    </row>
    <row r="38" spans="1:27" x14ac:dyDescent="0.25">
      <c r="A38" t="s">
        <v>314</v>
      </c>
      <c r="B38" t="str">
        <f>VLOOKUP(A38,Names!A:C,3,FALSE)</f>
        <v>Doug Brennan</v>
      </c>
      <c r="C38">
        <v>11</v>
      </c>
      <c r="D38">
        <v>52</v>
      </c>
      <c r="E38">
        <v>4</v>
      </c>
      <c r="F38">
        <v>324</v>
      </c>
      <c r="G38">
        <v>19</v>
      </c>
      <c r="H38" s="43">
        <f t="shared" si="0"/>
        <v>17.05263157894737</v>
      </c>
      <c r="I38" s="43">
        <f t="shared" si="1"/>
        <v>6.2307692307692308</v>
      </c>
      <c r="J38" s="43">
        <f t="shared" si="2"/>
        <v>16.421052631578949</v>
      </c>
      <c r="K38">
        <v>0</v>
      </c>
      <c r="L38" s="44"/>
      <c r="M38" s="44"/>
      <c r="N38">
        <v>3</v>
      </c>
      <c r="O38">
        <v>19</v>
      </c>
    </row>
    <row r="39" spans="1:27" x14ac:dyDescent="0.25">
      <c r="A39" t="s">
        <v>315</v>
      </c>
      <c r="B39" t="str">
        <f>VLOOKUP(A39,Names!A:C,3,FALSE)</f>
        <v>W Brett</v>
      </c>
      <c r="C39">
        <v>4</v>
      </c>
      <c r="D39">
        <v>13</v>
      </c>
      <c r="E39">
        <v>1</v>
      </c>
      <c r="F39">
        <v>70</v>
      </c>
      <c r="G39">
        <v>1</v>
      </c>
      <c r="H39" s="43">
        <f t="shared" si="0"/>
        <v>70</v>
      </c>
      <c r="I39" s="43">
        <f t="shared" si="1"/>
        <v>5.384615384615385</v>
      </c>
      <c r="J39" s="43">
        <f t="shared" si="2"/>
        <v>78</v>
      </c>
      <c r="K39">
        <v>0</v>
      </c>
      <c r="L39" s="44"/>
      <c r="M39" s="44"/>
      <c r="N39">
        <v>1</v>
      </c>
      <c r="O39">
        <v>15</v>
      </c>
    </row>
    <row r="40" spans="1:27" x14ac:dyDescent="0.25">
      <c r="A40" t="s">
        <v>4</v>
      </c>
      <c r="B40" t="str">
        <f>VLOOKUP(A40,Names!A:C,3,FALSE)</f>
        <v>Steve Britto</v>
      </c>
      <c r="C40">
        <v>356</v>
      </c>
      <c r="D40">
        <v>661</v>
      </c>
      <c r="E40">
        <v>34</v>
      </c>
      <c r="F40">
        <v>3281</v>
      </c>
      <c r="G40">
        <v>136</v>
      </c>
      <c r="H40" s="43">
        <f t="shared" si="0"/>
        <v>24.125</v>
      </c>
      <c r="I40" s="43">
        <f t="shared" si="1"/>
        <v>4.9636913767019664</v>
      </c>
      <c r="J40" s="43">
        <f t="shared" si="2"/>
        <v>29.161764705882351</v>
      </c>
      <c r="K40">
        <v>1</v>
      </c>
      <c r="L40" s="44">
        <v>1</v>
      </c>
      <c r="M40" s="44">
        <v>0</v>
      </c>
      <c r="N40">
        <v>5</v>
      </c>
      <c r="O40">
        <v>61</v>
      </c>
      <c r="R40" s="32"/>
      <c r="S40" s="32"/>
      <c r="T40" s="32"/>
      <c r="U40" s="32"/>
      <c r="V40" s="32"/>
      <c r="W40" s="24"/>
      <c r="X40" s="24"/>
      <c r="Y40" s="24"/>
      <c r="Z40" s="32"/>
      <c r="AA40" s="32"/>
    </row>
    <row r="41" spans="1:27" x14ac:dyDescent="0.25">
      <c r="A41" t="s">
        <v>317</v>
      </c>
      <c r="B41" t="str">
        <f>VLOOKUP(A41,Names!A:C,3,FALSE)</f>
        <v>B Brown</v>
      </c>
      <c r="C41">
        <v>17</v>
      </c>
      <c r="D41">
        <v>31</v>
      </c>
      <c r="E41">
        <v>0</v>
      </c>
      <c r="F41">
        <v>141</v>
      </c>
      <c r="G41">
        <v>3</v>
      </c>
      <c r="H41" s="43">
        <f t="shared" si="0"/>
        <v>47</v>
      </c>
      <c r="I41" s="43">
        <f t="shared" si="1"/>
        <v>4.5483870967741939</v>
      </c>
      <c r="J41" s="43">
        <f t="shared" si="2"/>
        <v>62</v>
      </c>
      <c r="K41">
        <v>0</v>
      </c>
      <c r="L41" s="44"/>
      <c r="M41" s="44"/>
      <c r="N41">
        <v>2</v>
      </c>
      <c r="O41">
        <v>54</v>
      </c>
    </row>
    <row r="42" spans="1:27" x14ac:dyDescent="0.25">
      <c r="A42" t="s">
        <v>318</v>
      </c>
      <c r="B42" t="str">
        <f>VLOOKUP(A42,Names!A:C,3,FALSE)</f>
        <v>M Brown</v>
      </c>
      <c r="C42">
        <v>1</v>
      </c>
      <c r="D42">
        <v>2</v>
      </c>
      <c r="E42">
        <v>0</v>
      </c>
      <c r="F42">
        <v>23</v>
      </c>
      <c r="G42">
        <v>0</v>
      </c>
      <c r="H42" s="43" t="str">
        <f t="shared" si="0"/>
        <v>-</v>
      </c>
      <c r="I42" s="43">
        <f t="shared" si="1"/>
        <v>11.5</v>
      </c>
      <c r="J42" s="43" t="str">
        <f t="shared" si="2"/>
        <v>-</v>
      </c>
      <c r="K42">
        <v>0</v>
      </c>
      <c r="L42" s="44"/>
      <c r="M42" s="44"/>
      <c r="N42">
        <v>0</v>
      </c>
      <c r="O42">
        <v>23</v>
      </c>
    </row>
    <row r="43" spans="1:27" x14ac:dyDescent="0.25">
      <c r="A43" t="s">
        <v>319</v>
      </c>
      <c r="B43" t="str">
        <f>VLOOKUP(A43,Names!A:C,3,FALSE)</f>
        <v>P Brown</v>
      </c>
      <c r="C43">
        <v>22</v>
      </c>
      <c r="D43">
        <v>4</v>
      </c>
      <c r="E43">
        <v>0</v>
      </c>
      <c r="F43">
        <v>35</v>
      </c>
      <c r="G43">
        <v>0</v>
      </c>
      <c r="H43" s="43" t="str">
        <f t="shared" si="0"/>
        <v>-</v>
      </c>
      <c r="I43" s="43">
        <f t="shared" si="1"/>
        <v>8.75</v>
      </c>
      <c r="J43" s="43" t="str">
        <f t="shared" si="2"/>
        <v>-</v>
      </c>
      <c r="K43">
        <v>0</v>
      </c>
      <c r="L43" s="44"/>
      <c r="M43" s="44"/>
      <c r="N43">
        <v>0</v>
      </c>
      <c r="O43">
        <v>11</v>
      </c>
    </row>
    <row r="44" spans="1:27" x14ac:dyDescent="0.25">
      <c r="A44" t="s">
        <v>320</v>
      </c>
      <c r="B44" t="str">
        <f>VLOOKUP(A44,Names!A:C,3,FALSE)</f>
        <v>D Bruce</v>
      </c>
      <c r="C44">
        <v>1</v>
      </c>
      <c r="D44">
        <v>0</v>
      </c>
      <c r="E44">
        <v>0</v>
      </c>
      <c r="F44">
        <v>0</v>
      </c>
      <c r="G44">
        <v>0</v>
      </c>
      <c r="H44" s="43" t="str">
        <f t="shared" si="0"/>
        <v>-</v>
      </c>
      <c r="I44" s="43" t="str">
        <f t="shared" si="1"/>
        <v>-</v>
      </c>
      <c r="J44" s="43" t="str">
        <f t="shared" si="2"/>
        <v>-</v>
      </c>
      <c r="K44">
        <v>0</v>
      </c>
      <c r="L44" s="44"/>
      <c r="M44" s="44"/>
    </row>
    <row r="45" spans="1:27" x14ac:dyDescent="0.25">
      <c r="A45" t="s">
        <v>321</v>
      </c>
      <c r="B45" t="str">
        <f>VLOOKUP(A45,Names!A:C,3,FALSE)</f>
        <v>G Buckley</v>
      </c>
      <c r="C45">
        <v>1</v>
      </c>
      <c r="D45">
        <v>0</v>
      </c>
      <c r="E45">
        <v>0</v>
      </c>
      <c r="F45">
        <v>0</v>
      </c>
      <c r="G45">
        <v>0</v>
      </c>
      <c r="H45" s="43" t="str">
        <f t="shared" si="0"/>
        <v>-</v>
      </c>
      <c r="I45" s="43" t="str">
        <f t="shared" si="1"/>
        <v>-</v>
      </c>
      <c r="J45" s="43" t="str">
        <f t="shared" si="2"/>
        <v>-</v>
      </c>
      <c r="K45">
        <v>0</v>
      </c>
      <c r="L45" s="44"/>
      <c r="M45" s="44"/>
    </row>
    <row r="46" spans="1:27" x14ac:dyDescent="0.25">
      <c r="A46" t="s">
        <v>322</v>
      </c>
      <c r="B46" t="str">
        <f>VLOOKUP(A46,Names!A:C,3,FALSE)</f>
        <v>Richard Buckley</v>
      </c>
      <c r="C46">
        <v>200</v>
      </c>
      <c r="D46">
        <v>60</v>
      </c>
      <c r="E46">
        <v>0</v>
      </c>
      <c r="F46">
        <v>339</v>
      </c>
      <c r="G46">
        <v>14</v>
      </c>
      <c r="H46" s="43">
        <f t="shared" si="0"/>
        <v>24.214285714285715</v>
      </c>
      <c r="I46" s="43">
        <f t="shared" si="1"/>
        <v>5.65</v>
      </c>
      <c r="J46" s="43">
        <f t="shared" si="2"/>
        <v>25.714285714285715</v>
      </c>
      <c r="K46">
        <v>1</v>
      </c>
      <c r="L46" s="44"/>
      <c r="M46" s="44"/>
      <c r="N46">
        <v>5</v>
      </c>
      <c r="O46">
        <v>39</v>
      </c>
    </row>
    <row r="47" spans="1:27" x14ac:dyDescent="0.25">
      <c r="A47" t="s">
        <v>324</v>
      </c>
      <c r="B47" t="str">
        <f>VLOOKUP(A47,Names!A:C,3,FALSE)</f>
        <v>G Buckner</v>
      </c>
      <c r="C47">
        <v>117</v>
      </c>
      <c r="D47">
        <v>27</v>
      </c>
      <c r="E47">
        <v>0</v>
      </c>
      <c r="F47">
        <v>217</v>
      </c>
      <c r="G47">
        <v>8</v>
      </c>
      <c r="H47" s="43">
        <f t="shared" si="0"/>
        <v>27.125</v>
      </c>
      <c r="I47" s="43">
        <f t="shared" si="1"/>
        <v>8.0370370370370363</v>
      </c>
      <c r="J47" s="43">
        <f t="shared" si="2"/>
        <v>20.25</v>
      </c>
      <c r="K47">
        <v>0</v>
      </c>
      <c r="L47" s="44"/>
      <c r="M47" s="44"/>
      <c r="N47">
        <v>2</v>
      </c>
      <c r="O47">
        <v>1</v>
      </c>
    </row>
    <row r="48" spans="1:27" x14ac:dyDescent="0.25">
      <c r="A48" t="s">
        <v>325</v>
      </c>
      <c r="B48" t="str">
        <f>VLOOKUP(A48,Names!A:C,3,FALSE)</f>
        <v>Alex Burriel</v>
      </c>
      <c r="C48">
        <v>11</v>
      </c>
      <c r="D48">
        <v>62</v>
      </c>
      <c r="E48">
        <v>7</v>
      </c>
      <c r="F48">
        <v>288</v>
      </c>
      <c r="G48">
        <v>12</v>
      </c>
      <c r="H48" s="43">
        <f t="shared" si="0"/>
        <v>24</v>
      </c>
      <c r="I48" s="43">
        <f t="shared" si="1"/>
        <v>4.645161290322581</v>
      </c>
      <c r="J48" s="43">
        <f t="shared" si="2"/>
        <v>31</v>
      </c>
      <c r="K48">
        <v>0</v>
      </c>
      <c r="L48" s="44"/>
      <c r="M48" s="44"/>
      <c r="N48">
        <v>3</v>
      </c>
      <c r="O48">
        <v>8</v>
      </c>
    </row>
    <row r="49" spans="1:27" x14ac:dyDescent="0.25">
      <c r="A49" t="s">
        <v>326</v>
      </c>
      <c r="B49" t="str">
        <f>VLOOKUP(A49,Names!A:C,3,FALSE)</f>
        <v>Rhys Byrne</v>
      </c>
      <c r="C49">
        <v>11</v>
      </c>
      <c r="D49">
        <v>3</v>
      </c>
      <c r="E49">
        <v>0</v>
      </c>
      <c r="F49">
        <v>16</v>
      </c>
      <c r="G49">
        <v>1</v>
      </c>
      <c r="H49" s="43">
        <f t="shared" si="0"/>
        <v>16</v>
      </c>
      <c r="I49" s="43">
        <f t="shared" si="1"/>
        <v>5.333333333333333</v>
      </c>
      <c r="J49" s="43">
        <f t="shared" si="2"/>
        <v>18</v>
      </c>
      <c r="K49">
        <v>0</v>
      </c>
      <c r="L49" s="44"/>
      <c r="M49" s="44"/>
      <c r="N49">
        <v>1</v>
      </c>
      <c r="O49">
        <v>16</v>
      </c>
    </row>
    <row r="50" spans="1:27" x14ac:dyDescent="0.25">
      <c r="A50" t="s">
        <v>327</v>
      </c>
      <c r="B50" t="str">
        <f>VLOOKUP(A50,Names!A:C,3,FALSE)</f>
        <v>M Callanan</v>
      </c>
      <c r="C50">
        <v>24</v>
      </c>
      <c r="D50">
        <v>30</v>
      </c>
      <c r="E50">
        <v>4</v>
      </c>
      <c r="F50">
        <v>120</v>
      </c>
      <c r="G50">
        <v>9</v>
      </c>
      <c r="H50" s="43">
        <f t="shared" si="0"/>
        <v>13.333333333333334</v>
      </c>
      <c r="I50" s="43">
        <f t="shared" si="1"/>
        <v>4</v>
      </c>
      <c r="J50" s="43">
        <f t="shared" si="2"/>
        <v>20</v>
      </c>
      <c r="K50">
        <v>0</v>
      </c>
      <c r="L50" s="44"/>
      <c r="M50" s="44"/>
      <c r="N50">
        <v>4</v>
      </c>
      <c r="O50">
        <v>8</v>
      </c>
    </row>
    <row r="51" spans="1:27" x14ac:dyDescent="0.25">
      <c r="A51" t="s">
        <v>328</v>
      </c>
      <c r="B51" t="str">
        <f>VLOOKUP(A51,Names!A:C,3,FALSE)</f>
        <v>Anthony Campbell</v>
      </c>
      <c r="C51">
        <v>89</v>
      </c>
      <c r="D51">
        <v>627</v>
      </c>
      <c r="E51">
        <v>73</v>
      </c>
      <c r="F51">
        <v>2729</v>
      </c>
      <c r="G51">
        <v>115</v>
      </c>
      <c r="H51" s="43">
        <f t="shared" si="0"/>
        <v>23.730434782608697</v>
      </c>
      <c r="I51" s="43">
        <f t="shared" si="1"/>
        <v>4.3524720893141948</v>
      </c>
      <c r="J51" s="43">
        <f t="shared" si="2"/>
        <v>32.713043478260872</v>
      </c>
      <c r="K51">
        <v>3</v>
      </c>
      <c r="L51" s="44"/>
      <c r="M51" s="44"/>
      <c r="N51">
        <v>6</v>
      </c>
      <c r="O51">
        <v>45</v>
      </c>
    </row>
    <row r="52" spans="1:27" x14ac:dyDescent="0.25">
      <c r="A52" t="s">
        <v>329</v>
      </c>
      <c r="B52" t="str">
        <f>VLOOKUP(A52,Names!A:C,3,FALSE)</f>
        <v>J Capel</v>
      </c>
      <c r="C52">
        <v>1</v>
      </c>
      <c r="D52">
        <v>5</v>
      </c>
      <c r="E52">
        <v>0</v>
      </c>
      <c r="F52">
        <v>39</v>
      </c>
      <c r="G52">
        <v>1</v>
      </c>
      <c r="H52" s="43">
        <f t="shared" si="0"/>
        <v>39</v>
      </c>
      <c r="I52" s="43">
        <f t="shared" si="1"/>
        <v>7.8</v>
      </c>
      <c r="J52" s="43">
        <f t="shared" si="2"/>
        <v>30</v>
      </c>
      <c r="K52">
        <v>0</v>
      </c>
      <c r="L52" s="44"/>
      <c r="M52" s="44"/>
      <c r="N52">
        <v>1</v>
      </c>
      <c r="O52">
        <v>39</v>
      </c>
    </row>
    <row r="53" spans="1:27" x14ac:dyDescent="0.25">
      <c r="A53" t="s">
        <v>330</v>
      </c>
      <c r="B53" t="str">
        <f>VLOOKUP(A53,Names!A:C,3,FALSE)</f>
        <v>C Carline</v>
      </c>
      <c r="C53">
        <v>1</v>
      </c>
      <c r="D53">
        <v>0</v>
      </c>
      <c r="E53">
        <v>0</v>
      </c>
      <c r="F53">
        <v>0</v>
      </c>
      <c r="G53">
        <v>0</v>
      </c>
      <c r="H53" s="43" t="str">
        <f t="shared" si="0"/>
        <v>-</v>
      </c>
      <c r="I53" s="43" t="str">
        <f t="shared" si="1"/>
        <v>-</v>
      </c>
      <c r="J53" s="43" t="str">
        <f t="shared" si="2"/>
        <v>-</v>
      </c>
      <c r="K53">
        <v>0</v>
      </c>
      <c r="L53" s="44"/>
      <c r="M53" s="44"/>
    </row>
    <row r="54" spans="1:27" x14ac:dyDescent="0.25">
      <c r="A54" t="s">
        <v>331</v>
      </c>
      <c r="B54" t="str">
        <f>VLOOKUP(A54,Names!A:C,3,FALSE)</f>
        <v>Conor Carson</v>
      </c>
      <c r="C54">
        <v>3</v>
      </c>
      <c r="D54">
        <v>0</v>
      </c>
      <c r="E54">
        <v>0</v>
      </c>
      <c r="F54">
        <v>0</v>
      </c>
      <c r="G54">
        <v>0</v>
      </c>
      <c r="H54" s="43" t="str">
        <f t="shared" si="0"/>
        <v>-</v>
      </c>
      <c r="I54" s="43" t="str">
        <f t="shared" si="1"/>
        <v>-</v>
      </c>
      <c r="J54" s="43" t="str">
        <f t="shared" si="2"/>
        <v>-</v>
      </c>
      <c r="K54">
        <v>0</v>
      </c>
      <c r="L54" s="44"/>
      <c r="M54" s="44"/>
    </row>
    <row r="55" spans="1:27" x14ac:dyDescent="0.25">
      <c r="A55" t="s">
        <v>332</v>
      </c>
      <c r="B55" t="str">
        <f>VLOOKUP(A55,Names!A:C,3,FALSE)</f>
        <v>Simon Carson</v>
      </c>
      <c r="C55">
        <v>158</v>
      </c>
      <c r="D55">
        <v>788</v>
      </c>
      <c r="E55">
        <v>68</v>
      </c>
      <c r="F55">
        <v>3625</v>
      </c>
      <c r="G55">
        <v>120</v>
      </c>
      <c r="H55" s="43">
        <f t="shared" si="0"/>
        <v>30.208333333333332</v>
      </c>
      <c r="I55" s="43">
        <f t="shared" si="1"/>
        <v>4.6002538071065988</v>
      </c>
      <c r="J55" s="43">
        <f t="shared" si="2"/>
        <v>39.4</v>
      </c>
      <c r="K55">
        <v>2</v>
      </c>
      <c r="L55" s="44">
        <v>14</v>
      </c>
      <c r="M55" s="44">
        <v>2</v>
      </c>
      <c r="N55">
        <v>6</v>
      </c>
      <c r="O55">
        <v>32</v>
      </c>
      <c r="R55" s="32"/>
      <c r="S55" s="32"/>
      <c r="T55" s="32"/>
      <c r="U55" s="32"/>
      <c r="V55" s="32"/>
      <c r="W55" s="24"/>
      <c r="X55" s="24"/>
      <c r="Y55" s="24"/>
      <c r="Z55" s="32"/>
      <c r="AA55" s="32"/>
    </row>
    <row r="56" spans="1:27" x14ac:dyDescent="0.25">
      <c r="A56" t="s">
        <v>333</v>
      </c>
      <c r="B56" t="str">
        <f>VLOOKUP(A56,Names!A:C,3,FALSE)</f>
        <v>T Cawkwell</v>
      </c>
      <c r="C56">
        <v>6</v>
      </c>
      <c r="D56">
        <v>0</v>
      </c>
      <c r="E56">
        <v>0</v>
      </c>
      <c r="F56">
        <v>0</v>
      </c>
      <c r="G56">
        <v>0</v>
      </c>
      <c r="H56" s="43" t="str">
        <f t="shared" si="0"/>
        <v>-</v>
      </c>
      <c r="I56" s="43" t="str">
        <f t="shared" si="1"/>
        <v>-</v>
      </c>
      <c r="J56" s="43" t="str">
        <f t="shared" si="2"/>
        <v>-</v>
      </c>
      <c r="K56">
        <v>0</v>
      </c>
      <c r="L56" s="44"/>
      <c r="M56" s="44"/>
    </row>
    <row r="57" spans="1:27" x14ac:dyDescent="0.25">
      <c r="A57" t="s">
        <v>334</v>
      </c>
      <c r="B57" t="str">
        <f>VLOOKUP(A57,Names!A:C,3,FALSE)</f>
        <v>Kevin Chau</v>
      </c>
      <c r="C57">
        <v>34</v>
      </c>
      <c r="D57">
        <v>25</v>
      </c>
      <c r="E57">
        <v>0</v>
      </c>
      <c r="F57">
        <v>196</v>
      </c>
      <c r="G57">
        <v>6</v>
      </c>
      <c r="H57" s="43">
        <f t="shared" si="0"/>
        <v>32.666666666666664</v>
      </c>
      <c r="I57" s="43">
        <f t="shared" si="1"/>
        <v>7.84</v>
      </c>
      <c r="J57" s="43">
        <f t="shared" si="2"/>
        <v>25</v>
      </c>
      <c r="K57">
        <v>0</v>
      </c>
      <c r="L57" s="44">
        <v>22</v>
      </c>
      <c r="M57" s="44">
        <v>1</v>
      </c>
      <c r="N57">
        <v>3</v>
      </c>
      <c r="O57">
        <v>36</v>
      </c>
      <c r="R57" s="32"/>
      <c r="S57" s="32"/>
      <c r="T57" s="32"/>
      <c r="U57" s="32"/>
      <c r="V57" s="32"/>
      <c r="W57" s="24"/>
      <c r="X57" s="24"/>
      <c r="Y57" s="24"/>
      <c r="Z57" s="32"/>
      <c r="AA57" s="32"/>
    </row>
    <row r="58" spans="1:27" x14ac:dyDescent="0.25">
      <c r="A58" t="s">
        <v>335</v>
      </c>
      <c r="B58" t="str">
        <f>VLOOKUP(A58,Names!A:C,3,FALSE)</f>
        <v>A Chowdhary</v>
      </c>
      <c r="C58">
        <v>1</v>
      </c>
      <c r="D58">
        <v>0</v>
      </c>
      <c r="E58">
        <v>0</v>
      </c>
      <c r="F58">
        <v>0</v>
      </c>
      <c r="G58">
        <v>0</v>
      </c>
      <c r="H58" s="43" t="str">
        <f t="shared" si="0"/>
        <v>-</v>
      </c>
      <c r="I58" s="43" t="str">
        <f t="shared" si="1"/>
        <v>-</v>
      </c>
      <c r="J58" s="43" t="str">
        <f t="shared" si="2"/>
        <v>-</v>
      </c>
      <c r="K58">
        <v>0</v>
      </c>
      <c r="L58" s="44"/>
      <c r="M58" s="44"/>
    </row>
    <row r="59" spans="1:27" x14ac:dyDescent="0.25">
      <c r="A59" t="s">
        <v>336</v>
      </c>
      <c r="B59" t="str">
        <f>VLOOKUP(A59,Names!A:C,3,FALSE)</f>
        <v>C Chowdry</v>
      </c>
      <c r="C59">
        <v>1</v>
      </c>
      <c r="D59">
        <v>4</v>
      </c>
      <c r="E59">
        <v>0</v>
      </c>
      <c r="F59">
        <v>12</v>
      </c>
      <c r="G59">
        <v>1</v>
      </c>
      <c r="H59" s="43">
        <f t="shared" si="0"/>
        <v>12</v>
      </c>
      <c r="I59" s="43">
        <f t="shared" si="1"/>
        <v>3</v>
      </c>
      <c r="J59" s="43">
        <f t="shared" si="2"/>
        <v>24</v>
      </c>
      <c r="K59">
        <v>0</v>
      </c>
      <c r="L59" s="44"/>
      <c r="M59" s="44"/>
      <c r="N59">
        <v>1</v>
      </c>
      <c r="O59">
        <v>12</v>
      </c>
    </row>
    <row r="60" spans="1:27" x14ac:dyDescent="0.25">
      <c r="A60" t="s">
        <v>337</v>
      </c>
      <c r="B60" t="str">
        <f>VLOOKUP(A60,Names!A:C,3,FALSE)</f>
        <v>B Clark</v>
      </c>
      <c r="C60">
        <v>25</v>
      </c>
      <c r="D60">
        <v>43</v>
      </c>
      <c r="E60">
        <v>2</v>
      </c>
      <c r="F60">
        <v>217</v>
      </c>
      <c r="G60">
        <v>10</v>
      </c>
      <c r="H60" s="43">
        <f t="shared" si="0"/>
        <v>21.7</v>
      </c>
      <c r="I60" s="43">
        <f t="shared" si="1"/>
        <v>5.0465116279069768</v>
      </c>
      <c r="J60" s="43">
        <f t="shared" si="2"/>
        <v>25.8</v>
      </c>
      <c r="K60">
        <v>0</v>
      </c>
      <c r="L60" s="44"/>
      <c r="M60" s="44"/>
      <c r="N60">
        <v>4</v>
      </c>
      <c r="O60">
        <v>22</v>
      </c>
    </row>
    <row r="61" spans="1:27" x14ac:dyDescent="0.25">
      <c r="A61" t="s">
        <v>338</v>
      </c>
      <c r="B61" t="str">
        <f>VLOOKUP(A61,Names!A:C,3,FALSE)</f>
        <v>Dave Conway</v>
      </c>
      <c r="C61">
        <v>30</v>
      </c>
      <c r="D61">
        <v>107.2</v>
      </c>
      <c r="E61">
        <v>12</v>
      </c>
      <c r="F61">
        <v>396</v>
      </c>
      <c r="G61">
        <v>18</v>
      </c>
      <c r="H61" s="43">
        <f t="shared" si="0"/>
        <v>22</v>
      </c>
      <c r="I61" s="43">
        <f t="shared" si="1"/>
        <v>3.6940298507462686</v>
      </c>
      <c r="J61" s="43">
        <f t="shared" si="2"/>
        <v>35.733333333333334</v>
      </c>
      <c r="K61">
        <v>0</v>
      </c>
      <c r="L61" s="44">
        <v>6</v>
      </c>
      <c r="M61" s="44">
        <v>1</v>
      </c>
      <c r="N61">
        <v>4</v>
      </c>
      <c r="O61">
        <v>20</v>
      </c>
      <c r="R61" s="32"/>
      <c r="S61" s="32"/>
      <c r="T61" s="32"/>
      <c r="U61" s="32"/>
      <c r="V61" s="32"/>
      <c r="W61" s="24"/>
      <c r="X61" s="24"/>
      <c r="Y61" s="24"/>
      <c r="Z61" s="32"/>
      <c r="AA61" s="32"/>
    </row>
    <row r="62" spans="1:27" x14ac:dyDescent="0.25">
      <c r="A62" t="s">
        <v>339</v>
      </c>
      <c r="B62" t="str">
        <f>VLOOKUP(A62,Names!A:C,3,FALSE)</f>
        <v>J Cooper</v>
      </c>
      <c r="C62">
        <v>12</v>
      </c>
      <c r="D62">
        <v>34</v>
      </c>
      <c r="E62">
        <v>1</v>
      </c>
      <c r="F62">
        <v>228</v>
      </c>
      <c r="G62">
        <v>14</v>
      </c>
      <c r="H62" s="43">
        <f t="shared" si="0"/>
        <v>16.285714285714285</v>
      </c>
      <c r="I62" s="43">
        <f t="shared" si="1"/>
        <v>6.7058823529411766</v>
      </c>
      <c r="J62" s="43">
        <f t="shared" si="2"/>
        <v>14.571428571428571</v>
      </c>
      <c r="K62">
        <v>0</v>
      </c>
      <c r="L62" s="44"/>
      <c r="M62" s="44"/>
      <c r="N62">
        <v>3</v>
      </c>
      <c r="O62">
        <v>16</v>
      </c>
    </row>
    <row r="63" spans="1:27" x14ac:dyDescent="0.25">
      <c r="A63" t="s">
        <v>340</v>
      </c>
      <c r="B63" t="str">
        <f>VLOOKUP(A63,Names!A:C,3,FALSE)</f>
        <v>Robert Cox</v>
      </c>
      <c r="C63">
        <v>319</v>
      </c>
      <c r="D63">
        <v>1983</v>
      </c>
      <c r="E63">
        <v>145</v>
      </c>
      <c r="F63">
        <v>7361</v>
      </c>
      <c r="G63">
        <v>444</v>
      </c>
      <c r="H63" s="43">
        <f t="shared" si="0"/>
        <v>16.578828828828829</v>
      </c>
      <c r="I63" s="43">
        <f t="shared" si="1"/>
        <v>3.7120524457892081</v>
      </c>
      <c r="J63" s="43">
        <f t="shared" si="2"/>
        <v>26.797297297297298</v>
      </c>
      <c r="K63">
        <v>7</v>
      </c>
      <c r="L63" s="44">
        <v>7</v>
      </c>
      <c r="M63" s="44">
        <v>0</v>
      </c>
      <c r="N63">
        <v>7</v>
      </c>
      <c r="O63">
        <v>23</v>
      </c>
      <c r="R63" s="32"/>
      <c r="S63" s="32"/>
      <c r="T63" s="32"/>
      <c r="U63" s="32"/>
      <c r="V63" s="32"/>
      <c r="W63" s="24"/>
      <c r="X63" s="24"/>
      <c r="Y63" s="24"/>
      <c r="Z63" s="32"/>
      <c r="AA63" s="32"/>
    </row>
    <row r="64" spans="1:27" x14ac:dyDescent="0.25">
      <c r="A64" t="s">
        <v>341</v>
      </c>
      <c r="B64" t="str">
        <f>VLOOKUP(A64,Names!A:C,3,FALSE)</f>
        <v>N Creek</v>
      </c>
      <c r="C64">
        <v>16</v>
      </c>
      <c r="D64">
        <v>5</v>
      </c>
      <c r="E64">
        <v>0</v>
      </c>
      <c r="F64">
        <v>32</v>
      </c>
      <c r="G64">
        <v>0</v>
      </c>
      <c r="H64" s="43" t="str">
        <f t="shared" si="0"/>
        <v>-</v>
      </c>
      <c r="I64" s="43">
        <f t="shared" si="1"/>
        <v>6.4</v>
      </c>
      <c r="J64" s="43" t="str">
        <f t="shared" si="2"/>
        <v>-</v>
      </c>
      <c r="K64">
        <v>0</v>
      </c>
      <c r="L64" s="44"/>
      <c r="M64" s="44"/>
      <c r="N64">
        <v>0</v>
      </c>
      <c r="O64">
        <v>13</v>
      </c>
    </row>
    <row r="65" spans="1:27" x14ac:dyDescent="0.25">
      <c r="A65" t="s">
        <v>342</v>
      </c>
      <c r="B65" t="str">
        <f>VLOOKUP(A65,Names!A:C,3,FALSE)</f>
        <v>M Crew</v>
      </c>
      <c r="C65">
        <v>1</v>
      </c>
      <c r="D65">
        <v>0</v>
      </c>
      <c r="E65">
        <v>0</v>
      </c>
      <c r="F65">
        <v>0</v>
      </c>
      <c r="G65">
        <v>0</v>
      </c>
      <c r="H65" s="43" t="str">
        <f t="shared" si="0"/>
        <v>-</v>
      </c>
      <c r="I65" s="43" t="str">
        <f t="shared" si="1"/>
        <v>-</v>
      </c>
      <c r="J65" s="43" t="str">
        <f t="shared" si="2"/>
        <v>-</v>
      </c>
      <c r="K65">
        <v>0</v>
      </c>
      <c r="L65" s="44"/>
      <c r="M65" s="44"/>
    </row>
    <row r="66" spans="1:27" x14ac:dyDescent="0.25">
      <c r="A66" t="s">
        <v>343</v>
      </c>
      <c r="B66" t="str">
        <f>VLOOKUP(A66,Names!A:C,3,FALSE)</f>
        <v>V Cruickshank</v>
      </c>
      <c r="C66">
        <v>2</v>
      </c>
      <c r="D66">
        <v>12</v>
      </c>
      <c r="E66">
        <v>2</v>
      </c>
      <c r="F66">
        <v>41</v>
      </c>
      <c r="G66">
        <v>1</v>
      </c>
      <c r="H66" s="43">
        <f t="shared" si="0"/>
        <v>41</v>
      </c>
      <c r="I66" s="43">
        <f t="shared" si="1"/>
        <v>3.4166666666666665</v>
      </c>
      <c r="J66" s="43">
        <f t="shared" si="2"/>
        <v>72</v>
      </c>
      <c r="K66">
        <v>0</v>
      </c>
      <c r="L66" s="44"/>
      <c r="M66" s="44"/>
      <c r="N66">
        <v>1</v>
      </c>
      <c r="O66">
        <v>19</v>
      </c>
    </row>
    <row r="67" spans="1:27" x14ac:dyDescent="0.25">
      <c r="A67" t="s">
        <v>344</v>
      </c>
      <c r="B67" t="str">
        <f>VLOOKUP(A67,Names!A:C,3,FALSE)</f>
        <v>S Dalton</v>
      </c>
      <c r="C67">
        <v>4</v>
      </c>
      <c r="D67">
        <v>20</v>
      </c>
      <c r="E67">
        <v>5</v>
      </c>
      <c r="F67">
        <v>99</v>
      </c>
      <c r="G67">
        <v>1</v>
      </c>
      <c r="H67" s="43">
        <f t="shared" si="0"/>
        <v>99</v>
      </c>
      <c r="I67" s="43">
        <f t="shared" si="1"/>
        <v>4.95</v>
      </c>
      <c r="J67" s="43">
        <f t="shared" si="2"/>
        <v>120</v>
      </c>
      <c r="K67">
        <v>0</v>
      </c>
      <c r="L67" s="44"/>
      <c r="M67" s="44"/>
      <c r="N67">
        <v>1</v>
      </c>
      <c r="O67">
        <v>23</v>
      </c>
    </row>
    <row r="68" spans="1:27" x14ac:dyDescent="0.25">
      <c r="A68" t="s">
        <v>345</v>
      </c>
      <c r="B68" t="str">
        <f>VLOOKUP(A68,Names!A:C,3,FALSE)</f>
        <v>Dyll Davies</v>
      </c>
      <c r="C68">
        <v>261</v>
      </c>
      <c r="D68">
        <v>85</v>
      </c>
      <c r="E68">
        <v>0</v>
      </c>
      <c r="F68">
        <v>430</v>
      </c>
      <c r="G68">
        <v>17</v>
      </c>
      <c r="H68" s="43">
        <f t="shared" si="0"/>
        <v>25.294117647058822</v>
      </c>
      <c r="I68" s="43">
        <f t="shared" si="1"/>
        <v>5.0588235294117645</v>
      </c>
      <c r="J68" s="43">
        <f t="shared" si="2"/>
        <v>30</v>
      </c>
      <c r="K68">
        <v>0</v>
      </c>
      <c r="L68" s="44"/>
      <c r="M68" s="44"/>
      <c r="N68">
        <v>2</v>
      </c>
      <c r="O68">
        <v>3</v>
      </c>
    </row>
    <row r="69" spans="1:27" x14ac:dyDescent="0.25">
      <c r="A69" t="s">
        <v>346</v>
      </c>
      <c r="B69" t="str">
        <f>VLOOKUP(A69,Names!A:C,3,FALSE)</f>
        <v>Harry Davies</v>
      </c>
      <c r="C69">
        <v>55</v>
      </c>
      <c r="D69">
        <v>216.1</v>
      </c>
      <c r="E69">
        <v>5</v>
      </c>
      <c r="F69">
        <v>1484</v>
      </c>
      <c r="G69">
        <v>43</v>
      </c>
      <c r="H69" s="43">
        <f t="shared" si="0"/>
        <v>34.511627906976742</v>
      </c>
      <c r="I69" s="43">
        <f t="shared" si="1"/>
        <v>6.8671911152244336</v>
      </c>
      <c r="J69" s="43">
        <f t="shared" si="2"/>
        <v>30.153488372093022</v>
      </c>
      <c r="K69">
        <v>0</v>
      </c>
      <c r="L69" s="44">
        <v>30</v>
      </c>
      <c r="M69" s="44">
        <v>8</v>
      </c>
      <c r="N69">
        <v>3</v>
      </c>
      <c r="O69">
        <v>8</v>
      </c>
      <c r="R69" s="32"/>
      <c r="S69" s="32"/>
      <c r="T69" s="32"/>
      <c r="U69" s="32"/>
      <c r="V69" s="32"/>
      <c r="W69" s="24"/>
      <c r="X69" s="24"/>
      <c r="Y69" s="24"/>
      <c r="Z69" s="32"/>
      <c r="AA69" s="32"/>
    </row>
    <row r="70" spans="1:27" x14ac:dyDescent="0.25">
      <c r="A70" t="s">
        <v>347</v>
      </c>
      <c r="B70" t="str">
        <f>VLOOKUP(A70,Names!A:C,3,FALSE)</f>
        <v>J Davies</v>
      </c>
      <c r="C70">
        <v>1</v>
      </c>
      <c r="D70">
        <v>6</v>
      </c>
      <c r="E70">
        <v>0</v>
      </c>
      <c r="F70">
        <v>42</v>
      </c>
      <c r="G70">
        <v>1</v>
      </c>
      <c r="H70" s="43">
        <f t="shared" si="0"/>
        <v>42</v>
      </c>
      <c r="I70" s="43">
        <f t="shared" si="1"/>
        <v>7</v>
      </c>
      <c r="J70" s="43">
        <f t="shared" si="2"/>
        <v>36</v>
      </c>
      <c r="K70">
        <v>0</v>
      </c>
      <c r="L70" s="44"/>
      <c r="M70" s="44"/>
      <c r="N70">
        <v>1</v>
      </c>
      <c r="O70">
        <v>42</v>
      </c>
    </row>
    <row r="71" spans="1:27" x14ac:dyDescent="0.25">
      <c r="A71" t="s">
        <v>348</v>
      </c>
      <c r="B71" t="str">
        <f>VLOOKUP(A71,Names!A:C,3,FALSE)</f>
        <v>L Derbyshire</v>
      </c>
      <c r="C71">
        <v>5</v>
      </c>
      <c r="D71">
        <v>0</v>
      </c>
      <c r="E71">
        <v>0</v>
      </c>
      <c r="F71">
        <v>0</v>
      </c>
      <c r="G71">
        <v>0</v>
      </c>
      <c r="H71" s="43" t="str">
        <f t="shared" si="0"/>
        <v>-</v>
      </c>
      <c r="I71" s="43" t="str">
        <f t="shared" si="1"/>
        <v>-</v>
      </c>
      <c r="J71" s="43" t="str">
        <f t="shared" si="2"/>
        <v>-</v>
      </c>
      <c r="K71">
        <v>0</v>
      </c>
      <c r="L71" s="44"/>
      <c r="M71" s="44"/>
    </row>
    <row r="72" spans="1:27" x14ac:dyDescent="0.25">
      <c r="A72" t="s">
        <v>349</v>
      </c>
      <c r="B72" t="str">
        <f>VLOOKUP(A72,Names!A:C,3,FALSE)</f>
        <v>P Derbyshire</v>
      </c>
      <c r="C72">
        <v>2</v>
      </c>
      <c r="D72">
        <v>14</v>
      </c>
      <c r="E72">
        <v>2</v>
      </c>
      <c r="F72">
        <v>46</v>
      </c>
      <c r="G72">
        <v>2</v>
      </c>
      <c r="H72" s="43">
        <f t="shared" ref="H72:H135" si="3">IF(G72=0, "-", SUM(F72/G72))</f>
        <v>23</v>
      </c>
      <c r="I72" s="43">
        <f t="shared" ref="I72:I135" si="4">IF(F72=0, "-", SUM(F72/D72))</f>
        <v>3.2857142857142856</v>
      </c>
      <c r="J72" s="43">
        <f t="shared" ref="J72:J135" si="5">IF(G72=0, "-", SUM(D72*6/G72))</f>
        <v>42</v>
      </c>
      <c r="K72">
        <v>0</v>
      </c>
      <c r="L72" s="44"/>
      <c r="M72" s="44"/>
      <c r="N72">
        <v>1</v>
      </c>
      <c r="O72">
        <v>20</v>
      </c>
    </row>
    <row r="73" spans="1:27" x14ac:dyDescent="0.25">
      <c r="A73" t="s">
        <v>350</v>
      </c>
      <c r="B73" t="str">
        <f>VLOOKUP(A73,Names!A:C,3,FALSE)</f>
        <v>D Diamond</v>
      </c>
      <c r="C73">
        <v>2</v>
      </c>
      <c r="D73">
        <v>11</v>
      </c>
      <c r="E73">
        <v>1</v>
      </c>
      <c r="F73">
        <v>52</v>
      </c>
      <c r="G73">
        <v>0</v>
      </c>
      <c r="H73" s="43" t="str">
        <f t="shared" si="3"/>
        <v>-</v>
      </c>
      <c r="I73" s="43">
        <f t="shared" si="4"/>
        <v>4.7272727272727275</v>
      </c>
      <c r="J73" s="43" t="str">
        <f t="shared" si="5"/>
        <v>-</v>
      </c>
      <c r="K73">
        <v>0</v>
      </c>
      <c r="L73" s="44"/>
      <c r="M73" s="44"/>
      <c r="N73">
        <v>0</v>
      </c>
      <c r="O73">
        <v>23</v>
      </c>
    </row>
    <row r="74" spans="1:27" x14ac:dyDescent="0.25">
      <c r="A74" t="s">
        <v>351</v>
      </c>
      <c r="B74" t="str">
        <f>VLOOKUP(A74,Names!A:C,3,FALSE)</f>
        <v>Hamish Dowell</v>
      </c>
      <c r="C74">
        <v>21</v>
      </c>
      <c r="D74">
        <v>0</v>
      </c>
      <c r="E74">
        <v>0</v>
      </c>
      <c r="F74">
        <v>0</v>
      </c>
      <c r="G74">
        <v>0</v>
      </c>
      <c r="H74" s="43" t="str">
        <f t="shared" si="3"/>
        <v>-</v>
      </c>
      <c r="I74" s="43" t="str">
        <f t="shared" si="4"/>
        <v>-</v>
      </c>
      <c r="J74" s="43" t="str">
        <f t="shared" si="5"/>
        <v>-</v>
      </c>
      <c r="K74">
        <v>0</v>
      </c>
      <c r="L74" s="44"/>
      <c r="M74" s="44"/>
    </row>
    <row r="75" spans="1:27" x14ac:dyDescent="0.25">
      <c r="A75" t="s">
        <v>352</v>
      </c>
      <c r="B75" t="str">
        <f>VLOOKUP(A75,Names!A:C,3,FALSE)</f>
        <v>Nicko Dowell</v>
      </c>
      <c r="C75">
        <v>76</v>
      </c>
      <c r="D75">
        <v>72</v>
      </c>
      <c r="E75">
        <v>7</v>
      </c>
      <c r="F75">
        <v>359</v>
      </c>
      <c r="G75">
        <v>17</v>
      </c>
      <c r="H75" s="43">
        <f t="shared" si="3"/>
        <v>21.117647058823529</v>
      </c>
      <c r="I75" s="43">
        <f t="shared" si="4"/>
        <v>4.9861111111111107</v>
      </c>
      <c r="J75" s="43">
        <f t="shared" si="5"/>
        <v>25.411764705882351</v>
      </c>
      <c r="K75">
        <v>0</v>
      </c>
      <c r="L75" s="44"/>
      <c r="M75" s="44"/>
      <c r="N75">
        <v>3</v>
      </c>
      <c r="O75">
        <v>11</v>
      </c>
    </row>
    <row r="76" spans="1:27" x14ac:dyDescent="0.25">
      <c r="A76" t="s">
        <v>353</v>
      </c>
      <c r="B76" t="str">
        <f>VLOOKUP(A76,Names!A:C,3,FALSE)</f>
        <v>M Dudley</v>
      </c>
      <c r="C76">
        <v>3</v>
      </c>
      <c r="D76">
        <v>0</v>
      </c>
      <c r="E76">
        <v>0</v>
      </c>
      <c r="F76">
        <v>0</v>
      </c>
      <c r="G76">
        <v>0</v>
      </c>
      <c r="H76" s="43" t="str">
        <f t="shared" si="3"/>
        <v>-</v>
      </c>
      <c r="I76" s="43" t="str">
        <f t="shared" si="4"/>
        <v>-</v>
      </c>
      <c r="J76" s="43" t="str">
        <f t="shared" si="5"/>
        <v>-</v>
      </c>
      <c r="K76">
        <v>0</v>
      </c>
      <c r="L76" s="44"/>
      <c r="M76" s="44"/>
    </row>
    <row r="77" spans="1:27" x14ac:dyDescent="0.25">
      <c r="A77" t="s">
        <v>354</v>
      </c>
      <c r="B77" t="str">
        <f>VLOOKUP(A77,Names!A:C,3,FALSE)</f>
        <v>Gordon Dunne</v>
      </c>
      <c r="C77" s="32">
        <v>1</v>
      </c>
      <c r="D77" s="32">
        <v>4</v>
      </c>
      <c r="E77" s="32">
        <v>0</v>
      </c>
      <c r="F77" s="32">
        <v>40</v>
      </c>
      <c r="G77" s="32">
        <v>1</v>
      </c>
      <c r="H77" s="43">
        <f t="shared" si="3"/>
        <v>40</v>
      </c>
      <c r="I77" s="43">
        <f t="shared" si="4"/>
        <v>10</v>
      </c>
      <c r="J77" s="43">
        <f t="shared" si="5"/>
        <v>24</v>
      </c>
      <c r="K77" s="24">
        <v>0</v>
      </c>
      <c r="L77" s="46">
        <v>10</v>
      </c>
      <c r="M77" s="46">
        <v>2</v>
      </c>
      <c r="N77" s="24">
        <v>1</v>
      </c>
      <c r="O77" s="24">
        <v>40</v>
      </c>
    </row>
    <row r="78" spans="1:27" x14ac:dyDescent="0.25">
      <c r="A78" t="s">
        <v>355</v>
      </c>
      <c r="B78" t="str">
        <f>VLOOKUP(A78,Names!A:C,3,FALSE)</f>
        <v>H Ewinger</v>
      </c>
      <c r="C78">
        <v>20</v>
      </c>
      <c r="D78">
        <v>1</v>
      </c>
      <c r="E78">
        <v>0</v>
      </c>
      <c r="F78">
        <v>7</v>
      </c>
      <c r="G78">
        <v>0</v>
      </c>
      <c r="H78" s="43" t="str">
        <f t="shared" si="3"/>
        <v>-</v>
      </c>
      <c r="I78" s="43">
        <f t="shared" si="4"/>
        <v>7</v>
      </c>
      <c r="J78" s="43" t="str">
        <f t="shared" si="5"/>
        <v>-</v>
      </c>
      <c r="K78">
        <v>0</v>
      </c>
      <c r="L78" s="44"/>
      <c r="M78" s="44"/>
      <c r="N78">
        <v>0</v>
      </c>
      <c r="O78">
        <v>7</v>
      </c>
    </row>
    <row r="79" spans="1:27" x14ac:dyDescent="0.25">
      <c r="A79" t="s">
        <v>356</v>
      </c>
      <c r="B79" t="str">
        <f>VLOOKUP(A79,Names!A:C,3,FALSE)</f>
        <v>E Feast</v>
      </c>
      <c r="C79">
        <v>9</v>
      </c>
      <c r="D79">
        <v>24</v>
      </c>
      <c r="E79">
        <v>1</v>
      </c>
      <c r="F79">
        <v>162</v>
      </c>
      <c r="G79">
        <v>3</v>
      </c>
      <c r="H79" s="43">
        <f t="shared" si="3"/>
        <v>54</v>
      </c>
      <c r="I79" s="43">
        <f t="shared" si="4"/>
        <v>6.75</v>
      </c>
      <c r="J79" s="43">
        <f t="shared" si="5"/>
        <v>48</v>
      </c>
      <c r="K79">
        <v>0</v>
      </c>
      <c r="L79" s="44"/>
      <c r="M79" s="44"/>
      <c r="N79">
        <v>2</v>
      </c>
      <c r="O79">
        <v>17</v>
      </c>
    </row>
    <row r="80" spans="1:27" x14ac:dyDescent="0.25">
      <c r="A80" t="s">
        <v>357</v>
      </c>
      <c r="B80" t="str">
        <f>VLOOKUP(A80,Names!A:C,3,FALSE)</f>
        <v>Chris Feeney</v>
      </c>
      <c r="C80">
        <v>163</v>
      </c>
      <c r="D80">
        <v>4</v>
      </c>
      <c r="E80">
        <v>0</v>
      </c>
      <c r="F80">
        <v>27</v>
      </c>
      <c r="G80">
        <v>1</v>
      </c>
      <c r="H80" s="43">
        <f t="shared" si="3"/>
        <v>27</v>
      </c>
      <c r="I80" s="43">
        <f t="shared" si="4"/>
        <v>6.75</v>
      </c>
      <c r="J80" s="43">
        <f t="shared" si="5"/>
        <v>24</v>
      </c>
      <c r="K80">
        <v>0</v>
      </c>
      <c r="L80" s="44"/>
      <c r="M80" s="44"/>
      <c r="N80">
        <v>1</v>
      </c>
      <c r="O80">
        <v>27</v>
      </c>
    </row>
    <row r="81" spans="1:27" x14ac:dyDescent="0.25">
      <c r="A81" t="s">
        <v>358</v>
      </c>
      <c r="B81" t="str">
        <f>VLOOKUP(A81,Names!A:C,3,FALSE)</f>
        <v>P Fenech</v>
      </c>
      <c r="C81">
        <v>13</v>
      </c>
      <c r="D81">
        <v>56</v>
      </c>
      <c r="E81">
        <v>7</v>
      </c>
      <c r="F81">
        <v>261</v>
      </c>
      <c r="G81">
        <v>16</v>
      </c>
      <c r="H81" s="43">
        <f t="shared" si="3"/>
        <v>16.3125</v>
      </c>
      <c r="I81" s="43">
        <f t="shared" si="4"/>
        <v>4.6607142857142856</v>
      </c>
      <c r="J81" s="43">
        <f t="shared" si="5"/>
        <v>21</v>
      </c>
      <c r="K81">
        <v>0</v>
      </c>
      <c r="L81" s="44"/>
      <c r="M81" s="44"/>
      <c r="N81">
        <v>4</v>
      </c>
      <c r="O81">
        <v>44</v>
      </c>
    </row>
    <row r="82" spans="1:27" x14ac:dyDescent="0.25">
      <c r="A82" t="s">
        <v>359</v>
      </c>
      <c r="B82" t="str">
        <f>VLOOKUP(A82,Names!A:C,3,FALSE)</f>
        <v>T Flavin</v>
      </c>
      <c r="C82">
        <v>1</v>
      </c>
      <c r="D82">
        <v>1</v>
      </c>
      <c r="E82">
        <v>0</v>
      </c>
      <c r="F82">
        <v>12</v>
      </c>
      <c r="G82">
        <v>0</v>
      </c>
      <c r="H82" s="43" t="str">
        <f t="shared" si="3"/>
        <v>-</v>
      </c>
      <c r="I82" s="43">
        <f t="shared" si="4"/>
        <v>12</v>
      </c>
      <c r="J82" s="43" t="str">
        <f t="shared" si="5"/>
        <v>-</v>
      </c>
      <c r="K82">
        <v>0</v>
      </c>
      <c r="L82" s="44"/>
      <c r="M82" s="44"/>
      <c r="N82">
        <v>0</v>
      </c>
      <c r="O82">
        <v>12</v>
      </c>
    </row>
    <row r="83" spans="1:27" x14ac:dyDescent="0.25">
      <c r="A83" t="s">
        <v>360</v>
      </c>
      <c r="B83" t="str">
        <f>VLOOKUP(A83,Names!A:C,3,FALSE)</f>
        <v>S Follows</v>
      </c>
      <c r="C83">
        <v>67</v>
      </c>
      <c r="D83">
        <v>333</v>
      </c>
      <c r="E83">
        <v>32</v>
      </c>
      <c r="F83">
        <v>1754</v>
      </c>
      <c r="G83">
        <v>56</v>
      </c>
      <c r="H83" s="43">
        <f t="shared" si="3"/>
        <v>31.321428571428573</v>
      </c>
      <c r="I83" s="43">
        <f t="shared" si="4"/>
        <v>5.2672672672672673</v>
      </c>
      <c r="J83" s="43">
        <f t="shared" si="5"/>
        <v>35.678571428571431</v>
      </c>
      <c r="K83">
        <v>1</v>
      </c>
      <c r="L83" s="44"/>
      <c r="M83" s="44"/>
      <c r="N83">
        <v>5</v>
      </c>
      <c r="O83">
        <v>28</v>
      </c>
    </row>
    <row r="84" spans="1:27" x14ac:dyDescent="0.25">
      <c r="A84" t="s">
        <v>361</v>
      </c>
      <c r="B84" t="str">
        <f>VLOOKUP(A84,Names!A:C,3,FALSE)</f>
        <v>J Fowler</v>
      </c>
      <c r="C84">
        <v>12</v>
      </c>
      <c r="D84">
        <v>0</v>
      </c>
      <c r="E84">
        <v>0</v>
      </c>
      <c r="F84">
        <v>0</v>
      </c>
      <c r="G84">
        <v>0</v>
      </c>
      <c r="H84" s="43" t="str">
        <f t="shared" si="3"/>
        <v>-</v>
      </c>
      <c r="I84" s="43" t="str">
        <f t="shared" si="4"/>
        <v>-</v>
      </c>
      <c r="J84" s="43" t="str">
        <f t="shared" si="5"/>
        <v>-</v>
      </c>
      <c r="K84">
        <v>0</v>
      </c>
      <c r="L84" s="44"/>
      <c r="M84" s="44"/>
    </row>
    <row r="85" spans="1:27" x14ac:dyDescent="0.25">
      <c r="A85" t="s">
        <v>363</v>
      </c>
      <c r="B85" t="str">
        <f>VLOOKUP(A85,Names!A:C,3,FALSE)</f>
        <v>Peter Garlando</v>
      </c>
      <c r="C85" s="32">
        <v>3</v>
      </c>
      <c r="D85" s="32">
        <v>6</v>
      </c>
      <c r="E85" s="32">
        <v>0</v>
      </c>
      <c r="F85" s="32">
        <v>52</v>
      </c>
      <c r="G85" s="32">
        <v>2</v>
      </c>
      <c r="H85" s="43">
        <f t="shared" si="3"/>
        <v>26</v>
      </c>
      <c r="I85" s="43">
        <f t="shared" si="4"/>
        <v>8.6666666666666661</v>
      </c>
      <c r="J85" s="43">
        <f t="shared" si="5"/>
        <v>18</v>
      </c>
      <c r="K85" s="24">
        <v>0</v>
      </c>
      <c r="L85" s="46">
        <v>1</v>
      </c>
      <c r="M85" s="46">
        <v>0</v>
      </c>
      <c r="N85" s="24">
        <v>2</v>
      </c>
      <c r="O85" s="24">
        <v>27</v>
      </c>
    </row>
    <row r="86" spans="1:27" x14ac:dyDescent="0.25">
      <c r="A86" t="s">
        <v>362</v>
      </c>
      <c r="B86" t="str">
        <f>VLOOKUP(A86,Names!A:C,3,FALSE)</f>
        <v>Sav Gatfield</v>
      </c>
      <c r="C86">
        <v>26</v>
      </c>
      <c r="D86">
        <v>76</v>
      </c>
      <c r="E86">
        <v>4</v>
      </c>
      <c r="F86">
        <v>337</v>
      </c>
      <c r="G86">
        <v>23</v>
      </c>
      <c r="H86" s="43">
        <f t="shared" si="3"/>
        <v>14.652173913043478</v>
      </c>
      <c r="I86" s="43">
        <f t="shared" si="4"/>
        <v>4.4342105263157894</v>
      </c>
      <c r="J86" s="43">
        <f t="shared" si="5"/>
        <v>19.826086956521738</v>
      </c>
      <c r="K86">
        <v>0</v>
      </c>
      <c r="L86" s="44"/>
      <c r="M86" s="44"/>
      <c r="N86">
        <v>3</v>
      </c>
      <c r="O86">
        <v>17</v>
      </c>
    </row>
    <row r="87" spans="1:27" x14ac:dyDescent="0.25">
      <c r="A87" t="s">
        <v>364</v>
      </c>
      <c r="B87" t="str">
        <f>VLOOKUP(A87,Names!A:C,3,FALSE)</f>
        <v>C Gibbons</v>
      </c>
      <c r="C87">
        <v>1</v>
      </c>
      <c r="D87">
        <v>2</v>
      </c>
      <c r="E87">
        <v>0</v>
      </c>
      <c r="F87">
        <v>19</v>
      </c>
      <c r="G87">
        <v>0</v>
      </c>
      <c r="H87" s="43" t="str">
        <f t="shared" si="3"/>
        <v>-</v>
      </c>
      <c r="I87" s="43">
        <f t="shared" si="4"/>
        <v>9.5</v>
      </c>
      <c r="J87" s="43" t="str">
        <f t="shared" si="5"/>
        <v>-</v>
      </c>
      <c r="K87">
        <v>0</v>
      </c>
      <c r="L87" s="44"/>
      <c r="M87" s="44"/>
      <c r="N87">
        <v>0</v>
      </c>
      <c r="O87">
        <v>19</v>
      </c>
    </row>
    <row r="88" spans="1:27" x14ac:dyDescent="0.25">
      <c r="A88" t="s">
        <v>365</v>
      </c>
      <c r="B88" t="str">
        <f>VLOOKUP(A88,Names!A:C,3,FALSE)</f>
        <v>Simon Gillman</v>
      </c>
      <c r="C88">
        <v>129</v>
      </c>
      <c r="D88">
        <v>1054</v>
      </c>
      <c r="E88">
        <v>124</v>
      </c>
      <c r="F88">
        <v>3683</v>
      </c>
      <c r="G88">
        <v>225</v>
      </c>
      <c r="H88" s="43">
        <f t="shared" si="3"/>
        <v>16.36888888888889</v>
      </c>
      <c r="I88" s="43">
        <f t="shared" si="4"/>
        <v>3.4943074003795065</v>
      </c>
      <c r="J88" s="43">
        <f t="shared" si="5"/>
        <v>28.106666666666666</v>
      </c>
      <c r="K88">
        <v>6</v>
      </c>
      <c r="L88" s="44"/>
      <c r="M88" s="44"/>
      <c r="N88">
        <v>6</v>
      </c>
      <c r="O88">
        <v>16</v>
      </c>
    </row>
    <row r="89" spans="1:27" x14ac:dyDescent="0.25">
      <c r="A89" t="s">
        <v>366</v>
      </c>
      <c r="B89" t="str">
        <f>VLOOKUP(A89,Names!A:C,3,FALSE)</f>
        <v>R Gladstone</v>
      </c>
      <c r="C89">
        <v>15</v>
      </c>
      <c r="D89">
        <v>114</v>
      </c>
      <c r="E89">
        <v>16</v>
      </c>
      <c r="F89">
        <v>398</v>
      </c>
      <c r="G89">
        <v>25</v>
      </c>
      <c r="H89" s="43">
        <f t="shared" si="3"/>
        <v>15.92</v>
      </c>
      <c r="I89" s="43">
        <f t="shared" si="4"/>
        <v>3.4912280701754388</v>
      </c>
      <c r="J89" s="43">
        <f t="shared" si="5"/>
        <v>27.36</v>
      </c>
      <c r="K89">
        <v>1</v>
      </c>
      <c r="L89" s="44"/>
      <c r="M89" s="44"/>
      <c r="N89">
        <v>5</v>
      </c>
      <c r="O89">
        <v>24</v>
      </c>
    </row>
    <row r="90" spans="1:27" x14ac:dyDescent="0.25">
      <c r="A90" t="s">
        <v>367</v>
      </c>
      <c r="B90" t="str">
        <f>VLOOKUP(A90,Names!A:C,3,FALSE)</f>
        <v>Patrick Gledhill</v>
      </c>
      <c r="C90">
        <v>97</v>
      </c>
      <c r="D90">
        <v>4</v>
      </c>
      <c r="E90">
        <v>0</v>
      </c>
      <c r="F90">
        <v>52</v>
      </c>
      <c r="G90">
        <v>1</v>
      </c>
      <c r="H90" s="43">
        <f t="shared" si="3"/>
        <v>52</v>
      </c>
      <c r="I90" s="43">
        <f t="shared" si="4"/>
        <v>13</v>
      </c>
      <c r="J90" s="43">
        <f t="shared" si="5"/>
        <v>24</v>
      </c>
      <c r="K90">
        <v>0</v>
      </c>
      <c r="L90" s="44">
        <v>5</v>
      </c>
      <c r="M90" s="44">
        <v>0</v>
      </c>
      <c r="N90">
        <v>1</v>
      </c>
      <c r="O90">
        <v>23</v>
      </c>
      <c r="R90" s="32"/>
      <c r="S90" s="32"/>
      <c r="T90" s="32"/>
      <c r="U90" s="32"/>
      <c r="V90" s="32"/>
      <c r="W90" s="24"/>
      <c r="X90" s="24"/>
      <c r="Y90" s="24"/>
      <c r="Z90" s="32"/>
      <c r="AA90" s="32"/>
    </row>
    <row r="91" spans="1:27" x14ac:dyDescent="0.25">
      <c r="A91" t="s">
        <v>368</v>
      </c>
      <c r="B91" t="str">
        <f>VLOOKUP(A91,Names!A:C,3,FALSE)</f>
        <v>Ben Glover</v>
      </c>
      <c r="C91">
        <v>17</v>
      </c>
      <c r="D91">
        <v>34</v>
      </c>
      <c r="E91">
        <v>1</v>
      </c>
      <c r="F91">
        <v>152</v>
      </c>
      <c r="G91">
        <v>4</v>
      </c>
      <c r="H91" s="43">
        <f t="shared" si="3"/>
        <v>38</v>
      </c>
      <c r="I91" s="43">
        <f t="shared" si="4"/>
        <v>4.4705882352941178</v>
      </c>
      <c r="J91" s="43">
        <f t="shared" si="5"/>
        <v>51</v>
      </c>
      <c r="K91">
        <v>0</v>
      </c>
      <c r="L91" s="44"/>
      <c r="M91" s="44"/>
      <c r="N91">
        <v>1</v>
      </c>
      <c r="O91">
        <v>6</v>
      </c>
    </row>
    <row r="92" spans="1:27" x14ac:dyDescent="0.25">
      <c r="A92" t="s">
        <v>369</v>
      </c>
      <c r="B92" t="str">
        <f>VLOOKUP(A92,Names!A:C,3,FALSE)</f>
        <v>Liam Gray</v>
      </c>
      <c r="C92">
        <v>40</v>
      </c>
      <c r="D92">
        <v>195.1</v>
      </c>
      <c r="E92">
        <v>17</v>
      </c>
      <c r="F92">
        <v>844</v>
      </c>
      <c r="G92">
        <v>37</v>
      </c>
      <c r="H92" s="43">
        <f t="shared" si="3"/>
        <v>22.810810810810811</v>
      </c>
      <c r="I92" s="43">
        <f t="shared" si="4"/>
        <v>4.3259866735007693</v>
      </c>
      <c r="J92" s="43">
        <f t="shared" si="5"/>
        <v>31.637837837837836</v>
      </c>
      <c r="K92">
        <v>0</v>
      </c>
      <c r="L92" s="44">
        <v>37</v>
      </c>
      <c r="M92" s="44">
        <v>4</v>
      </c>
      <c r="N92">
        <v>4</v>
      </c>
      <c r="O92">
        <v>28</v>
      </c>
      <c r="R92" s="32"/>
      <c r="S92" s="32"/>
      <c r="T92" s="32"/>
      <c r="U92" s="32"/>
      <c r="V92" s="32"/>
      <c r="W92" s="24"/>
      <c r="X92" s="24"/>
      <c r="Y92" s="24"/>
      <c r="Z92" s="32"/>
      <c r="AA92" s="32"/>
    </row>
    <row r="93" spans="1:27" x14ac:dyDescent="0.25">
      <c r="A93" t="s">
        <v>370</v>
      </c>
      <c r="B93" t="str">
        <f>VLOOKUP(A93,Names!A:C,3,FALSE)</f>
        <v>Joe Green</v>
      </c>
      <c r="C93">
        <v>31</v>
      </c>
      <c r="D93">
        <v>269</v>
      </c>
      <c r="E93">
        <v>45</v>
      </c>
      <c r="F93">
        <v>1015</v>
      </c>
      <c r="G93">
        <v>58</v>
      </c>
      <c r="H93" s="43">
        <f t="shared" si="3"/>
        <v>17.5</v>
      </c>
      <c r="I93" s="43">
        <f t="shared" si="4"/>
        <v>3.7732342007434942</v>
      </c>
      <c r="J93" s="43">
        <f t="shared" si="5"/>
        <v>27.827586206896552</v>
      </c>
      <c r="K93">
        <v>2</v>
      </c>
      <c r="L93" s="44"/>
      <c r="M93" s="44"/>
      <c r="N93">
        <v>5</v>
      </c>
      <c r="O93">
        <v>30</v>
      </c>
    </row>
    <row r="94" spans="1:27" x14ac:dyDescent="0.25">
      <c r="A94" t="s">
        <v>371</v>
      </c>
      <c r="B94" t="str">
        <f>VLOOKUP(A94,Names!A:C,3,FALSE)</f>
        <v>J Habib</v>
      </c>
      <c r="C94">
        <v>1</v>
      </c>
      <c r="D94">
        <v>0</v>
      </c>
      <c r="E94">
        <v>0</v>
      </c>
      <c r="F94">
        <v>0</v>
      </c>
      <c r="G94">
        <v>0</v>
      </c>
      <c r="H94" s="43" t="str">
        <f t="shared" si="3"/>
        <v>-</v>
      </c>
      <c r="I94" s="43" t="str">
        <f t="shared" si="4"/>
        <v>-</v>
      </c>
      <c r="J94" s="43" t="str">
        <f t="shared" si="5"/>
        <v>-</v>
      </c>
      <c r="K94">
        <v>0</v>
      </c>
      <c r="L94" s="44"/>
      <c r="M94" s="44"/>
    </row>
    <row r="95" spans="1:27" x14ac:dyDescent="0.25">
      <c r="A95" t="s">
        <v>373</v>
      </c>
      <c r="B95" t="str">
        <f>VLOOKUP(A95,Names!A:C,3,FALSE)</f>
        <v>Steve Hamer</v>
      </c>
      <c r="C95">
        <v>84</v>
      </c>
      <c r="D95">
        <v>66</v>
      </c>
      <c r="E95">
        <v>1</v>
      </c>
      <c r="F95">
        <v>424</v>
      </c>
      <c r="G95">
        <v>12</v>
      </c>
      <c r="H95" s="43">
        <f t="shared" si="3"/>
        <v>35.333333333333336</v>
      </c>
      <c r="I95" s="43">
        <f t="shared" si="4"/>
        <v>6.4242424242424239</v>
      </c>
      <c r="J95" s="43">
        <f t="shared" si="5"/>
        <v>33</v>
      </c>
      <c r="K95">
        <v>0</v>
      </c>
      <c r="L95" s="44">
        <v>3</v>
      </c>
      <c r="M95" s="44">
        <v>0</v>
      </c>
      <c r="N95">
        <v>1</v>
      </c>
      <c r="O95">
        <v>2</v>
      </c>
      <c r="R95" s="32"/>
      <c r="S95" s="32"/>
      <c r="T95" s="32"/>
      <c r="U95" s="32"/>
      <c r="V95" s="32"/>
      <c r="W95" s="24"/>
      <c r="X95" s="24"/>
      <c r="Y95" s="24"/>
      <c r="Z95" s="32"/>
      <c r="AA95" s="32"/>
    </row>
    <row r="96" spans="1:27" x14ac:dyDescent="0.25">
      <c r="A96" t="s">
        <v>377</v>
      </c>
      <c r="B96" t="str">
        <f>VLOOKUP(A96,Names!A:C,3,FALSE)</f>
        <v>Tim Hapgood</v>
      </c>
      <c r="C96" s="32">
        <v>1</v>
      </c>
      <c r="D96" s="32">
        <v>0</v>
      </c>
      <c r="E96" s="32">
        <v>0</v>
      </c>
      <c r="F96" s="32">
        <v>0</v>
      </c>
      <c r="G96" s="32">
        <v>0</v>
      </c>
      <c r="H96" s="43" t="str">
        <f t="shared" si="3"/>
        <v>-</v>
      </c>
      <c r="I96" s="43" t="str">
        <f t="shared" si="4"/>
        <v>-</v>
      </c>
      <c r="J96" s="43" t="str">
        <f t="shared" si="5"/>
        <v>-</v>
      </c>
      <c r="K96" s="24">
        <v>0</v>
      </c>
      <c r="L96" s="46">
        <v>0</v>
      </c>
      <c r="M96" s="46">
        <v>0</v>
      </c>
      <c r="N96" s="24">
        <v>0</v>
      </c>
      <c r="O96" s="24">
        <v>0</v>
      </c>
    </row>
    <row r="97" spans="1:27" x14ac:dyDescent="0.25">
      <c r="A97" t="s">
        <v>374</v>
      </c>
      <c r="B97" t="str">
        <f>VLOOKUP(A97,Names!A:C,3,FALSE)</f>
        <v>A Hargreaves</v>
      </c>
      <c r="C97">
        <v>23</v>
      </c>
      <c r="D97">
        <v>0</v>
      </c>
      <c r="E97">
        <v>0</v>
      </c>
      <c r="F97">
        <v>0</v>
      </c>
      <c r="G97">
        <v>0</v>
      </c>
      <c r="H97" s="43" t="str">
        <f t="shared" si="3"/>
        <v>-</v>
      </c>
      <c r="I97" s="43" t="str">
        <f t="shared" si="4"/>
        <v>-</v>
      </c>
      <c r="J97" s="43" t="str">
        <f t="shared" si="5"/>
        <v>-</v>
      </c>
      <c r="K97">
        <v>0</v>
      </c>
      <c r="L97" s="44"/>
      <c r="M97" s="44"/>
    </row>
    <row r="98" spans="1:27" x14ac:dyDescent="0.25">
      <c r="A98" t="s">
        <v>375</v>
      </c>
      <c r="B98" t="str">
        <f>VLOOKUP(A98,Names!A:C,3,FALSE)</f>
        <v>Julian Harris</v>
      </c>
      <c r="C98">
        <v>2</v>
      </c>
      <c r="D98">
        <v>1</v>
      </c>
      <c r="E98">
        <v>0</v>
      </c>
      <c r="F98">
        <v>10</v>
      </c>
      <c r="G98">
        <v>0</v>
      </c>
      <c r="H98" s="43" t="str">
        <f t="shared" si="3"/>
        <v>-</v>
      </c>
      <c r="I98" s="43">
        <f t="shared" si="4"/>
        <v>10</v>
      </c>
      <c r="J98" s="43" t="str">
        <f t="shared" si="5"/>
        <v>-</v>
      </c>
      <c r="K98">
        <v>0</v>
      </c>
      <c r="L98" s="44"/>
      <c r="M98" s="44"/>
      <c r="N98">
        <v>0</v>
      </c>
      <c r="O98">
        <v>10</v>
      </c>
    </row>
    <row r="99" spans="1:27" x14ac:dyDescent="0.25">
      <c r="A99" t="s">
        <v>376</v>
      </c>
      <c r="B99" t="str">
        <f>VLOOKUP(A99,Names!A:C,3,FALSE)</f>
        <v>D Harvey</v>
      </c>
      <c r="C99">
        <v>1</v>
      </c>
      <c r="D99">
        <v>0</v>
      </c>
      <c r="E99">
        <v>0</v>
      </c>
      <c r="F99">
        <v>0</v>
      </c>
      <c r="G99">
        <v>0</v>
      </c>
      <c r="H99" s="43" t="str">
        <f t="shared" si="3"/>
        <v>-</v>
      </c>
      <c r="I99" s="43" t="str">
        <f t="shared" si="4"/>
        <v>-</v>
      </c>
      <c r="J99" s="43" t="str">
        <f t="shared" si="5"/>
        <v>-</v>
      </c>
      <c r="K99">
        <v>0</v>
      </c>
      <c r="L99" s="44">
        <v>0</v>
      </c>
      <c r="M99" s="44">
        <v>0</v>
      </c>
      <c r="N99">
        <v>0</v>
      </c>
      <c r="O99">
        <v>0</v>
      </c>
    </row>
    <row r="100" spans="1:27" x14ac:dyDescent="0.25">
      <c r="A100" t="s">
        <v>378</v>
      </c>
      <c r="B100" t="str">
        <f>VLOOKUP(A100,Names!A:C,3,FALSE)</f>
        <v>Leo Hawkins</v>
      </c>
      <c r="C100">
        <v>8</v>
      </c>
      <c r="D100">
        <v>16.5</v>
      </c>
      <c r="E100">
        <v>0</v>
      </c>
      <c r="F100">
        <v>90</v>
      </c>
      <c r="G100">
        <v>3</v>
      </c>
      <c r="H100" s="43">
        <f t="shared" si="3"/>
        <v>30</v>
      </c>
      <c r="I100" s="43">
        <f t="shared" si="4"/>
        <v>5.4545454545454541</v>
      </c>
      <c r="J100" s="43">
        <f t="shared" si="5"/>
        <v>33</v>
      </c>
      <c r="K100">
        <v>0</v>
      </c>
      <c r="L100" s="44">
        <v>9</v>
      </c>
      <c r="M100" s="44">
        <v>0</v>
      </c>
      <c r="N100">
        <v>2</v>
      </c>
      <c r="O100">
        <v>26</v>
      </c>
      <c r="R100" s="32"/>
      <c r="S100" s="32"/>
      <c r="T100" s="32"/>
      <c r="U100" s="32"/>
      <c r="V100" s="32"/>
      <c r="W100" s="24"/>
      <c r="X100" s="24"/>
      <c r="Y100" s="24"/>
      <c r="Z100" s="32"/>
      <c r="AA100" s="32"/>
    </row>
    <row r="101" spans="1:27" x14ac:dyDescent="0.25">
      <c r="A101" t="s">
        <v>379</v>
      </c>
      <c r="B101" t="str">
        <f>VLOOKUP(A101,Names!A:C,3,FALSE)</f>
        <v>J Henderson</v>
      </c>
      <c r="C101">
        <v>1</v>
      </c>
      <c r="D101">
        <v>7</v>
      </c>
      <c r="E101">
        <v>3</v>
      </c>
      <c r="F101">
        <v>14</v>
      </c>
      <c r="G101">
        <v>1</v>
      </c>
      <c r="H101" s="43">
        <f t="shared" si="3"/>
        <v>14</v>
      </c>
      <c r="I101" s="43">
        <f t="shared" si="4"/>
        <v>2</v>
      </c>
      <c r="J101" s="43">
        <f t="shared" si="5"/>
        <v>42</v>
      </c>
      <c r="K101">
        <v>0</v>
      </c>
      <c r="L101" s="44"/>
      <c r="M101" s="44"/>
      <c r="N101">
        <v>1</v>
      </c>
      <c r="O101">
        <v>14</v>
      </c>
    </row>
    <row r="102" spans="1:27" x14ac:dyDescent="0.25">
      <c r="A102" t="s">
        <v>380</v>
      </c>
      <c r="B102" t="str">
        <f>VLOOKUP(A102,Names!A:C,3,FALSE)</f>
        <v>Carl Hey</v>
      </c>
      <c r="C102">
        <v>4</v>
      </c>
      <c r="D102">
        <v>7</v>
      </c>
      <c r="E102">
        <v>0</v>
      </c>
      <c r="F102">
        <v>57</v>
      </c>
      <c r="G102">
        <v>4</v>
      </c>
      <c r="H102" s="43">
        <f t="shared" si="3"/>
        <v>14.25</v>
      </c>
      <c r="I102" s="43">
        <f t="shared" si="4"/>
        <v>8.1428571428571423</v>
      </c>
      <c r="J102" s="43">
        <f t="shared" si="5"/>
        <v>10.5</v>
      </c>
      <c r="K102">
        <v>0</v>
      </c>
      <c r="L102" s="44"/>
      <c r="M102" s="44"/>
      <c r="N102">
        <v>2</v>
      </c>
      <c r="O102">
        <v>0</v>
      </c>
    </row>
    <row r="103" spans="1:27" x14ac:dyDescent="0.25">
      <c r="A103" t="s">
        <v>381</v>
      </c>
      <c r="B103" t="str">
        <f>VLOOKUP(A103,Names!A:C,3,FALSE)</f>
        <v>M Hiley</v>
      </c>
      <c r="C103">
        <v>23</v>
      </c>
      <c r="D103">
        <v>14</v>
      </c>
      <c r="E103">
        <v>1</v>
      </c>
      <c r="F103">
        <v>80</v>
      </c>
      <c r="G103">
        <v>5</v>
      </c>
      <c r="H103" s="43">
        <f t="shared" si="3"/>
        <v>16</v>
      </c>
      <c r="I103" s="43">
        <f t="shared" si="4"/>
        <v>5.7142857142857144</v>
      </c>
      <c r="J103" s="43">
        <f t="shared" si="5"/>
        <v>16.8</v>
      </c>
      <c r="K103">
        <v>0</v>
      </c>
      <c r="L103" s="44"/>
      <c r="M103" s="44"/>
      <c r="N103">
        <v>4</v>
      </c>
      <c r="O103">
        <v>45</v>
      </c>
    </row>
    <row r="104" spans="1:27" x14ac:dyDescent="0.25">
      <c r="A104" t="s">
        <v>382</v>
      </c>
      <c r="B104" t="str">
        <f>VLOOKUP(A104,Names!A:C,3,FALSE)</f>
        <v>R Hobbs</v>
      </c>
      <c r="C104">
        <v>22</v>
      </c>
      <c r="D104">
        <v>137</v>
      </c>
      <c r="E104">
        <v>15</v>
      </c>
      <c r="F104">
        <v>641</v>
      </c>
      <c r="G104">
        <v>33</v>
      </c>
      <c r="H104" s="43">
        <f t="shared" si="3"/>
        <v>19.424242424242426</v>
      </c>
      <c r="I104" s="43">
        <f t="shared" si="4"/>
        <v>4.6788321167883211</v>
      </c>
      <c r="J104" s="43">
        <f t="shared" si="5"/>
        <v>24.90909090909091</v>
      </c>
      <c r="K104">
        <v>1</v>
      </c>
      <c r="L104" s="44"/>
      <c r="M104" s="44"/>
      <c r="N104">
        <v>5</v>
      </c>
      <c r="O104">
        <v>18</v>
      </c>
    </row>
    <row r="105" spans="1:27" x14ac:dyDescent="0.25">
      <c r="A105" t="s">
        <v>383</v>
      </c>
      <c r="B105" t="str">
        <f>VLOOKUP(A105,Names!A:C,3,FALSE)</f>
        <v>D Hooper</v>
      </c>
      <c r="C105">
        <v>25</v>
      </c>
      <c r="D105">
        <v>199</v>
      </c>
      <c r="E105">
        <v>17</v>
      </c>
      <c r="F105">
        <v>536</v>
      </c>
      <c r="G105">
        <v>31</v>
      </c>
      <c r="H105" s="43">
        <f t="shared" si="3"/>
        <v>17.29032258064516</v>
      </c>
      <c r="I105" s="43">
        <f t="shared" si="4"/>
        <v>2.6934673366834172</v>
      </c>
      <c r="J105" s="43">
        <f t="shared" si="5"/>
        <v>38.516129032258064</v>
      </c>
      <c r="K105">
        <v>0</v>
      </c>
      <c r="L105" s="44"/>
      <c r="M105" s="44"/>
      <c r="N105">
        <v>4</v>
      </c>
      <c r="O105">
        <v>24</v>
      </c>
    </row>
    <row r="106" spans="1:27" x14ac:dyDescent="0.25">
      <c r="A106" t="s">
        <v>384</v>
      </c>
      <c r="B106" t="str">
        <f>VLOOKUP(A106,Names!A:C,3,FALSE)</f>
        <v>Scott Hoskin</v>
      </c>
      <c r="C106">
        <v>127</v>
      </c>
      <c r="D106">
        <v>782</v>
      </c>
      <c r="E106">
        <v>76</v>
      </c>
      <c r="F106">
        <v>3861</v>
      </c>
      <c r="G106">
        <v>142</v>
      </c>
      <c r="H106" s="43">
        <f t="shared" si="3"/>
        <v>27.190140845070424</v>
      </c>
      <c r="I106" s="43">
        <f t="shared" si="4"/>
        <v>4.9373401534526851</v>
      </c>
      <c r="J106" s="43">
        <f t="shared" si="5"/>
        <v>33.04225352112676</v>
      </c>
      <c r="K106">
        <v>1</v>
      </c>
      <c r="L106" s="44">
        <v>40</v>
      </c>
      <c r="M106" s="44">
        <v>6</v>
      </c>
      <c r="N106">
        <v>8</v>
      </c>
      <c r="O106">
        <v>84</v>
      </c>
      <c r="R106" s="32"/>
      <c r="S106" s="32"/>
      <c r="T106" s="32"/>
      <c r="U106" s="32"/>
      <c r="V106" s="32"/>
      <c r="W106" s="24"/>
      <c r="X106" s="24"/>
      <c r="Y106" s="24"/>
      <c r="Z106" s="32"/>
      <c r="AA106" s="32"/>
    </row>
    <row r="107" spans="1:27" x14ac:dyDescent="0.25">
      <c r="A107" t="s">
        <v>385</v>
      </c>
      <c r="B107" t="str">
        <f>VLOOKUP(A107,Names!A:C,3,FALSE)</f>
        <v>S Houchin</v>
      </c>
      <c r="C107">
        <v>146</v>
      </c>
      <c r="D107">
        <v>3</v>
      </c>
      <c r="E107">
        <v>0</v>
      </c>
      <c r="F107">
        <v>18</v>
      </c>
      <c r="G107">
        <v>1</v>
      </c>
      <c r="H107" s="43">
        <f t="shared" si="3"/>
        <v>18</v>
      </c>
      <c r="I107" s="43">
        <f t="shared" si="4"/>
        <v>6</v>
      </c>
      <c r="J107" s="43">
        <f t="shared" si="5"/>
        <v>18</v>
      </c>
      <c r="K107">
        <v>0</v>
      </c>
      <c r="L107" s="44"/>
      <c r="M107" s="44"/>
      <c r="N107">
        <v>1</v>
      </c>
      <c r="O107">
        <v>18</v>
      </c>
    </row>
    <row r="108" spans="1:27" x14ac:dyDescent="0.25">
      <c r="A108" t="s">
        <v>386</v>
      </c>
      <c r="B108" t="str">
        <f>VLOOKUP(A108,Names!A:C,3,FALSE)</f>
        <v>F Hussain</v>
      </c>
      <c r="C108">
        <v>32</v>
      </c>
      <c r="D108">
        <v>30</v>
      </c>
      <c r="E108">
        <v>4</v>
      </c>
      <c r="F108">
        <v>126</v>
      </c>
      <c r="G108">
        <v>8</v>
      </c>
      <c r="H108" s="43">
        <f t="shared" si="3"/>
        <v>15.75</v>
      </c>
      <c r="I108" s="43">
        <f t="shared" si="4"/>
        <v>4.2</v>
      </c>
      <c r="J108" s="43">
        <f t="shared" si="5"/>
        <v>22.5</v>
      </c>
      <c r="K108">
        <v>0</v>
      </c>
      <c r="L108" s="44"/>
      <c r="M108" s="44"/>
      <c r="N108">
        <v>2</v>
      </c>
      <c r="O108">
        <v>2</v>
      </c>
    </row>
    <row r="109" spans="1:27" x14ac:dyDescent="0.25">
      <c r="A109" t="s">
        <v>387</v>
      </c>
      <c r="B109" t="str">
        <f>VLOOKUP(A109,Names!A:C,3,FALSE)</f>
        <v>S Hussain</v>
      </c>
      <c r="C109">
        <v>104</v>
      </c>
      <c r="D109">
        <v>260</v>
      </c>
      <c r="E109">
        <v>6</v>
      </c>
      <c r="F109">
        <v>1785</v>
      </c>
      <c r="G109">
        <v>55</v>
      </c>
      <c r="H109" s="43">
        <f t="shared" si="3"/>
        <v>32.454545454545453</v>
      </c>
      <c r="I109" s="43">
        <f t="shared" si="4"/>
        <v>6.865384615384615</v>
      </c>
      <c r="J109" s="43">
        <f t="shared" si="5"/>
        <v>28.363636363636363</v>
      </c>
      <c r="K109">
        <v>1</v>
      </c>
      <c r="L109" s="44"/>
      <c r="M109" s="44"/>
      <c r="N109">
        <v>5</v>
      </c>
      <c r="O109">
        <v>24</v>
      </c>
    </row>
    <row r="110" spans="1:27" x14ac:dyDescent="0.25">
      <c r="A110" t="s">
        <v>388</v>
      </c>
      <c r="B110" t="str">
        <f>VLOOKUP(A110,Names!A:C,3,FALSE)</f>
        <v>Ben Hynes</v>
      </c>
      <c r="C110">
        <v>23</v>
      </c>
      <c r="D110">
        <v>167</v>
      </c>
      <c r="E110">
        <v>46</v>
      </c>
      <c r="F110">
        <v>477</v>
      </c>
      <c r="G110">
        <v>50</v>
      </c>
      <c r="H110" s="43">
        <f t="shared" si="3"/>
        <v>9.5399999999999991</v>
      </c>
      <c r="I110" s="43">
        <f t="shared" si="4"/>
        <v>2.8562874251497008</v>
      </c>
      <c r="J110" s="43">
        <f t="shared" si="5"/>
        <v>20.04</v>
      </c>
      <c r="K110">
        <v>3</v>
      </c>
      <c r="L110" s="44">
        <v>1</v>
      </c>
      <c r="M110" s="44">
        <v>0</v>
      </c>
      <c r="N110">
        <v>6</v>
      </c>
      <c r="O110">
        <v>25</v>
      </c>
    </row>
    <row r="111" spans="1:27" x14ac:dyDescent="0.25">
      <c r="A111" t="s">
        <v>389</v>
      </c>
      <c r="B111" t="str">
        <f>VLOOKUP(A111,Names!A:C,3,FALSE)</f>
        <v>Paul Hynes</v>
      </c>
      <c r="C111">
        <v>53</v>
      </c>
      <c r="D111">
        <v>7</v>
      </c>
      <c r="E111">
        <v>0</v>
      </c>
      <c r="F111">
        <v>55</v>
      </c>
      <c r="G111">
        <v>0</v>
      </c>
      <c r="H111" s="43" t="str">
        <f t="shared" si="3"/>
        <v>-</v>
      </c>
      <c r="I111" s="43">
        <f t="shared" si="4"/>
        <v>7.8571428571428568</v>
      </c>
      <c r="J111" s="43" t="str">
        <f t="shared" si="5"/>
        <v>-</v>
      </c>
      <c r="K111">
        <v>0</v>
      </c>
      <c r="L111" s="44">
        <v>5</v>
      </c>
      <c r="M111" s="44">
        <v>0</v>
      </c>
      <c r="N111">
        <v>0</v>
      </c>
      <c r="O111">
        <v>7</v>
      </c>
      <c r="R111" s="32"/>
      <c r="S111" s="32"/>
      <c r="T111" s="32"/>
      <c r="U111" s="32"/>
      <c r="V111" s="32"/>
      <c r="W111" s="24"/>
      <c r="X111" s="24"/>
      <c r="Y111" s="24"/>
      <c r="Z111" s="32"/>
      <c r="AA111" s="32"/>
    </row>
    <row r="112" spans="1:27" x14ac:dyDescent="0.25">
      <c r="A112" t="s">
        <v>390</v>
      </c>
      <c r="B112" t="str">
        <f>VLOOKUP(A112,Names!A:C,3,FALSE)</f>
        <v>P Jack</v>
      </c>
      <c r="C112" s="32">
        <v>1</v>
      </c>
      <c r="D112" s="32">
        <v>1</v>
      </c>
      <c r="E112" s="32">
        <v>0</v>
      </c>
      <c r="F112" s="32">
        <v>11</v>
      </c>
      <c r="G112" s="32">
        <v>0</v>
      </c>
      <c r="H112" s="43" t="str">
        <f t="shared" si="3"/>
        <v>-</v>
      </c>
      <c r="I112" s="43">
        <f t="shared" si="4"/>
        <v>11</v>
      </c>
      <c r="J112" s="43" t="str">
        <f t="shared" si="5"/>
        <v>-</v>
      </c>
      <c r="K112" s="24">
        <v>0</v>
      </c>
      <c r="L112" s="46">
        <v>2</v>
      </c>
      <c r="M112" s="46">
        <v>0</v>
      </c>
      <c r="N112" s="24">
        <v>0</v>
      </c>
      <c r="O112" s="24">
        <v>11</v>
      </c>
    </row>
    <row r="113" spans="1:27" x14ac:dyDescent="0.25">
      <c r="A113" t="s">
        <v>391</v>
      </c>
      <c r="B113" t="str">
        <f>VLOOKUP(A113,Names!A:C,3,FALSE)</f>
        <v>James Jackson</v>
      </c>
      <c r="C113">
        <v>152</v>
      </c>
      <c r="D113">
        <v>113</v>
      </c>
      <c r="E113">
        <v>1</v>
      </c>
      <c r="F113">
        <v>771</v>
      </c>
      <c r="G113">
        <v>18</v>
      </c>
      <c r="H113" s="43">
        <f t="shared" si="3"/>
        <v>42.833333333333336</v>
      </c>
      <c r="I113" s="43">
        <f t="shared" si="4"/>
        <v>6.8230088495575218</v>
      </c>
      <c r="J113" s="43">
        <f t="shared" si="5"/>
        <v>37.666666666666664</v>
      </c>
      <c r="K113">
        <v>0</v>
      </c>
      <c r="L113" s="44"/>
      <c r="M113" s="44"/>
      <c r="N113">
        <v>2</v>
      </c>
      <c r="O113">
        <v>22</v>
      </c>
    </row>
    <row r="114" spans="1:27" x14ac:dyDescent="0.25">
      <c r="A114" t="s">
        <v>392</v>
      </c>
      <c r="B114" t="str">
        <f>VLOOKUP(A114,Names!A:C,3,FALSE)</f>
        <v>Luke Jackson</v>
      </c>
      <c r="C114">
        <v>1</v>
      </c>
      <c r="D114">
        <v>1</v>
      </c>
      <c r="E114">
        <v>0</v>
      </c>
      <c r="F114">
        <v>0</v>
      </c>
      <c r="G114">
        <v>1</v>
      </c>
      <c r="H114" s="43">
        <f t="shared" si="3"/>
        <v>0</v>
      </c>
      <c r="I114" s="43" t="str">
        <f t="shared" si="4"/>
        <v>-</v>
      </c>
      <c r="J114" s="43">
        <f t="shared" si="5"/>
        <v>6</v>
      </c>
      <c r="K114">
        <v>0</v>
      </c>
      <c r="L114" s="44"/>
      <c r="M114" s="44"/>
      <c r="N114">
        <v>1</v>
      </c>
      <c r="O114" t="s">
        <v>123</v>
      </c>
    </row>
    <row r="115" spans="1:27" x14ac:dyDescent="0.25">
      <c r="A115" t="s">
        <v>393</v>
      </c>
      <c r="B115" t="str">
        <f>VLOOKUP(A115,Names!A:C,3,FALSE)</f>
        <v>F Jagger</v>
      </c>
      <c r="C115">
        <v>5</v>
      </c>
      <c r="D115">
        <v>0</v>
      </c>
      <c r="E115">
        <v>0</v>
      </c>
      <c r="F115">
        <v>0</v>
      </c>
      <c r="G115">
        <v>0</v>
      </c>
      <c r="H115" s="43" t="str">
        <f t="shared" si="3"/>
        <v>-</v>
      </c>
      <c r="I115" s="43" t="str">
        <f t="shared" si="4"/>
        <v>-</v>
      </c>
      <c r="J115" s="43" t="str">
        <f t="shared" si="5"/>
        <v>-</v>
      </c>
      <c r="K115">
        <v>0</v>
      </c>
      <c r="L115" s="44"/>
      <c r="M115" s="44"/>
    </row>
    <row r="116" spans="1:27" x14ac:dyDescent="0.25">
      <c r="A116" t="s">
        <v>394</v>
      </c>
      <c r="B116" t="str">
        <f>VLOOKUP(A116,Names!A:C,3,FALSE)</f>
        <v>Tom James</v>
      </c>
      <c r="C116">
        <v>17</v>
      </c>
      <c r="D116">
        <v>23</v>
      </c>
      <c r="E116">
        <v>0</v>
      </c>
      <c r="F116">
        <v>140</v>
      </c>
      <c r="G116">
        <v>3</v>
      </c>
      <c r="H116" s="43">
        <f t="shared" si="3"/>
        <v>46.666666666666664</v>
      </c>
      <c r="I116" s="43">
        <f t="shared" si="4"/>
        <v>6.0869565217391308</v>
      </c>
      <c r="J116" s="43">
        <f t="shared" si="5"/>
        <v>46</v>
      </c>
      <c r="K116">
        <v>0</v>
      </c>
      <c r="L116" s="44">
        <v>5</v>
      </c>
      <c r="M116" s="44">
        <v>2</v>
      </c>
      <c r="N116">
        <v>1</v>
      </c>
      <c r="O116" t="s">
        <v>545</v>
      </c>
    </row>
    <row r="117" spans="1:27" x14ac:dyDescent="0.25">
      <c r="A117" t="s">
        <v>395</v>
      </c>
      <c r="B117" t="str">
        <f>VLOOKUP(A117,Names!A:C,3,FALSE)</f>
        <v>? Jarpesh</v>
      </c>
      <c r="C117">
        <v>1</v>
      </c>
      <c r="D117">
        <v>8</v>
      </c>
      <c r="E117">
        <v>1</v>
      </c>
      <c r="F117">
        <v>16</v>
      </c>
      <c r="G117">
        <v>1</v>
      </c>
      <c r="H117" s="43">
        <f t="shared" si="3"/>
        <v>16</v>
      </c>
      <c r="I117" s="43">
        <f t="shared" si="4"/>
        <v>2</v>
      </c>
      <c r="J117" s="43">
        <f t="shared" si="5"/>
        <v>48</v>
      </c>
      <c r="K117">
        <v>0</v>
      </c>
      <c r="L117" s="44"/>
      <c r="M117" s="44"/>
      <c r="N117">
        <v>1</v>
      </c>
      <c r="O117">
        <v>16</v>
      </c>
    </row>
    <row r="118" spans="1:27" x14ac:dyDescent="0.25">
      <c r="A118" t="s">
        <v>396</v>
      </c>
      <c r="B118" t="str">
        <f>VLOOKUP(A118,Names!A:C,3,FALSE)</f>
        <v>W Jeans</v>
      </c>
      <c r="C118">
        <v>1</v>
      </c>
      <c r="D118">
        <v>0</v>
      </c>
      <c r="E118">
        <v>0</v>
      </c>
      <c r="F118">
        <v>0</v>
      </c>
      <c r="G118">
        <v>0</v>
      </c>
      <c r="H118" s="43" t="str">
        <f t="shared" si="3"/>
        <v>-</v>
      </c>
      <c r="I118" s="43" t="str">
        <f t="shared" si="4"/>
        <v>-</v>
      </c>
      <c r="J118" s="43" t="str">
        <f t="shared" si="5"/>
        <v>-</v>
      </c>
      <c r="K118">
        <v>0</v>
      </c>
      <c r="L118" s="44"/>
      <c r="M118" s="44"/>
    </row>
    <row r="119" spans="1:27" x14ac:dyDescent="0.25">
      <c r="A119" t="s">
        <v>397</v>
      </c>
      <c r="B119" t="str">
        <f>VLOOKUP(A119,Names!A:C,3,FALSE)</f>
        <v>T Jeffcott</v>
      </c>
      <c r="C119">
        <v>1</v>
      </c>
      <c r="D119">
        <v>0</v>
      </c>
      <c r="E119">
        <v>0</v>
      </c>
      <c r="F119">
        <v>0</v>
      </c>
      <c r="G119">
        <v>0</v>
      </c>
      <c r="H119" s="43" t="str">
        <f t="shared" si="3"/>
        <v>-</v>
      </c>
      <c r="I119" s="43" t="str">
        <f t="shared" si="4"/>
        <v>-</v>
      </c>
      <c r="J119" s="43" t="str">
        <f t="shared" si="5"/>
        <v>-</v>
      </c>
      <c r="K119">
        <v>0</v>
      </c>
      <c r="L119" s="44"/>
      <c r="M119" s="44"/>
    </row>
    <row r="120" spans="1:27" x14ac:dyDescent="0.25">
      <c r="A120" t="s">
        <v>398</v>
      </c>
      <c r="B120" t="str">
        <f>VLOOKUP(A120,Names!A:C,3,FALSE)</f>
        <v>M Johnston</v>
      </c>
      <c r="C120">
        <v>1</v>
      </c>
      <c r="D120">
        <v>4</v>
      </c>
      <c r="E120">
        <v>0</v>
      </c>
      <c r="F120">
        <v>14</v>
      </c>
      <c r="G120">
        <v>0</v>
      </c>
      <c r="H120" s="43" t="str">
        <f t="shared" si="3"/>
        <v>-</v>
      </c>
      <c r="I120" s="43">
        <f t="shared" si="4"/>
        <v>3.5</v>
      </c>
      <c r="J120" s="43" t="str">
        <f t="shared" si="5"/>
        <v>-</v>
      </c>
      <c r="K120">
        <v>0</v>
      </c>
      <c r="L120" s="44"/>
      <c r="M120" s="44"/>
      <c r="N120">
        <v>0</v>
      </c>
      <c r="O120">
        <v>14</v>
      </c>
    </row>
    <row r="121" spans="1:27" x14ac:dyDescent="0.25">
      <c r="A121" t="s">
        <v>399</v>
      </c>
      <c r="B121" t="str">
        <f>VLOOKUP(A121,Names!A:C,3,FALSE)</f>
        <v>A Jones</v>
      </c>
      <c r="C121">
        <v>4</v>
      </c>
      <c r="D121">
        <v>0</v>
      </c>
      <c r="E121">
        <v>0</v>
      </c>
      <c r="F121">
        <v>0</v>
      </c>
      <c r="G121">
        <v>0</v>
      </c>
      <c r="H121" s="43" t="str">
        <f t="shared" si="3"/>
        <v>-</v>
      </c>
      <c r="I121" s="43" t="str">
        <f t="shared" si="4"/>
        <v>-</v>
      </c>
      <c r="J121" s="43" t="str">
        <f t="shared" si="5"/>
        <v>-</v>
      </c>
      <c r="K121">
        <v>0</v>
      </c>
      <c r="L121" s="44"/>
      <c r="M121" s="44"/>
    </row>
    <row r="122" spans="1:27" x14ac:dyDescent="0.25">
      <c r="A122" t="s">
        <v>400</v>
      </c>
      <c r="B122" t="str">
        <f>VLOOKUP(A122,Names!A:C,3,FALSE)</f>
        <v>Ben Jones</v>
      </c>
      <c r="C122">
        <v>2</v>
      </c>
      <c r="D122">
        <v>7</v>
      </c>
      <c r="E122">
        <v>0</v>
      </c>
      <c r="F122">
        <v>35</v>
      </c>
      <c r="G122">
        <v>1</v>
      </c>
      <c r="H122" s="43">
        <f t="shared" si="3"/>
        <v>35</v>
      </c>
      <c r="I122" s="43">
        <f t="shared" si="4"/>
        <v>5</v>
      </c>
      <c r="J122" s="43">
        <f t="shared" si="5"/>
        <v>42</v>
      </c>
      <c r="K122">
        <v>0</v>
      </c>
      <c r="L122" s="44"/>
      <c r="M122" s="44"/>
      <c r="N122">
        <v>1</v>
      </c>
      <c r="O122">
        <v>35</v>
      </c>
    </row>
    <row r="123" spans="1:27" x14ac:dyDescent="0.25">
      <c r="A123" t="s">
        <v>401</v>
      </c>
      <c r="B123" t="str">
        <f>VLOOKUP(A123,Names!A:C,3,FALSE)</f>
        <v>G Jones</v>
      </c>
      <c r="C123">
        <v>1</v>
      </c>
      <c r="D123">
        <v>1</v>
      </c>
      <c r="E123">
        <v>0</v>
      </c>
      <c r="F123">
        <v>15</v>
      </c>
      <c r="G123">
        <v>0</v>
      </c>
      <c r="H123" s="43" t="str">
        <f t="shared" si="3"/>
        <v>-</v>
      </c>
      <c r="I123" s="43">
        <f t="shared" si="4"/>
        <v>15</v>
      </c>
      <c r="J123" s="43" t="str">
        <f t="shared" si="5"/>
        <v>-</v>
      </c>
      <c r="K123">
        <v>0</v>
      </c>
      <c r="L123" s="44"/>
      <c r="M123" s="44"/>
      <c r="N123">
        <v>0</v>
      </c>
      <c r="O123">
        <v>15</v>
      </c>
    </row>
    <row r="124" spans="1:27" x14ac:dyDescent="0.25">
      <c r="A124" t="s">
        <v>33</v>
      </c>
      <c r="B124" t="str">
        <f>VLOOKUP(A124,Names!A:C,3,FALSE)</f>
        <v>Matt Jones</v>
      </c>
      <c r="C124">
        <v>18</v>
      </c>
      <c r="D124">
        <v>61.3</v>
      </c>
      <c r="E124">
        <v>2</v>
      </c>
      <c r="F124">
        <v>409</v>
      </c>
      <c r="G124">
        <v>8</v>
      </c>
      <c r="H124" s="43">
        <f t="shared" si="3"/>
        <v>51.125</v>
      </c>
      <c r="I124" s="43">
        <f t="shared" si="4"/>
        <v>6.6721044045677003</v>
      </c>
      <c r="J124" s="43">
        <f t="shared" si="5"/>
        <v>45.974999999999994</v>
      </c>
      <c r="K124">
        <v>0</v>
      </c>
      <c r="L124" s="44">
        <v>30</v>
      </c>
      <c r="M124" s="44">
        <v>9</v>
      </c>
      <c r="N124">
        <v>3</v>
      </c>
      <c r="O124">
        <v>3</v>
      </c>
      <c r="Q124" s="32"/>
      <c r="R124" s="32"/>
      <c r="S124" s="32"/>
      <c r="T124" s="32"/>
      <c r="U124" s="32"/>
      <c r="V124" s="24"/>
      <c r="W124" s="24"/>
      <c r="X124" s="24"/>
      <c r="Y124" s="32"/>
      <c r="Z124" s="32"/>
    </row>
    <row r="125" spans="1:27" x14ac:dyDescent="0.25">
      <c r="A125" t="s">
        <v>402</v>
      </c>
      <c r="B125" t="str">
        <f>VLOOKUP(A125,Names!A:C,3,FALSE)</f>
        <v>Sid Kalita</v>
      </c>
      <c r="C125">
        <v>4</v>
      </c>
      <c r="D125">
        <v>0</v>
      </c>
      <c r="E125">
        <v>0</v>
      </c>
      <c r="F125">
        <v>0</v>
      </c>
      <c r="G125">
        <v>0</v>
      </c>
      <c r="H125" s="43" t="str">
        <f t="shared" si="3"/>
        <v>-</v>
      </c>
      <c r="I125" s="43" t="str">
        <f t="shared" si="4"/>
        <v>-</v>
      </c>
      <c r="J125" s="43" t="str">
        <f t="shared" si="5"/>
        <v>-</v>
      </c>
      <c r="K125">
        <v>0</v>
      </c>
      <c r="L125" s="44"/>
      <c r="M125" s="44"/>
    </row>
    <row r="126" spans="1:27" x14ac:dyDescent="0.25">
      <c r="A126" t="s">
        <v>403</v>
      </c>
      <c r="B126" t="str">
        <f>VLOOKUP(A126,Names!A:C,3,FALSE)</f>
        <v>Robert Keogh</v>
      </c>
      <c r="C126">
        <v>46</v>
      </c>
      <c r="D126">
        <v>31</v>
      </c>
      <c r="E126">
        <v>1</v>
      </c>
      <c r="F126">
        <v>174</v>
      </c>
      <c r="G126">
        <v>5</v>
      </c>
      <c r="H126" s="43">
        <f t="shared" si="3"/>
        <v>34.799999999999997</v>
      </c>
      <c r="I126" s="43">
        <f t="shared" si="4"/>
        <v>5.612903225806452</v>
      </c>
      <c r="J126" s="43">
        <f t="shared" si="5"/>
        <v>37.200000000000003</v>
      </c>
      <c r="K126">
        <v>0</v>
      </c>
      <c r="L126" s="44">
        <v>15</v>
      </c>
      <c r="M126" s="44">
        <v>0</v>
      </c>
      <c r="N126">
        <v>2</v>
      </c>
      <c r="O126">
        <v>10</v>
      </c>
      <c r="R126" s="32"/>
      <c r="S126" s="32"/>
      <c r="T126" s="32"/>
      <c r="U126" s="32"/>
      <c r="V126" s="32"/>
      <c r="W126" s="24"/>
      <c r="X126" s="24"/>
      <c r="Y126" s="24"/>
      <c r="Z126" s="32"/>
      <c r="AA126" s="32"/>
    </row>
    <row r="127" spans="1:27" x14ac:dyDescent="0.25">
      <c r="A127" t="s">
        <v>404</v>
      </c>
      <c r="B127" t="str">
        <f>VLOOKUP(A127,Names!A:C,3,FALSE)</f>
        <v>Nasser Khan</v>
      </c>
      <c r="C127">
        <v>253</v>
      </c>
      <c r="D127">
        <v>483</v>
      </c>
      <c r="E127">
        <v>5</v>
      </c>
      <c r="F127">
        <v>2075</v>
      </c>
      <c r="G127">
        <v>79</v>
      </c>
      <c r="H127" s="43">
        <f t="shared" si="3"/>
        <v>26.265822784810126</v>
      </c>
      <c r="I127" s="43">
        <f t="shared" si="4"/>
        <v>4.296066252587992</v>
      </c>
      <c r="J127" s="43">
        <f t="shared" si="5"/>
        <v>36.683544303797468</v>
      </c>
      <c r="K127">
        <v>0</v>
      </c>
      <c r="L127" s="44"/>
      <c r="M127" s="44"/>
      <c r="N127">
        <v>3</v>
      </c>
      <c r="O127">
        <v>9</v>
      </c>
    </row>
    <row r="128" spans="1:27" x14ac:dyDescent="0.25">
      <c r="A128" t="s">
        <v>405</v>
      </c>
      <c r="B128" t="str">
        <f>VLOOKUP(A128,Names!A:C,3,FALSE)</f>
        <v>H Kibble</v>
      </c>
      <c r="C128">
        <v>1</v>
      </c>
      <c r="D128">
        <v>4</v>
      </c>
      <c r="E128">
        <v>0</v>
      </c>
      <c r="F128">
        <v>24</v>
      </c>
      <c r="G128">
        <v>0</v>
      </c>
      <c r="H128" s="43" t="str">
        <f t="shared" si="3"/>
        <v>-</v>
      </c>
      <c r="I128" s="43">
        <f t="shared" si="4"/>
        <v>6</v>
      </c>
      <c r="J128" s="43" t="str">
        <f t="shared" si="5"/>
        <v>-</v>
      </c>
      <c r="K128">
        <v>0</v>
      </c>
      <c r="L128" s="44"/>
      <c r="M128" s="44"/>
      <c r="N128">
        <v>0</v>
      </c>
      <c r="O128">
        <v>24</v>
      </c>
    </row>
    <row r="129" spans="1:27" x14ac:dyDescent="0.25">
      <c r="A129" t="s">
        <v>406</v>
      </c>
      <c r="B129" t="str">
        <f>VLOOKUP(A129,Names!A:C,3,FALSE)</f>
        <v>M King</v>
      </c>
      <c r="C129">
        <v>4</v>
      </c>
      <c r="D129">
        <v>14</v>
      </c>
      <c r="E129">
        <v>0</v>
      </c>
      <c r="F129">
        <v>82</v>
      </c>
      <c r="G129">
        <v>6</v>
      </c>
      <c r="H129" s="43">
        <f t="shared" si="3"/>
        <v>13.666666666666666</v>
      </c>
      <c r="I129" s="43">
        <f t="shared" si="4"/>
        <v>5.8571428571428568</v>
      </c>
      <c r="J129" s="43">
        <f t="shared" si="5"/>
        <v>14</v>
      </c>
      <c r="K129">
        <v>0</v>
      </c>
      <c r="L129" s="44"/>
      <c r="M129" s="44"/>
      <c r="N129">
        <v>4</v>
      </c>
      <c r="O129">
        <v>35</v>
      </c>
    </row>
    <row r="130" spans="1:27" x14ac:dyDescent="0.25">
      <c r="A130" t="s">
        <v>407</v>
      </c>
      <c r="B130" t="str">
        <f>VLOOKUP(A130,Names!A:C,3,FALSE)</f>
        <v>D Kingston</v>
      </c>
      <c r="C130">
        <v>15</v>
      </c>
      <c r="D130">
        <v>136</v>
      </c>
      <c r="E130">
        <v>10</v>
      </c>
      <c r="F130">
        <v>383</v>
      </c>
      <c r="G130">
        <v>13</v>
      </c>
      <c r="H130" s="43">
        <f t="shared" si="3"/>
        <v>29.46153846153846</v>
      </c>
      <c r="I130" s="43">
        <f t="shared" si="4"/>
        <v>2.8161764705882355</v>
      </c>
      <c r="J130" s="43">
        <f t="shared" si="5"/>
        <v>62.769230769230766</v>
      </c>
      <c r="K130">
        <v>0</v>
      </c>
      <c r="L130" s="44"/>
      <c r="M130" s="44"/>
      <c r="N130">
        <v>4</v>
      </c>
      <c r="O130">
        <v>18</v>
      </c>
    </row>
    <row r="131" spans="1:27" x14ac:dyDescent="0.25">
      <c r="A131" t="s">
        <v>408</v>
      </c>
      <c r="B131" t="str">
        <f>VLOOKUP(A131,Names!A:C,3,FALSE)</f>
        <v>J Kirwan</v>
      </c>
      <c r="C131">
        <v>1</v>
      </c>
      <c r="D131">
        <v>0</v>
      </c>
      <c r="E131">
        <v>0</v>
      </c>
      <c r="F131">
        <v>0</v>
      </c>
      <c r="G131">
        <v>0</v>
      </c>
      <c r="H131" s="43" t="str">
        <f t="shared" si="3"/>
        <v>-</v>
      </c>
      <c r="I131" s="43" t="str">
        <f t="shared" si="4"/>
        <v>-</v>
      </c>
      <c r="J131" s="43" t="str">
        <f t="shared" si="5"/>
        <v>-</v>
      </c>
      <c r="K131">
        <v>0</v>
      </c>
      <c r="L131" s="44"/>
      <c r="M131" s="44"/>
    </row>
    <row r="132" spans="1:27" x14ac:dyDescent="0.25">
      <c r="A132" t="s">
        <v>409</v>
      </c>
      <c r="B132" t="str">
        <f>VLOOKUP(A132,Names!A:C,3,FALSE)</f>
        <v>S Kripalani</v>
      </c>
      <c r="C132">
        <v>6</v>
      </c>
      <c r="D132">
        <v>7</v>
      </c>
      <c r="E132">
        <v>0</v>
      </c>
      <c r="F132">
        <v>36</v>
      </c>
      <c r="G132">
        <v>0</v>
      </c>
      <c r="H132" s="43" t="str">
        <f t="shared" si="3"/>
        <v>-</v>
      </c>
      <c r="I132" s="43">
        <f t="shared" si="4"/>
        <v>5.1428571428571432</v>
      </c>
      <c r="J132" s="43" t="str">
        <f t="shared" si="5"/>
        <v>-</v>
      </c>
      <c r="K132">
        <v>0</v>
      </c>
      <c r="L132" s="44"/>
      <c r="M132" s="44"/>
      <c r="N132">
        <v>0</v>
      </c>
      <c r="O132">
        <v>16</v>
      </c>
    </row>
    <row r="133" spans="1:27" x14ac:dyDescent="0.25">
      <c r="A133" t="s">
        <v>75</v>
      </c>
      <c r="B133" t="str">
        <f>VLOOKUP(A133,Names!A:C,3,FALSE)</f>
        <v>Bala Krishna</v>
      </c>
      <c r="C133" s="32">
        <v>12</v>
      </c>
      <c r="D133" s="32">
        <v>42.1</v>
      </c>
      <c r="E133" s="32">
        <v>0</v>
      </c>
      <c r="F133" s="32">
        <v>235</v>
      </c>
      <c r="G133" s="32">
        <v>10</v>
      </c>
      <c r="H133" s="43">
        <f t="shared" si="3"/>
        <v>23.5</v>
      </c>
      <c r="I133" s="43">
        <f t="shared" si="4"/>
        <v>5.581947743467933</v>
      </c>
      <c r="J133" s="43">
        <f t="shared" si="5"/>
        <v>25.26</v>
      </c>
      <c r="K133" s="24">
        <v>0</v>
      </c>
      <c r="L133" s="46">
        <v>46</v>
      </c>
      <c r="M133" s="46">
        <v>11</v>
      </c>
      <c r="N133" s="24">
        <v>2</v>
      </c>
      <c r="O133" s="24">
        <v>12</v>
      </c>
    </row>
    <row r="134" spans="1:27" x14ac:dyDescent="0.25">
      <c r="A134" t="s">
        <v>410</v>
      </c>
      <c r="B134" t="str">
        <f>VLOOKUP(A134,Names!A:C,3,FALSE)</f>
        <v>Arvind Kumar</v>
      </c>
      <c r="C134">
        <v>140</v>
      </c>
      <c r="D134">
        <v>362</v>
      </c>
      <c r="E134">
        <v>17</v>
      </c>
      <c r="F134">
        <v>1648</v>
      </c>
      <c r="G134">
        <v>71</v>
      </c>
      <c r="H134" s="43">
        <f t="shared" si="3"/>
        <v>23.211267605633804</v>
      </c>
      <c r="I134" s="43">
        <f t="shared" si="4"/>
        <v>4.5524861878453038</v>
      </c>
      <c r="J134" s="43">
        <f t="shared" si="5"/>
        <v>30.591549295774648</v>
      </c>
      <c r="K134">
        <v>0</v>
      </c>
      <c r="L134" s="44"/>
      <c r="M134" s="44"/>
      <c r="N134">
        <v>4</v>
      </c>
      <c r="O134">
        <v>22</v>
      </c>
    </row>
    <row r="135" spans="1:27" x14ac:dyDescent="0.25">
      <c r="A135" t="s">
        <v>411</v>
      </c>
      <c r="B135" t="str">
        <f>VLOOKUP(A135,Names!A:C,3,FALSE)</f>
        <v>M Lachmann</v>
      </c>
      <c r="C135">
        <v>14</v>
      </c>
      <c r="D135">
        <v>1</v>
      </c>
      <c r="E135">
        <v>0</v>
      </c>
      <c r="F135">
        <v>1</v>
      </c>
      <c r="G135">
        <v>0</v>
      </c>
      <c r="H135" s="43" t="str">
        <f t="shared" si="3"/>
        <v>-</v>
      </c>
      <c r="I135" s="43">
        <f t="shared" si="4"/>
        <v>1</v>
      </c>
      <c r="J135" s="43" t="str">
        <f t="shared" si="5"/>
        <v>-</v>
      </c>
      <c r="K135">
        <v>0</v>
      </c>
      <c r="L135" s="44"/>
      <c r="M135" s="44"/>
      <c r="N135">
        <v>0</v>
      </c>
      <c r="O135">
        <v>1</v>
      </c>
    </row>
    <row r="136" spans="1:27" x14ac:dyDescent="0.25">
      <c r="A136" t="s">
        <v>412</v>
      </c>
      <c r="B136" t="str">
        <f>VLOOKUP(A136,Names!A:C,3,FALSE)</f>
        <v>Paul Lane</v>
      </c>
      <c r="C136">
        <v>76</v>
      </c>
      <c r="D136">
        <v>1</v>
      </c>
      <c r="E136">
        <v>0</v>
      </c>
      <c r="F136">
        <v>7</v>
      </c>
      <c r="G136">
        <v>0</v>
      </c>
      <c r="H136" s="43" t="str">
        <f t="shared" ref="H136:H199" si="6">IF(G136=0, "-", SUM(F136/G136))</f>
        <v>-</v>
      </c>
      <c r="I136" s="43">
        <f t="shared" ref="I136:I199" si="7">IF(F136=0, "-", SUM(F136/D136))</f>
        <v>7</v>
      </c>
      <c r="J136" s="43" t="str">
        <f t="shared" ref="J136:J199" si="8">IF(G136=0, "-", SUM(D136*6/G136))</f>
        <v>-</v>
      </c>
      <c r="K136">
        <v>0</v>
      </c>
      <c r="L136" s="44"/>
      <c r="M136" s="44"/>
    </row>
    <row r="137" spans="1:27" x14ac:dyDescent="0.25">
      <c r="A137" t="s">
        <v>413</v>
      </c>
      <c r="B137" t="str">
        <f>VLOOKUP(A137,Names!A:C,3,FALSE)</f>
        <v>G Le Grange</v>
      </c>
      <c r="C137">
        <v>40</v>
      </c>
      <c r="D137">
        <v>144</v>
      </c>
      <c r="E137">
        <v>18</v>
      </c>
      <c r="F137">
        <v>539</v>
      </c>
      <c r="G137">
        <v>33</v>
      </c>
      <c r="H137" s="43">
        <f t="shared" si="6"/>
        <v>16.333333333333332</v>
      </c>
      <c r="I137" s="43">
        <f t="shared" si="7"/>
        <v>3.7430555555555554</v>
      </c>
      <c r="J137" s="43">
        <f t="shared" si="8"/>
        <v>26.181818181818183</v>
      </c>
      <c r="K137">
        <v>1</v>
      </c>
      <c r="L137" s="44"/>
      <c r="M137" s="44"/>
      <c r="N137">
        <v>6</v>
      </c>
      <c r="O137">
        <v>18</v>
      </c>
    </row>
    <row r="138" spans="1:27" x14ac:dyDescent="0.25">
      <c r="A138" t="s">
        <v>414</v>
      </c>
      <c r="B138" t="str">
        <f>VLOOKUP(A138,Names!A:C,3,FALSE)</f>
        <v>Piran Legg</v>
      </c>
      <c r="C138" s="32">
        <v>1</v>
      </c>
      <c r="D138" s="32">
        <v>8</v>
      </c>
      <c r="E138" s="32">
        <v>1</v>
      </c>
      <c r="F138" s="32">
        <v>38</v>
      </c>
      <c r="G138" s="32">
        <v>1</v>
      </c>
      <c r="H138" s="43">
        <f t="shared" si="6"/>
        <v>38</v>
      </c>
      <c r="I138" s="43">
        <f t="shared" si="7"/>
        <v>4.75</v>
      </c>
      <c r="J138" s="43">
        <f t="shared" si="8"/>
        <v>48</v>
      </c>
      <c r="K138" s="24">
        <v>0</v>
      </c>
      <c r="L138" s="46">
        <v>0</v>
      </c>
      <c r="M138" s="46">
        <v>0</v>
      </c>
      <c r="N138" s="24">
        <v>1</v>
      </c>
      <c r="O138" s="24">
        <v>38</v>
      </c>
    </row>
    <row r="139" spans="1:27" x14ac:dyDescent="0.25">
      <c r="A139" t="s">
        <v>415</v>
      </c>
      <c r="B139" t="str">
        <f>VLOOKUP(A139,Names!A:C,3,FALSE)</f>
        <v>J Lewen</v>
      </c>
      <c r="C139">
        <v>2</v>
      </c>
      <c r="D139">
        <v>0</v>
      </c>
      <c r="E139">
        <v>0</v>
      </c>
      <c r="F139">
        <v>0</v>
      </c>
      <c r="G139">
        <v>0</v>
      </c>
      <c r="H139" s="43" t="str">
        <f t="shared" si="6"/>
        <v>-</v>
      </c>
      <c r="I139" s="43" t="str">
        <f t="shared" si="7"/>
        <v>-</v>
      </c>
      <c r="J139" s="43" t="str">
        <f t="shared" si="8"/>
        <v>-</v>
      </c>
      <c r="K139">
        <v>0</v>
      </c>
      <c r="L139" s="44"/>
      <c r="M139" s="44"/>
    </row>
    <row r="140" spans="1:27" x14ac:dyDescent="0.25">
      <c r="A140" t="s">
        <v>416</v>
      </c>
      <c r="B140" t="str">
        <f>VLOOKUP(A140,Names!A:C,3,FALSE)</f>
        <v>H Lewis</v>
      </c>
      <c r="C140">
        <v>16</v>
      </c>
      <c r="D140">
        <v>14</v>
      </c>
      <c r="E140">
        <v>0</v>
      </c>
      <c r="F140">
        <v>91</v>
      </c>
      <c r="G140">
        <v>2</v>
      </c>
      <c r="H140" s="43">
        <f t="shared" si="6"/>
        <v>45.5</v>
      </c>
      <c r="I140" s="43">
        <f t="shared" si="7"/>
        <v>6.5</v>
      </c>
      <c r="J140" s="43">
        <f t="shared" si="8"/>
        <v>42</v>
      </c>
      <c r="K140">
        <v>0</v>
      </c>
      <c r="L140" s="44"/>
      <c r="M140" s="44"/>
      <c r="N140">
        <v>2</v>
      </c>
      <c r="O140">
        <v>21</v>
      </c>
    </row>
    <row r="141" spans="1:27" x14ac:dyDescent="0.25">
      <c r="A141" t="s">
        <v>417</v>
      </c>
      <c r="B141" t="str">
        <f>VLOOKUP(A141,Names!A:C,3,FALSE)</f>
        <v>Chris Lilford</v>
      </c>
      <c r="C141">
        <v>19</v>
      </c>
      <c r="D141">
        <v>131.19999999999999</v>
      </c>
      <c r="E141">
        <v>8</v>
      </c>
      <c r="F141">
        <v>685</v>
      </c>
      <c r="G141">
        <v>31</v>
      </c>
      <c r="H141" s="43">
        <f t="shared" si="6"/>
        <v>22.096774193548388</v>
      </c>
      <c r="I141" s="43">
        <f t="shared" si="7"/>
        <v>5.2210365853658542</v>
      </c>
      <c r="J141" s="43">
        <f t="shared" si="8"/>
        <v>25.393548387096772</v>
      </c>
      <c r="K141">
        <v>2</v>
      </c>
      <c r="L141" s="44">
        <v>59</v>
      </c>
      <c r="M141" s="44">
        <v>5</v>
      </c>
      <c r="N141">
        <v>5</v>
      </c>
      <c r="O141">
        <v>33</v>
      </c>
      <c r="R141" s="32"/>
      <c r="S141" s="32"/>
      <c r="T141" s="32"/>
      <c r="U141" s="32"/>
      <c r="V141" s="32"/>
      <c r="W141" s="24"/>
      <c r="X141" s="24"/>
      <c r="Y141" s="24"/>
      <c r="Z141" s="32"/>
      <c r="AA141" s="32"/>
    </row>
    <row r="142" spans="1:27" x14ac:dyDescent="0.25">
      <c r="A142" t="s">
        <v>419</v>
      </c>
      <c r="B142" t="str">
        <f>VLOOKUP(A142,Names!A:C,3,FALSE)</f>
        <v>J Lloyd</v>
      </c>
      <c r="C142">
        <v>20</v>
      </c>
      <c r="D142">
        <v>0</v>
      </c>
      <c r="E142">
        <v>0</v>
      </c>
      <c r="F142">
        <v>0</v>
      </c>
      <c r="G142">
        <v>0</v>
      </c>
      <c r="H142" s="43" t="str">
        <f t="shared" si="6"/>
        <v>-</v>
      </c>
      <c r="I142" s="43" t="str">
        <f t="shared" si="7"/>
        <v>-</v>
      </c>
      <c r="J142" s="43" t="str">
        <f t="shared" si="8"/>
        <v>-</v>
      </c>
      <c r="K142">
        <v>0</v>
      </c>
      <c r="L142" s="44"/>
      <c r="M142" s="44"/>
    </row>
    <row r="143" spans="1:27" x14ac:dyDescent="0.25">
      <c r="A143" t="s">
        <v>94</v>
      </c>
      <c r="B143" t="str">
        <f>VLOOKUP(A143,Names!A:C,3,FALSE)</f>
        <v>Tom Lockhart</v>
      </c>
      <c r="C143">
        <v>130</v>
      </c>
      <c r="D143">
        <v>32.1</v>
      </c>
      <c r="E143">
        <v>0</v>
      </c>
      <c r="F143">
        <v>214</v>
      </c>
      <c r="G143">
        <v>8</v>
      </c>
      <c r="H143" s="43">
        <f t="shared" si="6"/>
        <v>26.75</v>
      </c>
      <c r="I143" s="43">
        <f t="shared" si="7"/>
        <v>6.6666666666666661</v>
      </c>
      <c r="J143" s="43">
        <f t="shared" si="8"/>
        <v>24.075000000000003</v>
      </c>
      <c r="K143">
        <v>0</v>
      </c>
      <c r="L143" s="44">
        <v>12</v>
      </c>
      <c r="M143" s="44">
        <v>0</v>
      </c>
      <c r="N143">
        <v>4</v>
      </c>
      <c r="O143">
        <v>23</v>
      </c>
      <c r="R143" s="32"/>
      <c r="S143" s="32"/>
      <c r="T143" s="32"/>
      <c r="U143" s="32"/>
      <c r="V143" s="32"/>
      <c r="W143" s="24"/>
      <c r="X143" s="24"/>
      <c r="Y143" s="24"/>
      <c r="Z143" s="32"/>
      <c r="AA143" s="32"/>
    </row>
    <row r="144" spans="1:27" x14ac:dyDescent="0.25">
      <c r="A144" t="s">
        <v>83</v>
      </c>
      <c r="B144" t="str">
        <f>VLOOKUP(A144,Names!A:C,3,FALSE)</f>
        <v>Tom Lonnen</v>
      </c>
      <c r="C144">
        <v>363</v>
      </c>
      <c r="D144">
        <v>2778.1</v>
      </c>
      <c r="E144">
        <v>342</v>
      </c>
      <c r="F144">
        <v>9738</v>
      </c>
      <c r="G144">
        <v>622</v>
      </c>
      <c r="H144" s="43">
        <f t="shared" si="6"/>
        <v>15.655948553054662</v>
      </c>
      <c r="I144" s="43">
        <f t="shared" si="7"/>
        <v>3.5052733882869589</v>
      </c>
      <c r="J144" s="43">
        <f t="shared" si="8"/>
        <v>26.798392282958197</v>
      </c>
      <c r="K144">
        <v>18</v>
      </c>
      <c r="L144" s="44"/>
      <c r="M144" s="44"/>
      <c r="N144">
        <v>7</v>
      </c>
      <c r="O144">
        <v>43</v>
      </c>
      <c r="R144" s="32"/>
      <c r="S144" s="32"/>
      <c r="T144" s="32"/>
      <c r="U144" s="32"/>
      <c r="V144" s="32"/>
      <c r="W144" s="24"/>
      <c r="X144" s="24"/>
      <c r="Y144" s="24"/>
      <c r="Z144" s="32"/>
      <c r="AA144" s="32"/>
    </row>
    <row r="145" spans="1:15" x14ac:dyDescent="0.25">
      <c r="A145" t="s">
        <v>421</v>
      </c>
      <c r="B145" t="str">
        <f>VLOOKUP(A145,Names!A:C,3,FALSE)</f>
        <v>Ross Lonsdale</v>
      </c>
      <c r="C145">
        <v>9</v>
      </c>
      <c r="D145">
        <v>60</v>
      </c>
      <c r="E145">
        <v>4</v>
      </c>
      <c r="F145">
        <v>225</v>
      </c>
      <c r="G145">
        <v>11</v>
      </c>
      <c r="H145" s="43">
        <f t="shared" si="6"/>
        <v>20.454545454545453</v>
      </c>
      <c r="I145" s="43">
        <f t="shared" si="7"/>
        <v>3.75</v>
      </c>
      <c r="J145" s="43">
        <f t="shared" si="8"/>
        <v>32.727272727272727</v>
      </c>
      <c r="K145">
        <v>0</v>
      </c>
      <c r="L145" s="44">
        <v>41</v>
      </c>
      <c r="M145" s="44">
        <v>14</v>
      </c>
      <c r="N145">
        <v>3</v>
      </c>
      <c r="O145">
        <v>36</v>
      </c>
    </row>
    <row r="146" spans="1:15" x14ac:dyDescent="0.25">
      <c r="A146" t="s">
        <v>422</v>
      </c>
      <c r="B146" t="str">
        <f>VLOOKUP(A146,Names!A:C,3,FALSE)</f>
        <v>D Machine</v>
      </c>
      <c r="C146">
        <v>1</v>
      </c>
      <c r="D146">
        <v>0</v>
      </c>
      <c r="E146">
        <v>0</v>
      </c>
      <c r="F146">
        <v>0</v>
      </c>
      <c r="G146">
        <v>0</v>
      </c>
      <c r="H146" s="43" t="str">
        <f t="shared" si="6"/>
        <v>-</v>
      </c>
      <c r="I146" s="43" t="str">
        <f t="shared" si="7"/>
        <v>-</v>
      </c>
      <c r="J146" s="43" t="str">
        <f t="shared" si="8"/>
        <v>-</v>
      </c>
      <c r="K146">
        <v>0</v>
      </c>
      <c r="L146" s="44"/>
      <c r="M146" s="44"/>
    </row>
    <row r="147" spans="1:15" x14ac:dyDescent="0.25">
      <c r="A147" t="s">
        <v>423</v>
      </c>
      <c r="B147" t="str">
        <f>VLOOKUP(A147,Names!A:C,3,FALSE)</f>
        <v>Christian Maclaren</v>
      </c>
      <c r="C147">
        <v>3</v>
      </c>
      <c r="D147">
        <v>2</v>
      </c>
      <c r="E147">
        <v>0</v>
      </c>
      <c r="F147">
        <v>11</v>
      </c>
      <c r="G147">
        <v>0</v>
      </c>
      <c r="H147" s="43" t="str">
        <f t="shared" si="6"/>
        <v>-</v>
      </c>
      <c r="I147" s="43">
        <f t="shared" si="7"/>
        <v>5.5</v>
      </c>
      <c r="J147" s="43" t="str">
        <f t="shared" si="8"/>
        <v>-</v>
      </c>
      <c r="K147">
        <v>0</v>
      </c>
      <c r="L147" s="44"/>
      <c r="M147" s="44"/>
      <c r="N147">
        <v>0</v>
      </c>
      <c r="O147">
        <v>11</v>
      </c>
    </row>
    <row r="148" spans="1:15" x14ac:dyDescent="0.25">
      <c r="A148" t="s">
        <v>424</v>
      </c>
      <c r="B148" t="str">
        <f>VLOOKUP(A148,Names!A:C,3,FALSE)</f>
        <v>N Macrides</v>
      </c>
      <c r="C148">
        <v>3</v>
      </c>
      <c r="D148">
        <v>0</v>
      </c>
      <c r="E148">
        <v>0</v>
      </c>
      <c r="F148">
        <v>0</v>
      </c>
      <c r="G148">
        <v>0</v>
      </c>
      <c r="H148" s="43" t="str">
        <f t="shared" si="6"/>
        <v>-</v>
      </c>
      <c r="I148" s="43" t="str">
        <f t="shared" si="7"/>
        <v>-</v>
      </c>
      <c r="J148" s="43" t="str">
        <f t="shared" si="8"/>
        <v>-</v>
      </c>
      <c r="K148">
        <v>0</v>
      </c>
      <c r="L148" s="44"/>
      <c r="M148" s="44"/>
    </row>
    <row r="149" spans="1:15" x14ac:dyDescent="0.25">
      <c r="A149" t="s">
        <v>425</v>
      </c>
      <c r="B149" t="str">
        <f>VLOOKUP(A149,Names!A:C,3,FALSE)</f>
        <v>R Madabushi</v>
      </c>
      <c r="C149">
        <v>27</v>
      </c>
      <c r="D149">
        <v>186</v>
      </c>
      <c r="E149">
        <v>30</v>
      </c>
      <c r="F149">
        <v>677</v>
      </c>
      <c r="G149">
        <v>29</v>
      </c>
      <c r="H149" s="43">
        <f t="shared" si="6"/>
        <v>23.344827586206897</v>
      </c>
      <c r="I149" s="43">
        <f t="shared" si="7"/>
        <v>3.639784946236559</v>
      </c>
      <c r="J149" s="43">
        <f t="shared" si="8"/>
        <v>38.482758620689658</v>
      </c>
      <c r="K149">
        <v>1</v>
      </c>
      <c r="L149" s="44"/>
      <c r="M149" s="44"/>
      <c r="N149">
        <v>5</v>
      </c>
      <c r="O149">
        <v>28</v>
      </c>
    </row>
    <row r="150" spans="1:15" x14ac:dyDescent="0.25">
      <c r="A150" t="s">
        <v>426</v>
      </c>
      <c r="B150" t="str">
        <f>VLOOKUP(A150,Names!A:C,3,FALSE)</f>
        <v>Harry Madley</v>
      </c>
      <c r="C150">
        <v>4</v>
      </c>
      <c r="D150">
        <v>15</v>
      </c>
      <c r="E150">
        <v>1</v>
      </c>
      <c r="F150">
        <v>65</v>
      </c>
      <c r="G150">
        <v>2</v>
      </c>
      <c r="H150" s="43">
        <f t="shared" si="6"/>
        <v>32.5</v>
      </c>
      <c r="I150" s="43">
        <f t="shared" si="7"/>
        <v>4.333333333333333</v>
      </c>
      <c r="J150" s="43">
        <f t="shared" si="8"/>
        <v>45</v>
      </c>
      <c r="K150">
        <v>0</v>
      </c>
      <c r="L150" s="44"/>
      <c r="M150" s="44"/>
      <c r="N150">
        <v>1</v>
      </c>
      <c r="O150">
        <v>5</v>
      </c>
    </row>
    <row r="151" spans="1:15" x14ac:dyDescent="0.25">
      <c r="A151" t="s">
        <v>427</v>
      </c>
      <c r="B151" t="str">
        <f>VLOOKUP(A151,Names!A:C,3,FALSE)</f>
        <v>M Magill</v>
      </c>
      <c r="C151">
        <v>33</v>
      </c>
      <c r="D151">
        <v>206</v>
      </c>
      <c r="E151">
        <v>23</v>
      </c>
      <c r="F151">
        <v>849</v>
      </c>
      <c r="G151">
        <v>40</v>
      </c>
      <c r="H151" s="43">
        <f t="shared" si="6"/>
        <v>21.225000000000001</v>
      </c>
      <c r="I151" s="43">
        <f t="shared" si="7"/>
        <v>4.1213592233009706</v>
      </c>
      <c r="J151" s="43">
        <f t="shared" si="8"/>
        <v>30.9</v>
      </c>
      <c r="K151">
        <v>0</v>
      </c>
      <c r="L151" s="44"/>
      <c r="M151" s="44"/>
      <c r="N151">
        <v>4</v>
      </c>
      <c r="O151">
        <v>5</v>
      </c>
    </row>
    <row r="152" spans="1:15" x14ac:dyDescent="0.25">
      <c r="A152" t="s">
        <v>428</v>
      </c>
      <c r="B152" t="str">
        <f>VLOOKUP(A152,Names!A:C,3,FALSE)</f>
        <v>C Maharaj</v>
      </c>
      <c r="C152">
        <v>6</v>
      </c>
      <c r="D152">
        <v>6</v>
      </c>
      <c r="E152">
        <v>0</v>
      </c>
      <c r="F152">
        <v>30</v>
      </c>
      <c r="G152">
        <v>1</v>
      </c>
      <c r="H152" s="43">
        <f t="shared" si="6"/>
        <v>30</v>
      </c>
      <c r="I152" s="43">
        <f t="shared" si="7"/>
        <v>5</v>
      </c>
      <c r="J152" s="43">
        <f t="shared" si="8"/>
        <v>36</v>
      </c>
      <c r="K152">
        <v>0</v>
      </c>
      <c r="L152" s="44"/>
      <c r="M152" s="44"/>
      <c r="N152">
        <v>1</v>
      </c>
      <c r="O152">
        <v>14</v>
      </c>
    </row>
    <row r="153" spans="1:15" x14ac:dyDescent="0.25">
      <c r="A153" t="s">
        <v>429</v>
      </c>
      <c r="B153" t="str">
        <f>VLOOKUP(A153,Names!A:C,3,FALSE)</f>
        <v>B Marshall</v>
      </c>
      <c r="C153">
        <v>10</v>
      </c>
      <c r="D153">
        <v>27</v>
      </c>
      <c r="E153">
        <v>0</v>
      </c>
      <c r="F153">
        <v>239</v>
      </c>
      <c r="G153">
        <v>6</v>
      </c>
      <c r="H153" s="43">
        <f t="shared" si="6"/>
        <v>39.833333333333336</v>
      </c>
      <c r="I153" s="43">
        <f t="shared" si="7"/>
        <v>8.8518518518518512</v>
      </c>
      <c r="J153" s="43">
        <f t="shared" si="8"/>
        <v>27</v>
      </c>
      <c r="K153">
        <v>0</v>
      </c>
      <c r="L153" s="44"/>
      <c r="M153" s="44"/>
      <c r="N153">
        <v>2</v>
      </c>
      <c r="O153">
        <v>16</v>
      </c>
    </row>
    <row r="154" spans="1:15" x14ac:dyDescent="0.25">
      <c r="A154" t="s">
        <v>430</v>
      </c>
      <c r="B154" t="str">
        <f>VLOOKUP(A154,Names!A:C,3,FALSE)</f>
        <v>K McEvoy</v>
      </c>
      <c r="C154">
        <v>33</v>
      </c>
      <c r="D154">
        <v>71</v>
      </c>
      <c r="E154">
        <v>0</v>
      </c>
      <c r="F154">
        <v>393</v>
      </c>
      <c r="G154">
        <v>11</v>
      </c>
      <c r="H154" s="43">
        <f t="shared" si="6"/>
        <v>35.727272727272727</v>
      </c>
      <c r="I154" s="43">
        <f t="shared" si="7"/>
        <v>5.535211267605634</v>
      </c>
      <c r="J154" s="43">
        <f t="shared" si="8"/>
        <v>38.727272727272727</v>
      </c>
      <c r="K154">
        <v>0</v>
      </c>
      <c r="L154" s="44"/>
      <c r="M154" s="44"/>
      <c r="N154">
        <v>3</v>
      </c>
      <c r="O154">
        <v>25</v>
      </c>
    </row>
    <row r="155" spans="1:15" x14ac:dyDescent="0.25">
      <c r="A155" t="s">
        <v>431</v>
      </c>
      <c r="B155" t="str">
        <f>VLOOKUP(A155,Names!A:C,3,FALSE)</f>
        <v>B McGhee</v>
      </c>
      <c r="C155">
        <v>6</v>
      </c>
      <c r="D155">
        <v>29</v>
      </c>
      <c r="E155">
        <v>3</v>
      </c>
      <c r="F155">
        <v>155</v>
      </c>
      <c r="G155">
        <v>4</v>
      </c>
      <c r="H155" s="43">
        <f t="shared" si="6"/>
        <v>38.75</v>
      </c>
      <c r="I155" s="43">
        <f t="shared" si="7"/>
        <v>5.3448275862068968</v>
      </c>
      <c r="J155" s="43">
        <f t="shared" si="8"/>
        <v>43.5</v>
      </c>
      <c r="K155">
        <v>0</v>
      </c>
      <c r="L155" s="44"/>
      <c r="M155" s="44"/>
      <c r="N155">
        <v>1</v>
      </c>
      <c r="O155" t="s">
        <v>545</v>
      </c>
    </row>
    <row r="156" spans="1:15" x14ac:dyDescent="0.25">
      <c r="A156" t="s">
        <v>432</v>
      </c>
      <c r="B156" t="str">
        <f>VLOOKUP(A156,Names!A:C,3,FALSE)</f>
        <v>R McHarg</v>
      </c>
      <c r="C156">
        <v>28</v>
      </c>
      <c r="D156">
        <v>57</v>
      </c>
      <c r="E156">
        <v>2</v>
      </c>
      <c r="F156">
        <v>321</v>
      </c>
      <c r="G156">
        <v>10</v>
      </c>
      <c r="H156" s="43">
        <f t="shared" si="6"/>
        <v>32.1</v>
      </c>
      <c r="I156" s="43">
        <f t="shared" si="7"/>
        <v>5.6315789473684212</v>
      </c>
      <c r="J156" s="43">
        <f t="shared" si="8"/>
        <v>34.200000000000003</v>
      </c>
      <c r="K156">
        <v>0</v>
      </c>
      <c r="L156" s="44"/>
      <c r="M156" s="44"/>
      <c r="N156">
        <v>3</v>
      </c>
      <c r="O156">
        <v>16</v>
      </c>
    </row>
    <row r="157" spans="1:15" x14ac:dyDescent="0.25">
      <c r="A157" t="s">
        <v>433</v>
      </c>
      <c r="B157" t="str">
        <f>VLOOKUP(A157,Names!A:C,3,FALSE)</f>
        <v>J McHugh</v>
      </c>
      <c r="C157">
        <v>2</v>
      </c>
      <c r="D157">
        <v>0</v>
      </c>
      <c r="E157">
        <v>0</v>
      </c>
      <c r="F157">
        <v>0</v>
      </c>
      <c r="G157">
        <v>0</v>
      </c>
      <c r="H157" s="43" t="str">
        <f t="shared" si="6"/>
        <v>-</v>
      </c>
      <c r="I157" s="43" t="str">
        <f t="shared" si="7"/>
        <v>-</v>
      </c>
      <c r="J157" s="43" t="str">
        <f t="shared" si="8"/>
        <v>-</v>
      </c>
      <c r="K157">
        <v>0</v>
      </c>
      <c r="L157" s="44"/>
      <c r="M157" s="44"/>
    </row>
    <row r="158" spans="1:15" x14ac:dyDescent="0.25">
      <c r="A158" t="s">
        <v>434</v>
      </c>
      <c r="B158" t="str">
        <f>VLOOKUP(A158,Names!A:C,3,FALSE)</f>
        <v>C McNee</v>
      </c>
      <c r="C158">
        <v>37</v>
      </c>
      <c r="D158">
        <v>172</v>
      </c>
      <c r="E158">
        <v>18</v>
      </c>
      <c r="F158">
        <v>732</v>
      </c>
      <c r="G158">
        <v>27</v>
      </c>
      <c r="H158" s="43">
        <f t="shared" si="6"/>
        <v>27.111111111111111</v>
      </c>
      <c r="I158" s="43">
        <f t="shared" si="7"/>
        <v>4.2558139534883717</v>
      </c>
      <c r="J158" s="43">
        <f t="shared" si="8"/>
        <v>38.222222222222221</v>
      </c>
      <c r="K158">
        <v>1</v>
      </c>
      <c r="L158" s="44"/>
      <c r="M158" s="44"/>
      <c r="N158">
        <v>5</v>
      </c>
      <c r="O158">
        <v>50</v>
      </c>
    </row>
    <row r="159" spans="1:15" x14ac:dyDescent="0.25">
      <c r="A159" t="s">
        <v>435</v>
      </c>
      <c r="B159" t="str">
        <f>VLOOKUP(A159,Names!A:C,3,FALSE)</f>
        <v>J Meade</v>
      </c>
      <c r="C159">
        <v>92</v>
      </c>
      <c r="D159">
        <v>15</v>
      </c>
      <c r="E159">
        <v>0</v>
      </c>
      <c r="F159">
        <v>115</v>
      </c>
      <c r="G159">
        <v>5</v>
      </c>
      <c r="H159" s="43">
        <f t="shared" si="6"/>
        <v>23</v>
      </c>
      <c r="I159" s="43">
        <f t="shared" si="7"/>
        <v>7.666666666666667</v>
      </c>
      <c r="J159" s="43">
        <f t="shared" si="8"/>
        <v>18</v>
      </c>
      <c r="K159">
        <v>0</v>
      </c>
      <c r="L159" s="44"/>
      <c r="M159" s="44"/>
      <c r="N159">
        <v>4</v>
      </c>
      <c r="O159">
        <v>1</v>
      </c>
    </row>
    <row r="160" spans="1:15" x14ac:dyDescent="0.25">
      <c r="A160" t="s">
        <v>546</v>
      </c>
      <c r="B160" t="str">
        <f>VLOOKUP(A160,Names!A:C,3,FALSE)</f>
        <v>? Meager</v>
      </c>
      <c r="C160">
        <v>1</v>
      </c>
      <c r="D160">
        <v>0</v>
      </c>
      <c r="E160">
        <v>0</v>
      </c>
      <c r="F160">
        <v>0</v>
      </c>
      <c r="G160">
        <v>0</v>
      </c>
      <c r="H160" s="43" t="str">
        <f t="shared" si="6"/>
        <v>-</v>
      </c>
      <c r="I160" s="43" t="str">
        <f t="shared" si="7"/>
        <v>-</v>
      </c>
      <c r="J160" s="43" t="str">
        <f t="shared" si="8"/>
        <v>-</v>
      </c>
      <c r="K160">
        <v>0</v>
      </c>
      <c r="L160" s="44"/>
      <c r="M160" s="44"/>
    </row>
    <row r="161" spans="1:27" x14ac:dyDescent="0.25">
      <c r="A161" t="s">
        <v>436</v>
      </c>
      <c r="B161" t="str">
        <f>VLOOKUP(A161,Names!A:C,3,FALSE)</f>
        <v>Dan Meek</v>
      </c>
      <c r="C161" s="32">
        <v>1</v>
      </c>
      <c r="D161" s="32">
        <v>9</v>
      </c>
      <c r="E161" s="32">
        <v>2</v>
      </c>
      <c r="F161" s="32">
        <v>37</v>
      </c>
      <c r="G161" s="32">
        <v>2</v>
      </c>
      <c r="H161" s="43">
        <f t="shared" si="6"/>
        <v>18.5</v>
      </c>
      <c r="I161" s="43">
        <f t="shared" si="7"/>
        <v>4.1111111111111107</v>
      </c>
      <c r="J161" s="43">
        <f t="shared" si="8"/>
        <v>27</v>
      </c>
      <c r="K161" s="24">
        <v>0</v>
      </c>
      <c r="L161" s="46">
        <v>6</v>
      </c>
      <c r="M161" s="46">
        <v>0</v>
      </c>
      <c r="N161" s="24">
        <v>2</v>
      </c>
      <c r="O161" s="24">
        <v>37</v>
      </c>
    </row>
    <row r="162" spans="1:27" x14ac:dyDescent="0.25">
      <c r="A162" t="s">
        <v>437</v>
      </c>
      <c r="B162" t="str">
        <f>VLOOKUP(A162,Names!A:C,3,FALSE)</f>
        <v>Freddie Mills</v>
      </c>
      <c r="C162">
        <v>82</v>
      </c>
      <c r="D162">
        <v>239.2</v>
      </c>
      <c r="E162">
        <v>17</v>
      </c>
      <c r="F162">
        <v>1074</v>
      </c>
      <c r="G162">
        <v>53</v>
      </c>
      <c r="H162" s="43">
        <f t="shared" si="6"/>
        <v>20.264150943396228</v>
      </c>
      <c r="I162" s="43">
        <f t="shared" si="7"/>
        <v>4.4899665551839467</v>
      </c>
      <c r="J162" s="43">
        <f t="shared" si="8"/>
        <v>27.079245283018864</v>
      </c>
      <c r="K162">
        <v>1</v>
      </c>
      <c r="L162" s="44"/>
      <c r="M162" s="44"/>
      <c r="N162">
        <v>5</v>
      </c>
      <c r="O162">
        <v>61</v>
      </c>
    </row>
    <row r="163" spans="1:27" x14ac:dyDescent="0.25">
      <c r="A163" t="s">
        <v>438</v>
      </c>
      <c r="B163" t="str">
        <f>VLOOKUP(A163,Names!A:C,3,FALSE)</f>
        <v>M Mittal</v>
      </c>
      <c r="C163">
        <v>10</v>
      </c>
      <c r="D163">
        <v>0</v>
      </c>
      <c r="E163">
        <v>0</v>
      </c>
      <c r="F163">
        <v>0</v>
      </c>
      <c r="G163">
        <v>0</v>
      </c>
      <c r="H163" s="43" t="str">
        <f t="shared" si="6"/>
        <v>-</v>
      </c>
      <c r="I163" s="43" t="str">
        <f t="shared" si="7"/>
        <v>-</v>
      </c>
      <c r="J163" s="43" t="str">
        <f t="shared" si="8"/>
        <v>-</v>
      </c>
      <c r="K163">
        <v>0</v>
      </c>
      <c r="L163" s="44"/>
      <c r="M163" s="44"/>
    </row>
    <row r="164" spans="1:27" x14ac:dyDescent="0.25">
      <c r="A164" t="s">
        <v>439</v>
      </c>
      <c r="B164" t="str">
        <f>VLOOKUP(A164,Names!A:C,3,FALSE)</f>
        <v>Aruran Morgan</v>
      </c>
      <c r="C164">
        <v>33</v>
      </c>
      <c r="D164">
        <v>182.4</v>
      </c>
      <c r="E164">
        <v>11</v>
      </c>
      <c r="F164">
        <v>801</v>
      </c>
      <c r="G164">
        <v>29</v>
      </c>
      <c r="H164" s="43">
        <f t="shared" si="6"/>
        <v>27.620689655172413</v>
      </c>
      <c r="I164" s="43">
        <f t="shared" si="7"/>
        <v>4.3914473684210522</v>
      </c>
      <c r="J164" s="43">
        <f t="shared" si="8"/>
        <v>37.737931034482763</v>
      </c>
      <c r="K164">
        <v>0</v>
      </c>
      <c r="L164" s="44"/>
      <c r="M164" s="44"/>
      <c r="N164">
        <v>3</v>
      </c>
      <c r="O164">
        <v>24</v>
      </c>
      <c r="R164" s="32"/>
      <c r="S164" s="32"/>
      <c r="T164" s="32"/>
      <c r="U164" s="32"/>
      <c r="V164" s="32"/>
      <c r="W164" s="24"/>
      <c r="X164" s="24"/>
      <c r="Y164" s="24"/>
      <c r="Z164" s="32"/>
      <c r="AA164" s="32"/>
    </row>
    <row r="165" spans="1:27" x14ac:dyDescent="0.25">
      <c r="A165" t="s">
        <v>547</v>
      </c>
      <c r="B165" t="s">
        <v>547</v>
      </c>
      <c r="C165">
        <v>1</v>
      </c>
      <c r="D165">
        <v>5</v>
      </c>
      <c r="E165">
        <v>0</v>
      </c>
      <c r="F165">
        <v>30</v>
      </c>
      <c r="G165">
        <v>1</v>
      </c>
      <c r="H165" s="43">
        <f t="shared" si="6"/>
        <v>30</v>
      </c>
      <c r="I165" s="43">
        <f t="shared" si="7"/>
        <v>6</v>
      </c>
      <c r="J165" s="43">
        <f t="shared" si="8"/>
        <v>30</v>
      </c>
      <c r="K165">
        <v>0</v>
      </c>
      <c r="L165" s="44"/>
      <c r="M165" s="44"/>
      <c r="N165">
        <v>1</v>
      </c>
      <c r="O165">
        <v>30</v>
      </c>
    </row>
    <row r="166" spans="1:27" x14ac:dyDescent="0.25">
      <c r="A166" t="s">
        <v>440</v>
      </c>
      <c r="B166" t="str">
        <f>VLOOKUP(A166,Names!A:C,3,FALSE)</f>
        <v>J Murphy</v>
      </c>
      <c r="C166">
        <v>3</v>
      </c>
      <c r="D166">
        <v>11</v>
      </c>
      <c r="E166">
        <v>2</v>
      </c>
      <c r="F166">
        <v>27</v>
      </c>
      <c r="G166">
        <v>2</v>
      </c>
      <c r="H166" s="43">
        <f t="shared" si="6"/>
        <v>13.5</v>
      </c>
      <c r="I166" s="43">
        <f t="shared" si="7"/>
        <v>2.4545454545454546</v>
      </c>
      <c r="J166" s="43">
        <f t="shared" si="8"/>
        <v>33</v>
      </c>
      <c r="K166">
        <v>0</v>
      </c>
      <c r="L166" s="44"/>
      <c r="M166" s="44"/>
      <c r="N166">
        <v>2</v>
      </c>
      <c r="O166">
        <v>12</v>
      </c>
    </row>
    <row r="167" spans="1:27" x14ac:dyDescent="0.25">
      <c r="A167" t="s">
        <v>441</v>
      </c>
      <c r="B167" t="str">
        <f>VLOOKUP(A167,Names!A:C,3,FALSE)</f>
        <v>N Murphy</v>
      </c>
      <c r="C167">
        <v>4</v>
      </c>
      <c r="D167">
        <v>5</v>
      </c>
      <c r="E167">
        <v>0</v>
      </c>
      <c r="F167">
        <v>34</v>
      </c>
      <c r="G167">
        <v>0</v>
      </c>
      <c r="H167" s="43" t="str">
        <f t="shared" si="6"/>
        <v>-</v>
      </c>
      <c r="I167" s="43">
        <f t="shared" si="7"/>
        <v>6.8</v>
      </c>
      <c r="J167" s="43" t="str">
        <f t="shared" si="8"/>
        <v>-</v>
      </c>
      <c r="K167">
        <v>0</v>
      </c>
      <c r="L167" s="44"/>
      <c r="M167" s="44"/>
    </row>
    <row r="168" spans="1:27" x14ac:dyDescent="0.25">
      <c r="A168" t="s">
        <v>442</v>
      </c>
      <c r="B168" t="str">
        <f>VLOOKUP(A168,Names!A:C,3,FALSE)</f>
        <v>D Murray</v>
      </c>
      <c r="C168">
        <v>14</v>
      </c>
      <c r="D168">
        <v>0</v>
      </c>
      <c r="E168">
        <v>0</v>
      </c>
      <c r="F168">
        <v>0</v>
      </c>
      <c r="G168">
        <v>0</v>
      </c>
      <c r="H168" s="43" t="str">
        <f t="shared" si="6"/>
        <v>-</v>
      </c>
      <c r="I168" s="43" t="str">
        <f t="shared" si="7"/>
        <v>-</v>
      </c>
      <c r="J168" s="43" t="str">
        <f t="shared" si="8"/>
        <v>-</v>
      </c>
      <c r="K168">
        <v>0</v>
      </c>
      <c r="L168" s="44"/>
      <c r="M168" s="44"/>
    </row>
    <row r="169" spans="1:27" x14ac:dyDescent="0.25">
      <c r="A169" t="s">
        <v>443</v>
      </c>
      <c r="B169" t="str">
        <f>VLOOKUP(A169,Names!A:C,3,FALSE)</f>
        <v>R Nair</v>
      </c>
      <c r="C169">
        <v>2</v>
      </c>
      <c r="D169">
        <v>13</v>
      </c>
      <c r="E169">
        <v>1</v>
      </c>
      <c r="F169">
        <v>56</v>
      </c>
      <c r="G169">
        <v>4</v>
      </c>
      <c r="H169" s="43">
        <f t="shared" si="6"/>
        <v>14</v>
      </c>
      <c r="I169" s="43">
        <f t="shared" si="7"/>
        <v>4.3076923076923075</v>
      </c>
      <c r="J169" s="43">
        <f t="shared" si="8"/>
        <v>19.5</v>
      </c>
      <c r="K169">
        <v>0</v>
      </c>
      <c r="L169" s="44"/>
      <c r="M169" s="44"/>
      <c r="N169">
        <v>2</v>
      </c>
      <c r="O169">
        <v>28</v>
      </c>
      <c r="R169" s="32"/>
      <c r="S169" s="32"/>
      <c r="T169" s="32"/>
      <c r="U169" s="32"/>
      <c r="V169" s="32"/>
      <c r="W169" s="24"/>
      <c r="X169" s="24"/>
      <c r="Y169" s="24"/>
      <c r="Z169" s="32"/>
      <c r="AA169" s="32"/>
    </row>
    <row r="170" spans="1:27" x14ac:dyDescent="0.25">
      <c r="A170" t="s">
        <v>444</v>
      </c>
      <c r="B170" t="str">
        <f>VLOOKUP(A170,Names!A:C,3,FALSE)</f>
        <v>K Nasir</v>
      </c>
      <c r="C170" s="32">
        <v>1</v>
      </c>
      <c r="D170" s="32">
        <v>1</v>
      </c>
      <c r="E170" s="32">
        <v>0</v>
      </c>
      <c r="F170" s="32">
        <v>13</v>
      </c>
      <c r="G170" s="32">
        <v>0</v>
      </c>
      <c r="H170" s="43" t="str">
        <f t="shared" si="6"/>
        <v>-</v>
      </c>
      <c r="I170" s="43">
        <f t="shared" si="7"/>
        <v>13</v>
      </c>
      <c r="J170" s="43" t="str">
        <f t="shared" si="8"/>
        <v>-</v>
      </c>
      <c r="K170" s="24">
        <v>0</v>
      </c>
      <c r="L170" s="46">
        <v>3</v>
      </c>
      <c r="M170" s="46">
        <v>4</v>
      </c>
      <c r="N170" s="24">
        <v>0</v>
      </c>
      <c r="O170" s="24">
        <v>13</v>
      </c>
    </row>
    <row r="171" spans="1:27" x14ac:dyDescent="0.25">
      <c r="A171" t="s">
        <v>445</v>
      </c>
      <c r="B171" t="str">
        <f>VLOOKUP(A171,Names!A:C,3,FALSE)</f>
        <v>R Nataraju</v>
      </c>
      <c r="C171">
        <v>21</v>
      </c>
      <c r="D171">
        <v>93</v>
      </c>
      <c r="E171">
        <v>7</v>
      </c>
      <c r="F171">
        <v>421</v>
      </c>
      <c r="G171">
        <v>17</v>
      </c>
      <c r="H171" s="43">
        <f t="shared" si="6"/>
        <v>24.764705882352942</v>
      </c>
      <c r="I171" s="43">
        <f t="shared" si="7"/>
        <v>4.5268817204301079</v>
      </c>
      <c r="J171" s="43">
        <f t="shared" si="8"/>
        <v>32.823529411764703</v>
      </c>
      <c r="K171">
        <v>0</v>
      </c>
      <c r="L171" s="44"/>
      <c r="M171" s="44"/>
      <c r="N171">
        <v>3</v>
      </c>
      <c r="O171">
        <v>20</v>
      </c>
    </row>
    <row r="172" spans="1:27" x14ac:dyDescent="0.25">
      <c r="A172" t="s">
        <v>446</v>
      </c>
      <c r="B172" t="str">
        <f>VLOOKUP(A172,Names!A:C,3,FALSE)</f>
        <v>A Nicholls</v>
      </c>
      <c r="C172">
        <v>1</v>
      </c>
      <c r="D172">
        <v>0</v>
      </c>
      <c r="E172">
        <v>0</v>
      </c>
      <c r="F172">
        <v>0</v>
      </c>
      <c r="G172">
        <v>0</v>
      </c>
      <c r="H172" s="43" t="str">
        <f t="shared" si="6"/>
        <v>-</v>
      </c>
      <c r="I172" s="43" t="str">
        <f t="shared" si="7"/>
        <v>-</v>
      </c>
      <c r="J172" s="43" t="str">
        <f t="shared" si="8"/>
        <v>-</v>
      </c>
      <c r="K172">
        <v>0</v>
      </c>
      <c r="L172" s="44"/>
      <c r="M172" s="44"/>
    </row>
    <row r="173" spans="1:27" x14ac:dyDescent="0.25">
      <c r="A173" t="s">
        <v>447</v>
      </c>
      <c r="B173" t="str">
        <f>VLOOKUP(A173,Names!A:C,3,FALSE)</f>
        <v>B Nicholls</v>
      </c>
      <c r="C173">
        <v>16</v>
      </c>
      <c r="D173">
        <v>3</v>
      </c>
      <c r="E173">
        <v>0</v>
      </c>
      <c r="F173">
        <v>9</v>
      </c>
      <c r="G173">
        <v>0</v>
      </c>
      <c r="H173" s="43" t="str">
        <f t="shared" si="6"/>
        <v>-</v>
      </c>
      <c r="I173" s="43">
        <f t="shared" si="7"/>
        <v>3</v>
      </c>
      <c r="J173" s="43" t="str">
        <f t="shared" si="8"/>
        <v>-</v>
      </c>
      <c r="K173">
        <v>0</v>
      </c>
      <c r="L173" s="44"/>
      <c r="M173" s="44"/>
      <c r="N173">
        <v>0</v>
      </c>
      <c r="O173">
        <v>9</v>
      </c>
    </row>
    <row r="174" spans="1:27" x14ac:dyDescent="0.25">
      <c r="A174" t="s">
        <v>448</v>
      </c>
      <c r="B174" t="str">
        <f>VLOOKUP(A174,Names!A:C,3,FALSE)</f>
        <v>J O'Hara</v>
      </c>
      <c r="C174">
        <v>17</v>
      </c>
      <c r="D174">
        <v>0</v>
      </c>
      <c r="E174">
        <v>0</v>
      </c>
      <c r="F174">
        <v>0</v>
      </c>
      <c r="G174">
        <v>0</v>
      </c>
      <c r="H174" s="43" t="str">
        <f t="shared" si="6"/>
        <v>-</v>
      </c>
      <c r="I174" s="43" t="str">
        <f t="shared" si="7"/>
        <v>-</v>
      </c>
      <c r="J174" s="43" t="str">
        <f t="shared" si="8"/>
        <v>-</v>
      </c>
      <c r="K174">
        <v>0</v>
      </c>
      <c r="L174" s="44"/>
      <c r="M174" s="44"/>
    </row>
    <row r="175" spans="1:27" x14ac:dyDescent="0.25">
      <c r="A175" t="s">
        <v>449</v>
      </c>
      <c r="B175" t="str">
        <f>VLOOKUP(A175,Names!A:C,3,FALSE)</f>
        <v>T Orr</v>
      </c>
      <c r="C175">
        <v>33</v>
      </c>
      <c r="D175">
        <v>147</v>
      </c>
      <c r="E175">
        <v>11</v>
      </c>
      <c r="F175">
        <v>684</v>
      </c>
      <c r="G175">
        <v>30</v>
      </c>
      <c r="H175" s="43">
        <f t="shared" si="6"/>
        <v>22.8</v>
      </c>
      <c r="I175" s="43">
        <f t="shared" si="7"/>
        <v>4.6530612244897958</v>
      </c>
      <c r="J175" s="43">
        <f t="shared" si="8"/>
        <v>29.4</v>
      </c>
      <c r="K175">
        <v>1</v>
      </c>
      <c r="L175" s="44"/>
      <c r="M175" s="44"/>
      <c r="N175">
        <v>5</v>
      </c>
      <c r="O175">
        <v>11</v>
      </c>
    </row>
    <row r="176" spans="1:27" x14ac:dyDescent="0.25">
      <c r="A176" t="s">
        <v>450</v>
      </c>
      <c r="B176" t="str">
        <f>VLOOKUP(A176,Names!A:C,3,FALSE)</f>
        <v>Zain O'Sullivan</v>
      </c>
      <c r="C176">
        <v>1</v>
      </c>
      <c r="D176">
        <v>8</v>
      </c>
      <c r="E176">
        <v>1</v>
      </c>
      <c r="F176">
        <v>33</v>
      </c>
      <c r="G176">
        <v>0</v>
      </c>
      <c r="H176" s="43" t="str">
        <f t="shared" si="6"/>
        <v>-</v>
      </c>
      <c r="I176" s="43">
        <f t="shared" si="7"/>
        <v>4.125</v>
      </c>
      <c r="J176" s="43" t="str">
        <f t="shared" si="8"/>
        <v>-</v>
      </c>
      <c r="K176">
        <v>0</v>
      </c>
      <c r="L176" s="44"/>
      <c r="M176" s="44"/>
    </row>
    <row r="177" spans="1:27" x14ac:dyDescent="0.25">
      <c r="A177" t="s">
        <v>91</v>
      </c>
      <c r="B177" t="str">
        <f>VLOOKUP(A177,Names!A:C,3,FALSE)</f>
        <v>Chris Ovens</v>
      </c>
      <c r="C177">
        <v>33</v>
      </c>
      <c r="D177">
        <v>13.5</v>
      </c>
      <c r="E177">
        <v>2</v>
      </c>
      <c r="F177">
        <v>75</v>
      </c>
      <c r="G177">
        <v>5</v>
      </c>
      <c r="H177" s="43">
        <f t="shared" si="6"/>
        <v>15</v>
      </c>
      <c r="I177" s="43">
        <f t="shared" si="7"/>
        <v>5.5555555555555554</v>
      </c>
      <c r="J177" s="43">
        <f t="shared" si="8"/>
        <v>16.2</v>
      </c>
      <c r="K177">
        <v>0</v>
      </c>
      <c r="L177" s="44">
        <v>5</v>
      </c>
      <c r="M177" s="44">
        <v>2</v>
      </c>
      <c r="N177">
        <v>3</v>
      </c>
      <c r="O177">
        <v>9</v>
      </c>
      <c r="R177" s="32"/>
      <c r="S177" s="32"/>
      <c r="T177" s="32"/>
      <c r="U177" s="32"/>
      <c r="V177" s="32"/>
      <c r="W177" s="24"/>
      <c r="X177" s="24"/>
      <c r="Y177" s="24"/>
      <c r="Z177" s="32"/>
      <c r="AA177" s="32"/>
    </row>
    <row r="178" spans="1:27" x14ac:dyDescent="0.25">
      <c r="A178" t="s">
        <v>451</v>
      </c>
      <c r="B178" t="str">
        <f>VLOOKUP(A178,Names!A:C,3,FALSE)</f>
        <v>M Owen</v>
      </c>
      <c r="C178">
        <v>6</v>
      </c>
      <c r="D178">
        <v>0</v>
      </c>
      <c r="E178">
        <v>0</v>
      </c>
      <c r="F178">
        <v>0</v>
      </c>
      <c r="G178">
        <v>0</v>
      </c>
      <c r="H178" s="43" t="str">
        <f t="shared" si="6"/>
        <v>-</v>
      </c>
      <c r="I178" s="43" t="str">
        <f t="shared" si="7"/>
        <v>-</v>
      </c>
      <c r="J178" s="43" t="str">
        <f t="shared" si="8"/>
        <v>-</v>
      </c>
      <c r="K178">
        <v>0</v>
      </c>
      <c r="L178" s="44"/>
      <c r="M178" s="44"/>
    </row>
    <row r="179" spans="1:27" x14ac:dyDescent="0.25">
      <c r="A179" t="s">
        <v>452</v>
      </c>
      <c r="B179" t="str">
        <f>VLOOKUP(A179,Names!A:C,3,FALSE)</f>
        <v>T Oxenham</v>
      </c>
      <c r="C179">
        <v>1</v>
      </c>
      <c r="D179">
        <v>0</v>
      </c>
      <c r="E179">
        <v>0</v>
      </c>
      <c r="F179">
        <v>0</v>
      </c>
      <c r="G179">
        <v>0</v>
      </c>
      <c r="H179" s="43" t="str">
        <f t="shared" si="6"/>
        <v>-</v>
      </c>
      <c r="I179" s="43" t="str">
        <f t="shared" si="7"/>
        <v>-</v>
      </c>
      <c r="J179" s="43" t="str">
        <f t="shared" si="8"/>
        <v>-</v>
      </c>
      <c r="K179">
        <v>0</v>
      </c>
      <c r="L179" s="44"/>
      <c r="M179" s="44"/>
    </row>
    <row r="180" spans="1:27" x14ac:dyDescent="0.25">
      <c r="A180" t="s">
        <v>453</v>
      </c>
      <c r="B180" t="str">
        <f>VLOOKUP(A180,Names!A:C,3,FALSE)</f>
        <v>N Palmer</v>
      </c>
      <c r="C180">
        <v>10</v>
      </c>
      <c r="D180">
        <v>51</v>
      </c>
      <c r="E180">
        <v>2</v>
      </c>
      <c r="F180">
        <v>267</v>
      </c>
      <c r="G180">
        <v>8</v>
      </c>
      <c r="H180" s="43">
        <f t="shared" si="6"/>
        <v>33.375</v>
      </c>
      <c r="I180" s="43">
        <f t="shared" si="7"/>
        <v>5.2352941176470589</v>
      </c>
      <c r="J180" s="43">
        <f t="shared" si="8"/>
        <v>38.25</v>
      </c>
      <c r="K180">
        <v>0</v>
      </c>
      <c r="L180" s="44"/>
      <c r="M180" s="44"/>
      <c r="N180">
        <v>2</v>
      </c>
      <c r="O180">
        <v>22</v>
      </c>
    </row>
    <row r="181" spans="1:27" x14ac:dyDescent="0.25">
      <c r="A181" t="s">
        <v>454</v>
      </c>
      <c r="B181" t="str">
        <f>VLOOKUP(A181,Names!A:C,3,FALSE)</f>
        <v>S Pande</v>
      </c>
      <c r="C181">
        <v>1</v>
      </c>
      <c r="D181">
        <v>0</v>
      </c>
      <c r="E181">
        <v>0</v>
      </c>
      <c r="F181">
        <v>0</v>
      </c>
      <c r="G181">
        <v>0</v>
      </c>
      <c r="H181" s="43" t="str">
        <f t="shared" si="6"/>
        <v>-</v>
      </c>
      <c r="I181" s="43" t="str">
        <f t="shared" si="7"/>
        <v>-</v>
      </c>
      <c r="J181" s="43" t="str">
        <f t="shared" si="8"/>
        <v>-</v>
      </c>
      <c r="K181">
        <v>0</v>
      </c>
      <c r="L181" s="44"/>
      <c r="M181" s="44"/>
    </row>
    <row r="182" spans="1:27" x14ac:dyDescent="0.25">
      <c r="A182" t="s">
        <v>455</v>
      </c>
      <c r="B182" t="str">
        <f>VLOOKUP(A182,Names!A:C,3,FALSE)</f>
        <v>R Paramo</v>
      </c>
      <c r="C182">
        <v>15</v>
      </c>
      <c r="D182">
        <v>0</v>
      </c>
      <c r="E182">
        <v>0</v>
      </c>
      <c r="F182">
        <v>0</v>
      </c>
      <c r="G182">
        <v>0</v>
      </c>
      <c r="H182" s="43" t="str">
        <f t="shared" si="6"/>
        <v>-</v>
      </c>
      <c r="I182" s="43" t="str">
        <f t="shared" si="7"/>
        <v>-</v>
      </c>
      <c r="J182" s="43" t="str">
        <f t="shared" si="8"/>
        <v>-</v>
      </c>
      <c r="K182">
        <v>0</v>
      </c>
      <c r="L182" s="44"/>
      <c r="M182" s="44"/>
    </row>
    <row r="183" spans="1:27" x14ac:dyDescent="0.25">
      <c r="A183" t="s">
        <v>456</v>
      </c>
      <c r="B183" t="str">
        <f>VLOOKUP(A183,Names!A:C,3,FALSE)</f>
        <v>Leon Parks</v>
      </c>
      <c r="C183">
        <v>273</v>
      </c>
      <c r="D183">
        <v>62</v>
      </c>
      <c r="E183">
        <v>3</v>
      </c>
      <c r="F183">
        <v>429</v>
      </c>
      <c r="G183">
        <v>19</v>
      </c>
      <c r="H183" s="43">
        <f t="shared" si="6"/>
        <v>22.578947368421051</v>
      </c>
      <c r="I183" s="43">
        <f t="shared" si="7"/>
        <v>6.919354838709677</v>
      </c>
      <c r="J183" s="43">
        <f t="shared" si="8"/>
        <v>19.578947368421051</v>
      </c>
      <c r="K183">
        <v>0</v>
      </c>
      <c r="L183" s="44">
        <v>3</v>
      </c>
      <c r="M183" s="44">
        <v>2</v>
      </c>
      <c r="N183">
        <v>3</v>
      </c>
      <c r="O183">
        <v>15</v>
      </c>
      <c r="R183" s="32"/>
      <c r="S183" s="32"/>
      <c r="T183" s="32"/>
      <c r="U183" s="32"/>
      <c r="V183" s="32"/>
      <c r="W183" s="24"/>
      <c r="X183" s="24"/>
      <c r="Y183" s="24"/>
      <c r="Z183" s="32"/>
      <c r="AA183" s="32"/>
    </row>
    <row r="184" spans="1:27" x14ac:dyDescent="0.25">
      <c r="A184" t="s">
        <v>457</v>
      </c>
      <c r="B184" t="str">
        <f>VLOOKUP(A184,Names!A:C,3,FALSE)</f>
        <v>H Parnell</v>
      </c>
      <c r="C184">
        <v>16</v>
      </c>
      <c r="D184">
        <v>96</v>
      </c>
      <c r="E184">
        <v>11</v>
      </c>
      <c r="F184">
        <v>393</v>
      </c>
      <c r="G184">
        <v>26</v>
      </c>
      <c r="H184" s="43">
        <f t="shared" si="6"/>
        <v>15.115384615384615</v>
      </c>
      <c r="I184" s="43">
        <f t="shared" si="7"/>
        <v>4.09375</v>
      </c>
      <c r="J184" s="43">
        <f t="shared" si="8"/>
        <v>22.153846153846153</v>
      </c>
      <c r="K184">
        <v>0</v>
      </c>
      <c r="L184" s="44">
        <v>8</v>
      </c>
      <c r="M184" s="44">
        <v>1</v>
      </c>
      <c r="N184">
        <v>4</v>
      </c>
      <c r="O184">
        <v>23</v>
      </c>
    </row>
    <row r="185" spans="1:27" x14ac:dyDescent="0.25">
      <c r="A185" t="s">
        <v>458</v>
      </c>
      <c r="B185" t="str">
        <f>VLOOKUP(A185,Names!A:C,3,FALSE)</f>
        <v>N Paropkari</v>
      </c>
      <c r="C185" s="32">
        <v>2</v>
      </c>
      <c r="D185" s="32">
        <v>0</v>
      </c>
      <c r="E185" s="32">
        <v>0</v>
      </c>
      <c r="F185" s="32">
        <v>0</v>
      </c>
      <c r="G185" s="32">
        <v>0</v>
      </c>
      <c r="H185" s="43" t="str">
        <f t="shared" si="6"/>
        <v>-</v>
      </c>
      <c r="I185" s="43" t="str">
        <f t="shared" si="7"/>
        <v>-</v>
      </c>
      <c r="J185" s="43" t="str">
        <f t="shared" si="8"/>
        <v>-</v>
      </c>
      <c r="K185" s="24">
        <v>0</v>
      </c>
      <c r="L185" s="32"/>
      <c r="M185" s="32"/>
      <c r="N185" s="24">
        <v>0</v>
      </c>
      <c r="O185" s="24">
        <v>0</v>
      </c>
    </row>
    <row r="186" spans="1:27" x14ac:dyDescent="0.25">
      <c r="A186" t="s">
        <v>459</v>
      </c>
      <c r="B186" t="str">
        <f>VLOOKUP(A186,Names!A:C,3,FALSE)</f>
        <v>L Patel</v>
      </c>
      <c r="C186">
        <v>90</v>
      </c>
      <c r="D186">
        <v>91</v>
      </c>
      <c r="E186">
        <v>1</v>
      </c>
      <c r="F186">
        <v>483</v>
      </c>
      <c r="G186">
        <v>17</v>
      </c>
      <c r="H186" s="43">
        <f t="shared" si="6"/>
        <v>28.411764705882351</v>
      </c>
      <c r="I186" s="43">
        <f t="shared" si="7"/>
        <v>5.3076923076923075</v>
      </c>
      <c r="J186" s="43">
        <f t="shared" si="8"/>
        <v>32.117647058823529</v>
      </c>
      <c r="K186">
        <v>0</v>
      </c>
      <c r="L186" s="44"/>
      <c r="M186" s="44"/>
      <c r="N186">
        <v>4</v>
      </c>
      <c r="O186">
        <v>37</v>
      </c>
    </row>
    <row r="187" spans="1:27" x14ac:dyDescent="0.25">
      <c r="A187" t="s">
        <v>460</v>
      </c>
      <c r="B187" t="str">
        <f>VLOOKUP(A187,Names!A:C,3,FALSE)</f>
        <v>N Patel</v>
      </c>
      <c r="C187">
        <v>1</v>
      </c>
      <c r="D187">
        <v>1</v>
      </c>
      <c r="E187">
        <v>0</v>
      </c>
      <c r="F187">
        <v>9</v>
      </c>
      <c r="G187">
        <v>0</v>
      </c>
      <c r="H187" s="43" t="str">
        <f t="shared" si="6"/>
        <v>-</v>
      </c>
      <c r="I187" s="43">
        <f t="shared" si="7"/>
        <v>9</v>
      </c>
      <c r="J187" s="43" t="str">
        <f t="shared" si="8"/>
        <v>-</v>
      </c>
      <c r="K187">
        <v>0</v>
      </c>
      <c r="L187" s="44"/>
      <c r="M187" s="44"/>
      <c r="N187">
        <v>0</v>
      </c>
      <c r="O187">
        <v>9</v>
      </c>
    </row>
    <row r="188" spans="1:27" x14ac:dyDescent="0.25">
      <c r="A188" t="s">
        <v>461</v>
      </c>
      <c r="B188" t="str">
        <f>VLOOKUP(A188,Names!A:C,3,FALSE)</f>
        <v>S Patel</v>
      </c>
      <c r="C188">
        <v>2</v>
      </c>
      <c r="D188">
        <v>5</v>
      </c>
      <c r="E188">
        <v>0</v>
      </c>
      <c r="F188">
        <v>15</v>
      </c>
      <c r="G188">
        <v>3</v>
      </c>
      <c r="H188" s="43">
        <f t="shared" si="6"/>
        <v>5</v>
      </c>
      <c r="I188" s="43">
        <f t="shared" si="7"/>
        <v>3</v>
      </c>
      <c r="J188" s="43">
        <f t="shared" si="8"/>
        <v>10</v>
      </c>
      <c r="K188">
        <v>0</v>
      </c>
      <c r="L188" s="44"/>
      <c r="M188" s="44"/>
      <c r="N188">
        <v>2</v>
      </c>
      <c r="O188">
        <v>10</v>
      </c>
    </row>
    <row r="189" spans="1:27" x14ac:dyDescent="0.25">
      <c r="A189" t="s">
        <v>462</v>
      </c>
      <c r="B189" t="str">
        <f>VLOOKUP(A189,Names!A:C,3,FALSE)</f>
        <v>Ashish Paul</v>
      </c>
      <c r="C189">
        <v>115</v>
      </c>
      <c r="D189">
        <v>911</v>
      </c>
      <c r="E189">
        <v>149</v>
      </c>
      <c r="F189">
        <v>3114</v>
      </c>
      <c r="G189">
        <v>183</v>
      </c>
      <c r="H189" s="43">
        <f t="shared" si="6"/>
        <v>17.016393442622952</v>
      </c>
      <c r="I189" s="43">
        <f t="shared" si="7"/>
        <v>3.4182217343578487</v>
      </c>
      <c r="J189" s="43">
        <f t="shared" si="8"/>
        <v>29.868852459016395</v>
      </c>
      <c r="K189">
        <v>4</v>
      </c>
      <c r="L189" s="44"/>
      <c r="M189" s="44"/>
      <c r="N189">
        <v>6</v>
      </c>
      <c r="O189">
        <v>24</v>
      </c>
      <c r="R189" s="32"/>
      <c r="S189" s="32"/>
      <c r="T189" s="32"/>
      <c r="U189" s="32"/>
      <c r="V189" s="32"/>
      <c r="W189" s="24"/>
      <c r="X189" s="24"/>
      <c r="Y189" s="24"/>
      <c r="Z189" s="32"/>
      <c r="AA189" s="32"/>
    </row>
    <row r="190" spans="1:27" x14ac:dyDescent="0.25">
      <c r="A190" t="s">
        <v>463</v>
      </c>
      <c r="B190" t="str">
        <f>VLOOKUP(A190,Names!A:C,3,FALSE)</f>
        <v>C Penton</v>
      </c>
      <c r="C190" s="32">
        <v>1</v>
      </c>
      <c r="D190" s="32">
        <v>2</v>
      </c>
      <c r="E190" s="32">
        <v>0</v>
      </c>
      <c r="F190" s="32">
        <v>15</v>
      </c>
      <c r="G190" s="32">
        <v>0</v>
      </c>
      <c r="H190" s="43" t="str">
        <f t="shared" si="6"/>
        <v>-</v>
      </c>
      <c r="I190" s="43">
        <f t="shared" si="7"/>
        <v>7.5</v>
      </c>
      <c r="J190" s="43" t="str">
        <f t="shared" si="8"/>
        <v>-</v>
      </c>
      <c r="K190" s="24">
        <v>0</v>
      </c>
      <c r="L190" s="46">
        <v>3</v>
      </c>
      <c r="M190" s="46">
        <v>0</v>
      </c>
      <c r="N190" s="24">
        <v>0</v>
      </c>
      <c r="O190" s="24">
        <v>15</v>
      </c>
    </row>
    <row r="191" spans="1:27" x14ac:dyDescent="0.25">
      <c r="A191" t="s">
        <v>464</v>
      </c>
      <c r="B191" t="str">
        <f>VLOOKUP(A191,Names!A:C,3,FALSE)</f>
        <v>E Perry</v>
      </c>
      <c r="C191">
        <v>11</v>
      </c>
      <c r="D191">
        <v>15</v>
      </c>
      <c r="E191">
        <v>0</v>
      </c>
      <c r="F191">
        <v>52</v>
      </c>
      <c r="G191">
        <v>5</v>
      </c>
      <c r="H191" s="43">
        <f t="shared" si="6"/>
        <v>10.4</v>
      </c>
      <c r="I191" s="43">
        <f t="shared" si="7"/>
        <v>3.4666666666666668</v>
      </c>
      <c r="J191" s="43">
        <f t="shared" si="8"/>
        <v>18</v>
      </c>
      <c r="K191">
        <v>1</v>
      </c>
      <c r="L191" s="44"/>
      <c r="M191" s="44"/>
      <c r="N191">
        <v>5</v>
      </c>
      <c r="O191">
        <v>52</v>
      </c>
    </row>
    <row r="192" spans="1:27" x14ac:dyDescent="0.25">
      <c r="A192" t="s">
        <v>465</v>
      </c>
      <c r="B192" t="str">
        <f>VLOOKUP(A192,Names!A:C,3,FALSE)</f>
        <v>P Peters</v>
      </c>
      <c r="C192">
        <v>170</v>
      </c>
      <c r="D192">
        <v>556</v>
      </c>
      <c r="E192">
        <v>13</v>
      </c>
      <c r="F192">
        <v>2758</v>
      </c>
      <c r="G192">
        <v>151</v>
      </c>
      <c r="H192" s="43">
        <f t="shared" si="6"/>
        <v>18.264900662251655</v>
      </c>
      <c r="I192" s="43">
        <f t="shared" si="7"/>
        <v>4.9604316546762588</v>
      </c>
      <c r="J192" s="43">
        <f t="shared" si="8"/>
        <v>22.09271523178808</v>
      </c>
      <c r="K192">
        <v>3</v>
      </c>
      <c r="L192" s="44"/>
      <c r="M192" s="44"/>
      <c r="N192">
        <v>5</v>
      </c>
      <c r="O192">
        <v>27</v>
      </c>
    </row>
    <row r="193" spans="1:27" x14ac:dyDescent="0.25">
      <c r="A193" t="s">
        <v>466</v>
      </c>
      <c r="B193" t="str">
        <f>VLOOKUP(A193,Names!A:C,3,FALSE)</f>
        <v>R Phillips</v>
      </c>
      <c r="C193">
        <v>41</v>
      </c>
      <c r="D193">
        <v>231</v>
      </c>
      <c r="E193">
        <v>32</v>
      </c>
      <c r="F193">
        <v>911</v>
      </c>
      <c r="G193">
        <v>45</v>
      </c>
      <c r="H193" s="43">
        <f t="shared" si="6"/>
        <v>20.244444444444444</v>
      </c>
      <c r="I193" s="43">
        <f t="shared" si="7"/>
        <v>3.9437229437229435</v>
      </c>
      <c r="J193" s="43">
        <f t="shared" si="8"/>
        <v>30.8</v>
      </c>
      <c r="K193">
        <v>1</v>
      </c>
      <c r="L193" s="44"/>
      <c r="M193" s="44"/>
      <c r="N193">
        <v>5</v>
      </c>
      <c r="O193">
        <v>21</v>
      </c>
    </row>
    <row r="194" spans="1:27" x14ac:dyDescent="0.25">
      <c r="A194" t="s">
        <v>467</v>
      </c>
      <c r="B194" t="str">
        <f>VLOOKUP(A194,Names!A:C,3,FALSE)</f>
        <v>D Pinnock</v>
      </c>
      <c r="C194">
        <v>1</v>
      </c>
      <c r="D194">
        <v>0</v>
      </c>
      <c r="E194">
        <v>0</v>
      </c>
      <c r="F194">
        <v>0</v>
      </c>
      <c r="G194">
        <v>0</v>
      </c>
      <c r="H194" s="43" t="str">
        <f t="shared" si="6"/>
        <v>-</v>
      </c>
      <c r="I194" s="43" t="str">
        <f t="shared" si="7"/>
        <v>-</v>
      </c>
      <c r="J194" s="43" t="str">
        <f t="shared" si="8"/>
        <v>-</v>
      </c>
      <c r="K194">
        <v>0</v>
      </c>
      <c r="L194" s="44"/>
      <c r="M194" s="44"/>
    </row>
    <row r="195" spans="1:27" x14ac:dyDescent="0.25">
      <c r="A195" t="s">
        <v>468</v>
      </c>
      <c r="B195" t="str">
        <f>VLOOKUP(A195,Names!A:C,3,FALSE)</f>
        <v>Ed Pizii</v>
      </c>
      <c r="C195">
        <v>3</v>
      </c>
      <c r="D195">
        <v>7</v>
      </c>
      <c r="E195">
        <v>0</v>
      </c>
      <c r="F195">
        <v>34</v>
      </c>
      <c r="G195">
        <v>0</v>
      </c>
      <c r="H195" s="43" t="str">
        <f t="shared" si="6"/>
        <v>-</v>
      </c>
      <c r="I195" s="43">
        <f t="shared" si="7"/>
        <v>4.8571428571428568</v>
      </c>
      <c r="J195" s="43" t="str">
        <f t="shared" si="8"/>
        <v>-</v>
      </c>
      <c r="K195">
        <v>0</v>
      </c>
      <c r="L195" s="44"/>
      <c r="M195" s="44"/>
    </row>
    <row r="196" spans="1:27" x14ac:dyDescent="0.25">
      <c r="A196" t="s">
        <v>470</v>
      </c>
      <c r="B196" t="str">
        <f>VLOOKUP(A196,Names!A:C,3,FALSE)</f>
        <v>C Ponnaganti</v>
      </c>
      <c r="C196">
        <v>17</v>
      </c>
      <c r="D196">
        <v>104</v>
      </c>
      <c r="E196">
        <v>15</v>
      </c>
      <c r="F196">
        <v>395</v>
      </c>
      <c r="G196">
        <v>22</v>
      </c>
      <c r="H196" s="43">
        <f t="shared" si="6"/>
        <v>17.954545454545453</v>
      </c>
      <c r="I196" s="43">
        <f t="shared" si="7"/>
        <v>3.7980769230769229</v>
      </c>
      <c r="J196" s="43">
        <f t="shared" si="8"/>
        <v>28.363636363636363</v>
      </c>
      <c r="K196">
        <v>0</v>
      </c>
      <c r="L196" s="44"/>
      <c r="M196" s="44"/>
      <c r="N196">
        <v>4</v>
      </c>
      <c r="O196">
        <v>24</v>
      </c>
    </row>
    <row r="197" spans="1:27" x14ac:dyDescent="0.25">
      <c r="A197" t="s">
        <v>471</v>
      </c>
      <c r="B197" t="str">
        <f>VLOOKUP(A197,Names!A:C,3,FALSE)</f>
        <v>S Poole</v>
      </c>
      <c r="C197">
        <v>2</v>
      </c>
      <c r="D197">
        <v>13</v>
      </c>
      <c r="E197">
        <v>1</v>
      </c>
      <c r="F197">
        <v>60</v>
      </c>
      <c r="G197">
        <v>1</v>
      </c>
      <c r="H197" s="43">
        <f t="shared" si="6"/>
        <v>60</v>
      </c>
      <c r="I197" s="43">
        <f t="shared" si="7"/>
        <v>4.615384615384615</v>
      </c>
      <c r="J197" s="43">
        <f t="shared" si="8"/>
        <v>78</v>
      </c>
      <c r="K197">
        <v>0</v>
      </c>
      <c r="L197" s="44"/>
      <c r="M197" s="44"/>
      <c r="N197">
        <v>1</v>
      </c>
      <c r="O197">
        <v>30</v>
      </c>
    </row>
    <row r="198" spans="1:27" x14ac:dyDescent="0.25">
      <c r="A198" t="s">
        <v>472</v>
      </c>
      <c r="B198" t="str">
        <f>VLOOKUP(A198,Names!A:C,3,FALSE)</f>
        <v>A Pratten</v>
      </c>
      <c r="C198">
        <v>1</v>
      </c>
      <c r="D198">
        <v>5</v>
      </c>
      <c r="E198">
        <v>0</v>
      </c>
      <c r="F198">
        <v>17</v>
      </c>
      <c r="G198">
        <v>1</v>
      </c>
      <c r="H198" s="43">
        <f t="shared" si="6"/>
        <v>17</v>
      </c>
      <c r="I198" s="43">
        <f t="shared" si="7"/>
        <v>3.4</v>
      </c>
      <c r="J198" s="43">
        <f t="shared" si="8"/>
        <v>30</v>
      </c>
      <c r="K198">
        <v>0</v>
      </c>
      <c r="L198" s="44"/>
      <c r="M198" s="44"/>
      <c r="N198">
        <v>1</v>
      </c>
      <c r="O198">
        <v>17</v>
      </c>
    </row>
    <row r="199" spans="1:27" x14ac:dyDescent="0.25">
      <c r="A199" t="s">
        <v>473</v>
      </c>
      <c r="B199" t="str">
        <f>VLOOKUP(A199,Names!A:C,3,FALSE)</f>
        <v>Ajit Prasad</v>
      </c>
      <c r="C199" s="32">
        <v>18</v>
      </c>
      <c r="D199" s="32">
        <v>110.3</v>
      </c>
      <c r="E199" s="32">
        <v>2</v>
      </c>
      <c r="F199" s="32">
        <v>546</v>
      </c>
      <c r="G199" s="32">
        <v>26</v>
      </c>
      <c r="H199" s="43">
        <f t="shared" si="6"/>
        <v>21</v>
      </c>
      <c r="I199" s="43">
        <f t="shared" si="7"/>
        <v>4.9501359927470538</v>
      </c>
      <c r="J199" s="43">
        <f t="shared" si="8"/>
        <v>25.45384615384615</v>
      </c>
      <c r="K199" s="24">
        <v>1</v>
      </c>
      <c r="L199" s="46">
        <v>28</v>
      </c>
      <c r="M199" s="46">
        <v>4</v>
      </c>
      <c r="N199" s="24">
        <v>6</v>
      </c>
      <c r="O199" s="24">
        <v>22</v>
      </c>
    </row>
    <row r="200" spans="1:27" x14ac:dyDescent="0.25">
      <c r="A200" t="s">
        <v>21</v>
      </c>
      <c r="B200" t="str">
        <f>VLOOKUP(A200,Names!A:C,3,FALSE)</f>
        <v>Duray Pretorius</v>
      </c>
      <c r="C200">
        <v>63</v>
      </c>
      <c r="D200">
        <v>329.2</v>
      </c>
      <c r="E200">
        <v>48</v>
      </c>
      <c r="F200">
        <v>1590</v>
      </c>
      <c r="G200">
        <v>75</v>
      </c>
      <c r="H200" s="43">
        <f t="shared" ref="H200:H263" si="9">IF(G200=0, "-", SUM(F200/G200))</f>
        <v>21.2</v>
      </c>
      <c r="I200" s="43">
        <f t="shared" ref="I200:I263" si="10">IF(F200=0, "-", SUM(F200/D200))</f>
        <v>4.8298906439854195</v>
      </c>
      <c r="J200" s="43">
        <f t="shared" ref="J200:J263" si="11">IF(G200=0, "-", SUM(D200*6/G200))</f>
        <v>26.335999999999999</v>
      </c>
      <c r="K200">
        <v>4</v>
      </c>
      <c r="L200" s="44"/>
      <c r="M200" s="44"/>
      <c r="N200">
        <v>6</v>
      </c>
      <c r="O200">
        <v>16</v>
      </c>
      <c r="R200" s="32"/>
      <c r="S200" s="32" t="s">
        <v>544</v>
      </c>
      <c r="T200" s="32"/>
      <c r="U200" s="32"/>
      <c r="V200" s="32"/>
      <c r="W200" s="24"/>
      <c r="X200" s="24"/>
      <c r="Y200" s="24"/>
      <c r="Z200" s="32"/>
      <c r="AA200" s="32"/>
    </row>
    <row r="201" spans="1:27" x14ac:dyDescent="0.25">
      <c r="A201" t="s">
        <v>474</v>
      </c>
      <c r="B201" t="str">
        <f>VLOOKUP(A201,Names!A:C,3,FALSE)</f>
        <v>T Pring</v>
      </c>
      <c r="C201">
        <v>78</v>
      </c>
      <c r="D201">
        <v>347</v>
      </c>
      <c r="E201">
        <v>14</v>
      </c>
      <c r="F201">
        <v>1593</v>
      </c>
      <c r="G201">
        <v>85</v>
      </c>
      <c r="H201" s="43">
        <f t="shared" si="9"/>
        <v>18.741176470588236</v>
      </c>
      <c r="I201" s="43">
        <f t="shared" si="10"/>
        <v>4.5907780979827093</v>
      </c>
      <c r="J201" s="43">
        <f t="shared" si="11"/>
        <v>24.494117647058822</v>
      </c>
      <c r="K201">
        <v>3</v>
      </c>
      <c r="L201" s="44"/>
      <c r="M201" s="44"/>
      <c r="N201">
        <v>6</v>
      </c>
      <c r="O201">
        <v>20</v>
      </c>
    </row>
    <row r="202" spans="1:27" x14ac:dyDescent="0.25">
      <c r="A202" t="s">
        <v>475</v>
      </c>
      <c r="B202" t="str">
        <f>VLOOKUP(A202,Names!A:C,3,FALSE)</f>
        <v>S Raghavan</v>
      </c>
      <c r="C202">
        <v>13</v>
      </c>
      <c r="D202">
        <v>66</v>
      </c>
      <c r="E202">
        <v>8</v>
      </c>
      <c r="F202">
        <v>325</v>
      </c>
      <c r="G202">
        <v>14</v>
      </c>
      <c r="H202" s="43">
        <f t="shared" si="9"/>
        <v>23.214285714285715</v>
      </c>
      <c r="I202" s="43">
        <f t="shared" si="10"/>
        <v>4.9242424242424239</v>
      </c>
      <c r="J202" s="43">
        <f t="shared" si="11"/>
        <v>28.285714285714285</v>
      </c>
      <c r="K202">
        <v>0</v>
      </c>
      <c r="L202" s="44"/>
      <c r="M202" s="44"/>
      <c r="N202">
        <v>3</v>
      </c>
      <c r="O202">
        <v>22</v>
      </c>
    </row>
    <row r="203" spans="1:27" x14ac:dyDescent="0.25">
      <c r="A203" t="s">
        <v>476</v>
      </c>
      <c r="B203" t="str">
        <f>VLOOKUP(A203,Names!A:C,3,FALSE)</f>
        <v>V Raman</v>
      </c>
      <c r="C203">
        <v>15</v>
      </c>
      <c r="D203">
        <v>104</v>
      </c>
      <c r="E203">
        <v>11</v>
      </c>
      <c r="F203">
        <v>426</v>
      </c>
      <c r="G203">
        <v>18</v>
      </c>
      <c r="H203" s="43">
        <f t="shared" si="9"/>
        <v>23.666666666666668</v>
      </c>
      <c r="I203" s="43">
        <f t="shared" si="10"/>
        <v>4.0961538461538458</v>
      </c>
      <c r="J203" s="43">
        <f t="shared" si="11"/>
        <v>34.666666666666664</v>
      </c>
      <c r="K203">
        <v>0</v>
      </c>
      <c r="L203" s="44"/>
      <c r="M203" s="44"/>
      <c r="N203">
        <v>3</v>
      </c>
      <c r="O203">
        <v>22</v>
      </c>
    </row>
    <row r="204" spans="1:27" x14ac:dyDescent="0.25">
      <c r="A204" t="s">
        <v>477</v>
      </c>
      <c r="B204" t="str">
        <f>VLOOKUP(A204,Names!A:C,3,FALSE)</f>
        <v>? Ranjan</v>
      </c>
      <c r="C204">
        <v>1</v>
      </c>
      <c r="D204">
        <v>7</v>
      </c>
      <c r="E204">
        <v>2</v>
      </c>
      <c r="F204">
        <v>17</v>
      </c>
      <c r="G204">
        <v>1</v>
      </c>
      <c r="H204" s="43">
        <f t="shared" si="9"/>
        <v>17</v>
      </c>
      <c r="I204" s="43">
        <f t="shared" si="10"/>
        <v>2.4285714285714284</v>
      </c>
      <c r="J204" s="43">
        <f t="shared" si="11"/>
        <v>42</v>
      </c>
      <c r="K204">
        <v>0</v>
      </c>
      <c r="L204" s="44"/>
      <c r="M204" s="44"/>
      <c r="N204">
        <v>1</v>
      </c>
      <c r="O204">
        <v>17</v>
      </c>
    </row>
    <row r="205" spans="1:27" x14ac:dyDescent="0.25">
      <c r="A205" t="s">
        <v>478</v>
      </c>
      <c r="B205" t="str">
        <f>VLOOKUP(A205,Names!A:C,3,FALSE)</f>
        <v>N Rashid</v>
      </c>
      <c r="C205">
        <v>67</v>
      </c>
      <c r="D205">
        <v>76</v>
      </c>
      <c r="E205">
        <v>2</v>
      </c>
      <c r="F205">
        <v>348</v>
      </c>
      <c r="G205">
        <v>21</v>
      </c>
      <c r="H205" s="43">
        <f t="shared" si="9"/>
        <v>16.571428571428573</v>
      </c>
      <c r="I205" s="43">
        <f t="shared" si="10"/>
        <v>4.5789473684210522</v>
      </c>
      <c r="J205" s="43">
        <f t="shared" si="11"/>
        <v>21.714285714285715</v>
      </c>
      <c r="K205">
        <v>0</v>
      </c>
      <c r="L205" s="44"/>
      <c r="M205" s="44"/>
      <c r="N205">
        <v>2</v>
      </c>
      <c r="O205">
        <v>3</v>
      </c>
    </row>
    <row r="206" spans="1:27" x14ac:dyDescent="0.25">
      <c r="A206" t="s">
        <v>479</v>
      </c>
      <c r="B206" t="str">
        <f>VLOOKUP(A206,Names!A:C,3,FALSE)</f>
        <v>A Ratyna</v>
      </c>
      <c r="C206">
        <v>43</v>
      </c>
      <c r="D206">
        <v>131</v>
      </c>
      <c r="E206">
        <v>16</v>
      </c>
      <c r="F206">
        <v>619</v>
      </c>
      <c r="G206">
        <v>28</v>
      </c>
      <c r="H206" s="43">
        <f t="shared" si="9"/>
        <v>22.107142857142858</v>
      </c>
      <c r="I206" s="43">
        <f t="shared" si="10"/>
        <v>4.7251908396946565</v>
      </c>
      <c r="J206" s="43">
        <f t="shared" si="11"/>
        <v>28.071428571428573</v>
      </c>
      <c r="K206">
        <v>2</v>
      </c>
      <c r="L206" s="44"/>
      <c r="M206" s="44"/>
      <c r="N206">
        <v>5</v>
      </c>
      <c r="O206">
        <v>20</v>
      </c>
    </row>
    <row r="207" spans="1:27" x14ac:dyDescent="0.25">
      <c r="A207" t="s">
        <v>480</v>
      </c>
      <c r="B207" t="str">
        <f>VLOOKUP(A207,Names!A:C,3,FALSE)</f>
        <v>A Reed</v>
      </c>
      <c r="C207">
        <v>50</v>
      </c>
      <c r="D207">
        <v>94</v>
      </c>
      <c r="E207">
        <v>6</v>
      </c>
      <c r="F207">
        <v>613</v>
      </c>
      <c r="G207">
        <v>20</v>
      </c>
      <c r="H207" s="43">
        <f t="shared" si="9"/>
        <v>30.65</v>
      </c>
      <c r="I207" s="43">
        <f t="shared" si="10"/>
        <v>6.5212765957446805</v>
      </c>
      <c r="J207" s="43">
        <f t="shared" si="11"/>
        <v>28.2</v>
      </c>
      <c r="K207">
        <v>0</v>
      </c>
      <c r="L207" s="44"/>
      <c r="M207" s="44"/>
      <c r="N207">
        <v>3</v>
      </c>
      <c r="O207">
        <v>47</v>
      </c>
    </row>
    <row r="208" spans="1:27" x14ac:dyDescent="0.25">
      <c r="A208" t="s">
        <v>481</v>
      </c>
      <c r="B208" t="str">
        <f>VLOOKUP(A208,Names!A:C,3,FALSE)</f>
        <v>E Reed</v>
      </c>
      <c r="C208">
        <v>5</v>
      </c>
      <c r="D208">
        <v>38</v>
      </c>
      <c r="E208">
        <v>7</v>
      </c>
      <c r="F208">
        <v>167</v>
      </c>
      <c r="G208">
        <v>3</v>
      </c>
      <c r="H208" s="43">
        <f t="shared" si="9"/>
        <v>55.666666666666664</v>
      </c>
      <c r="I208" s="43">
        <f t="shared" si="10"/>
        <v>4.3947368421052628</v>
      </c>
      <c r="J208" s="43">
        <f t="shared" si="11"/>
        <v>76</v>
      </c>
      <c r="K208">
        <v>0</v>
      </c>
      <c r="L208" s="44"/>
      <c r="M208" s="44"/>
      <c r="N208">
        <v>1</v>
      </c>
      <c r="O208">
        <v>13</v>
      </c>
    </row>
    <row r="209" spans="1:27" x14ac:dyDescent="0.25">
      <c r="A209" t="s">
        <v>482</v>
      </c>
      <c r="B209" t="str">
        <f>VLOOKUP(A209,Names!A:C,3,FALSE)</f>
        <v>M Rees</v>
      </c>
      <c r="C209">
        <v>44</v>
      </c>
      <c r="D209">
        <v>83</v>
      </c>
      <c r="E209">
        <v>1</v>
      </c>
      <c r="F209">
        <v>611</v>
      </c>
      <c r="G209">
        <v>15</v>
      </c>
      <c r="H209" s="43">
        <f t="shared" si="9"/>
        <v>40.733333333333334</v>
      </c>
      <c r="I209" s="43">
        <f t="shared" si="10"/>
        <v>7.3614457831325302</v>
      </c>
      <c r="J209" s="43">
        <f t="shared" si="11"/>
        <v>33.200000000000003</v>
      </c>
      <c r="K209">
        <v>0</v>
      </c>
      <c r="L209" s="44"/>
      <c r="M209" s="44"/>
      <c r="N209">
        <v>3</v>
      </c>
      <c r="O209">
        <v>48</v>
      </c>
      <c r="R209" s="32"/>
      <c r="S209" s="32"/>
      <c r="T209" s="32"/>
      <c r="U209" s="32"/>
      <c r="V209" s="32"/>
      <c r="W209" s="24"/>
      <c r="X209" s="24"/>
      <c r="Y209" s="24"/>
      <c r="Z209" s="32"/>
      <c r="AA209" s="32"/>
    </row>
    <row r="210" spans="1:27" x14ac:dyDescent="0.25">
      <c r="A210" t="s">
        <v>483</v>
      </c>
      <c r="B210" t="str">
        <f>VLOOKUP(A210,Names!A:C,3,FALSE)</f>
        <v>I Reham</v>
      </c>
      <c r="C210">
        <v>1</v>
      </c>
      <c r="D210">
        <v>8</v>
      </c>
      <c r="E210">
        <v>0</v>
      </c>
      <c r="F210">
        <v>31</v>
      </c>
      <c r="G210">
        <v>2</v>
      </c>
      <c r="H210" s="43">
        <f t="shared" si="9"/>
        <v>15.5</v>
      </c>
      <c r="I210" s="43">
        <f t="shared" si="10"/>
        <v>3.875</v>
      </c>
      <c r="J210" s="43">
        <f t="shared" si="11"/>
        <v>24</v>
      </c>
      <c r="K210">
        <v>0</v>
      </c>
      <c r="L210" s="44"/>
      <c r="M210" s="44"/>
      <c r="N210">
        <v>2</v>
      </c>
      <c r="O210">
        <v>31</v>
      </c>
    </row>
    <row r="211" spans="1:27" x14ac:dyDescent="0.25">
      <c r="A211" t="s">
        <v>484</v>
      </c>
      <c r="B211" t="str">
        <f>VLOOKUP(A211,Names!A:C,3,FALSE)</f>
        <v>R Richardson</v>
      </c>
      <c r="C211">
        <v>30</v>
      </c>
      <c r="D211">
        <v>0</v>
      </c>
      <c r="E211">
        <v>0</v>
      </c>
      <c r="F211">
        <v>0</v>
      </c>
      <c r="G211">
        <v>0</v>
      </c>
      <c r="H211" s="43" t="str">
        <f t="shared" si="9"/>
        <v>-</v>
      </c>
      <c r="I211" s="43" t="str">
        <f t="shared" si="10"/>
        <v>-</v>
      </c>
      <c r="J211" s="43" t="str">
        <f t="shared" si="11"/>
        <v>-</v>
      </c>
      <c r="K211">
        <v>0</v>
      </c>
      <c r="L211" s="44"/>
      <c r="M211" s="44"/>
    </row>
    <row r="212" spans="1:27" x14ac:dyDescent="0.25">
      <c r="A212" t="s">
        <v>485</v>
      </c>
      <c r="B212" t="str">
        <f>VLOOKUP(A212,Names!A:C,3,FALSE)</f>
        <v>Matt Ridgway</v>
      </c>
      <c r="C212">
        <v>265</v>
      </c>
      <c r="D212">
        <v>1958</v>
      </c>
      <c r="E212">
        <v>210</v>
      </c>
      <c r="F212">
        <v>6948</v>
      </c>
      <c r="G212">
        <v>456</v>
      </c>
      <c r="H212" s="43">
        <f t="shared" si="9"/>
        <v>15.236842105263158</v>
      </c>
      <c r="I212" s="43">
        <f t="shared" si="10"/>
        <v>3.5485188968335035</v>
      </c>
      <c r="J212" s="43">
        <f t="shared" si="11"/>
        <v>25.763157894736842</v>
      </c>
      <c r="K212">
        <v>18</v>
      </c>
      <c r="L212" s="44"/>
      <c r="M212" s="44"/>
      <c r="N212">
        <v>7</v>
      </c>
      <c r="O212">
        <v>34</v>
      </c>
    </row>
    <row r="213" spans="1:27" x14ac:dyDescent="0.25">
      <c r="A213" t="s">
        <v>486</v>
      </c>
      <c r="B213" t="str">
        <f>VLOOKUP(A213,Names!A:C,3,FALSE)</f>
        <v>Nick Ridgway</v>
      </c>
      <c r="C213">
        <v>271</v>
      </c>
      <c r="D213">
        <v>315.39999999999998</v>
      </c>
      <c r="E213">
        <v>11</v>
      </c>
      <c r="F213">
        <v>1730</v>
      </c>
      <c r="G213">
        <v>68</v>
      </c>
      <c r="H213" s="43">
        <f t="shared" si="9"/>
        <v>25.441176470588236</v>
      </c>
      <c r="I213" s="43">
        <f t="shared" si="10"/>
        <v>5.4850982878883965</v>
      </c>
      <c r="J213" s="43">
        <f t="shared" si="11"/>
        <v>27.829411764705881</v>
      </c>
      <c r="K213">
        <v>0</v>
      </c>
      <c r="L213" s="44"/>
      <c r="M213" s="44"/>
      <c r="N213">
        <v>4</v>
      </c>
      <c r="O213">
        <v>25</v>
      </c>
      <c r="R213" s="32"/>
      <c r="S213" s="32"/>
      <c r="T213" s="32"/>
      <c r="U213" s="32"/>
      <c r="V213" s="32"/>
      <c r="W213" s="24"/>
      <c r="X213" s="24"/>
      <c r="Y213" s="24"/>
      <c r="Z213" s="32"/>
      <c r="AA213" s="32"/>
    </row>
    <row r="214" spans="1:27" x14ac:dyDescent="0.25">
      <c r="A214" t="s">
        <v>487</v>
      </c>
      <c r="B214" t="str">
        <f>VLOOKUP(A214,Names!A:C,3,FALSE)</f>
        <v>D Riley</v>
      </c>
      <c r="C214">
        <v>3</v>
      </c>
      <c r="D214">
        <v>0</v>
      </c>
      <c r="E214">
        <v>0</v>
      </c>
      <c r="F214">
        <v>0</v>
      </c>
      <c r="G214">
        <v>0</v>
      </c>
      <c r="H214" s="43" t="str">
        <f t="shared" si="9"/>
        <v>-</v>
      </c>
      <c r="I214" s="43" t="str">
        <f t="shared" si="10"/>
        <v>-</v>
      </c>
      <c r="J214" s="43" t="str">
        <f t="shared" si="11"/>
        <v>-</v>
      </c>
      <c r="K214">
        <v>0</v>
      </c>
      <c r="L214" s="44"/>
      <c r="M214" s="44"/>
    </row>
    <row r="215" spans="1:27" x14ac:dyDescent="0.25">
      <c r="A215" t="s">
        <v>488</v>
      </c>
      <c r="B215" t="str">
        <f>VLOOKUP(A215,Names!A:C,3,FALSE)</f>
        <v>Dave Risley</v>
      </c>
      <c r="C215" s="32">
        <v>7</v>
      </c>
      <c r="D215" s="32">
        <v>5.2</v>
      </c>
      <c r="E215" s="32">
        <v>0</v>
      </c>
      <c r="F215" s="32">
        <v>26</v>
      </c>
      <c r="G215" s="32">
        <v>3</v>
      </c>
      <c r="H215" s="43">
        <f t="shared" si="9"/>
        <v>8.6666666666666661</v>
      </c>
      <c r="I215" s="43">
        <f t="shared" si="10"/>
        <v>5</v>
      </c>
      <c r="J215" s="43">
        <f t="shared" si="11"/>
        <v>10.4</v>
      </c>
      <c r="K215" s="24">
        <v>0</v>
      </c>
      <c r="L215" s="46">
        <v>3</v>
      </c>
      <c r="M215" s="46">
        <v>0</v>
      </c>
      <c r="N215" s="24">
        <v>3</v>
      </c>
      <c r="O215" s="24">
        <v>21</v>
      </c>
    </row>
    <row r="216" spans="1:27" x14ac:dyDescent="0.25">
      <c r="A216" t="s">
        <v>489</v>
      </c>
      <c r="B216" t="str">
        <f>VLOOKUP(A216,Names!A:C,3,FALSE)</f>
        <v>Nick Risley</v>
      </c>
      <c r="C216" s="32">
        <v>1</v>
      </c>
      <c r="D216" s="32">
        <v>3</v>
      </c>
      <c r="E216" s="32">
        <v>0</v>
      </c>
      <c r="F216" s="32">
        <v>34</v>
      </c>
      <c r="G216" s="32">
        <v>0</v>
      </c>
      <c r="H216" s="43" t="str">
        <f t="shared" si="9"/>
        <v>-</v>
      </c>
      <c r="I216" s="43">
        <f t="shared" si="10"/>
        <v>11.333333333333334</v>
      </c>
      <c r="J216" s="43" t="str">
        <f t="shared" si="11"/>
        <v>-</v>
      </c>
      <c r="K216" s="24">
        <v>0</v>
      </c>
      <c r="L216" s="46">
        <v>6</v>
      </c>
      <c r="M216" s="46">
        <v>0</v>
      </c>
      <c r="N216" s="24">
        <v>0</v>
      </c>
      <c r="O216" s="24">
        <v>34</v>
      </c>
    </row>
    <row r="217" spans="1:27" x14ac:dyDescent="0.25">
      <c r="A217" t="s">
        <v>490</v>
      </c>
      <c r="B217" t="str">
        <f>VLOOKUP(A217,Names!A:C,3,FALSE)</f>
        <v>R Ronald</v>
      </c>
      <c r="C217">
        <v>1</v>
      </c>
      <c r="D217">
        <v>0</v>
      </c>
      <c r="E217">
        <v>0</v>
      </c>
      <c r="F217">
        <v>0</v>
      </c>
      <c r="G217">
        <v>0</v>
      </c>
      <c r="H217" s="43" t="str">
        <f t="shared" si="9"/>
        <v>-</v>
      </c>
      <c r="I217" s="43" t="str">
        <f t="shared" si="10"/>
        <v>-</v>
      </c>
      <c r="J217" s="43" t="str">
        <f t="shared" si="11"/>
        <v>-</v>
      </c>
      <c r="K217">
        <v>0</v>
      </c>
      <c r="L217" s="44"/>
      <c r="M217" s="44"/>
    </row>
    <row r="218" spans="1:27" x14ac:dyDescent="0.25">
      <c r="A218" t="s">
        <v>491</v>
      </c>
      <c r="B218" t="str">
        <f>VLOOKUP(A218,Names!A:C,3,FALSE)</f>
        <v>Humphrey Rose</v>
      </c>
      <c r="C218">
        <v>2</v>
      </c>
      <c r="D218">
        <v>0</v>
      </c>
      <c r="E218">
        <v>0</v>
      </c>
      <c r="F218">
        <v>0</v>
      </c>
      <c r="G218">
        <v>0</v>
      </c>
      <c r="H218" s="43" t="str">
        <f t="shared" si="9"/>
        <v>-</v>
      </c>
      <c r="I218" s="43" t="str">
        <f t="shared" si="10"/>
        <v>-</v>
      </c>
      <c r="J218" s="43" t="str">
        <f t="shared" si="11"/>
        <v>-</v>
      </c>
      <c r="K218">
        <v>0</v>
      </c>
      <c r="L218" s="44"/>
      <c r="M218" s="44"/>
    </row>
    <row r="219" spans="1:27" x14ac:dyDescent="0.25">
      <c r="A219" t="s">
        <v>492</v>
      </c>
      <c r="B219" t="str">
        <f>VLOOKUP(A219,Names!A:C,3,FALSE)</f>
        <v>Jon Ryves</v>
      </c>
      <c r="C219" s="32">
        <v>4</v>
      </c>
      <c r="D219" s="32">
        <v>0</v>
      </c>
      <c r="E219" s="32">
        <v>0</v>
      </c>
      <c r="F219" s="32">
        <v>0</v>
      </c>
      <c r="G219" s="32">
        <v>0</v>
      </c>
      <c r="H219" s="43" t="str">
        <f t="shared" si="9"/>
        <v>-</v>
      </c>
      <c r="I219" s="43" t="str">
        <f t="shared" si="10"/>
        <v>-</v>
      </c>
      <c r="J219" s="43" t="str">
        <f t="shared" si="11"/>
        <v>-</v>
      </c>
      <c r="K219" s="24">
        <v>0</v>
      </c>
      <c r="L219" s="46">
        <v>0</v>
      </c>
      <c r="M219" s="46">
        <v>0</v>
      </c>
      <c r="N219" s="24">
        <v>0</v>
      </c>
      <c r="O219" s="24">
        <v>0</v>
      </c>
    </row>
    <row r="220" spans="1:27" x14ac:dyDescent="0.25">
      <c r="A220" t="s">
        <v>493</v>
      </c>
      <c r="B220" t="str">
        <f>VLOOKUP(A220,Names!A:C,3,FALSE)</f>
        <v>H Sayer</v>
      </c>
      <c r="C220">
        <v>1</v>
      </c>
      <c r="D220">
        <v>0</v>
      </c>
      <c r="E220">
        <v>0</v>
      </c>
      <c r="F220">
        <v>0</v>
      </c>
      <c r="G220">
        <v>0</v>
      </c>
      <c r="H220" s="43" t="str">
        <f t="shared" si="9"/>
        <v>-</v>
      </c>
      <c r="I220" s="43" t="str">
        <f t="shared" si="10"/>
        <v>-</v>
      </c>
      <c r="J220" s="43" t="str">
        <f t="shared" si="11"/>
        <v>-</v>
      </c>
      <c r="K220">
        <v>0</v>
      </c>
      <c r="L220" s="44"/>
      <c r="M220" s="44"/>
    </row>
    <row r="221" spans="1:27" x14ac:dyDescent="0.25">
      <c r="A221" t="s">
        <v>494</v>
      </c>
      <c r="B221" t="str">
        <f>VLOOKUP(A221,Names!A:C,3,FALSE)</f>
        <v>N Scott</v>
      </c>
      <c r="C221">
        <v>7</v>
      </c>
      <c r="D221">
        <v>23</v>
      </c>
      <c r="E221">
        <v>1</v>
      </c>
      <c r="F221">
        <v>108</v>
      </c>
      <c r="G221">
        <v>4</v>
      </c>
      <c r="H221" s="43">
        <f t="shared" si="9"/>
        <v>27</v>
      </c>
      <c r="I221" s="43">
        <f t="shared" si="10"/>
        <v>4.6956521739130439</v>
      </c>
      <c r="J221" s="43">
        <f t="shared" si="11"/>
        <v>34.5</v>
      </c>
      <c r="K221">
        <v>0</v>
      </c>
      <c r="L221" s="44"/>
      <c r="M221" s="44"/>
      <c r="N221">
        <v>2</v>
      </c>
      <c r="O221">
        <v>44</v>
      </c>
    </row>
    <row r="222" spans="1:27" x14ac:dyDescent="0.25">
      <c r="A222" t="s">
        <v>495</v>
      </c>
      <c r="B222" t="str">
        <f>VLOOKUP(A222,Names!A:C,3,FALSE)</f>
        <v>W Seymour</v>
      </c>
      <c r="C222">
        <v>4</v>
      </c>
      <c r="D222">
        <v>18</v>
      </c>
      <c r="E222">
        <v>2</v>
      </c>
      <c r="F222">
        <v>61</v>
      </c>
      <c r="G222">
        <v>5</v>
      </c>
      <c r="H222" s="43">
        <f t="shared" si="9"/>
        <v>12.2</v>
      </c>
      <c r="I222" s="43">
        <f t="shared" si="10"/>
        <v>3.3888888888888888</v>
      </c>
      <c r="J222" s="43">
        <f t="shared" si="11"/>
        <v>21.6</v>
      </c>
      <c r="K222">
        <v>0</v>
      </c>
      <c r="L222" s="44"/>
      <c r="M222" s="44"/>
      <c r="N222">
        <v>3</v>
      </c>
      <c r="O222">
        <v>39</v>
      </c>
    </row>
    <row r="223" spans="1:27" x14ac:dyDescent="0.25">
      <c r="A223" t="s">
        <v>496</v>
      </c>
      <c r="B223" t="str">
        <f>VLOOKUP(A223,Names!A:C,3,FALSE)</f>
        <v>T Sharif</v>
      </c>
      <c r="C223">
        <v>1</v>
      </c>
      <c r="D223">
        <v>0</v>
      </c>
      <c r="E223">
        <v>0</v>
      </c>
      <c r="F223">
        <v>0</v>
      </c>
      <c r="G223">
        <v>0</v>
      </c>
      <c r="H223" s="43" t="str">
        <f t="shared" si="9"/>
        <v>-</v>
      </c>
      <c r="I223" s="43" t="str">
        <f t="shared" si="10"/>
        <v>-</v>
      </c>
      <c r="J223" s="43" t="str">
        <f t="shared" si="11"/>
        <v>-</v>
      </c>
      <c r="K223">
        <v>0</v>
      </c>
      <c r="L223" s="44"/>
      <c r="M223" s="44"/>
    </row>
    <row r="224" spans="1:27" x14ac:dyDescent="0.25">
      <c r="A224" t="s">
        <v>497</v>
      </c>
      <c r="B224" t="str">
        <f>VLOOKUP(A224,Names!A:C,3,FALSE)</f>
        <v>S Shaz</v>
      </c>
      <c r="C224">
        <v>1</v>
      </c>
      <c r="D224">
        <v>6</v>
      </c>
      <c r="E224">
        <v>0</v>
      </c>
      <c r="F224">
        <v>11</v>
      </c>
      <c r="G224">
        <v>2</v>
      </c>
      <c r="H224" s="43">
        <f t="shared" si="9"/>
        <v>5.5</v>
      </c>
      <c r="I224" s="43">
        <f t="shared" si="10"/>
        <v>1.8333333333333333</v>
      </c>
      <c r="J224" s="43">
        <f t="shared" si="11"/>
        <v>18</v>
      </c>
      <c r="K224">
        <v>0</v>
      </c>
      <c r="L224" s="44"/>
      <c r="M224" s="44"/>
      <c r="N224">
        <v>2</v>
      </c>
      <c r="O224">
        <v>11</v>
      </c>
    </row>
    <row r="225" spans="1:27" x14ac:dyDescent="0.25">
      <c r="A225" t="s">
        <v>498</v>
      </c>
      <c r="B225" t="str">
        <f>VLOOKUP(A225,Names!A:C,3,FALSE)</f>
        <v>E Shelley</v>
      </c>
      <c r="C225">
        <v>1</v>
      </c>
      <c r="D225">
        <v>0</v>
      </c>
      <c r="E225">
        <v>0</v>
      </c>
      <c r="F225">
        <v>0</v>
      </c>
      <c r="G225">
        <v>0</v>
      </c>
      <c r="H225" s="43" t="str">
        <f t="shared" si="9"/>
        <v>-</v>
      </c>
      <c r="I225" s="43" t="str">
        <f t="shared" si="10"/>
        <v>-</v>
      </c>
      <c r="J225" s="43" t="str">
        <f t="shared" si="11"/>
        <v>-</v>
      </c>
      <c r="K225">
        <v>0</v>
      </c>
      <c r="L225" s="44"/>
      <c r="M225" s="44"/>
    </row>
    <row r="226" spans="1:27" x14ac:dyDescent="0.25">
      <c r="A226" t="s">
        <v>499</v>
      </c>
      <c r="B226" t="str">
        <f>VLOOKUP(A226,Names!A:C,3,FALSE)</f>
        <v>R Siddu</v>
      </c>
      <c r="C226">
        <v>3</v>
      </c>
      <c r="D226">
        <v>0</v>
      </c>
      <c r="E226">
        <v>0</v>
      </c>
      <c r="F226">
        <v>0</v>
      </c>
      <c r="G226">
        <v>0</v>
      </c>
      <c r="H226" s="43" t="str">
        <f t="shared" si="9"/>
        <v>-</v>
      </c>
      <c r="I226" s="43" t="str">
        <f t="shared" si="10"/>
        <v>-</v>
      </c>
      <c r="J226" s="43" t="str">
        <f t="shared" si="11"/>
        <v>-</v>
      </c>
      <c r="K226">
        <v>0</v>
      </c>
      <c r="L226" s="44"/>
      <c r="M226" s="44"/>
    </row>
    <row r="227" spans="1:27" x14ac:dyDescent="0.25">
      <c r="A227" t="s">
        <v>500</v>
      </c>
      <c r="B227" t="str">
        <f>VLOOKUP(A227,Names!A:C,3,FALSE)</f>
        <v>R Simkins</v>
      </c>
      <c r="C227">
        <v>9</v>
      </c>
      <c r="D227">
        <v>4</v>
      </c>
      <c r="E227">
        <v>0</v>
      </c>
      <c r="F227">
        <v>52</v>
      </c>
      <c r="G227">
        <v>0</v>
      </c>
      <c r="H227" s="43" t="str">
        <f t="shared" si="9"/>
        <v>-</v>
      </c>
      <c r="I227" s="43">
        <f t="shared" si="10"/>
        <v>13</v>
      </c>
      <c r="J227" s="43" t="str">
        <f t="shared" si="11"/>
        <v>-</v>
      </c>
      <c r="K227">
        <v>0</v>
      </c>
      <c r="L227" s="44"/>
      <c r="M227" s="44"/>
      <c r="N227">
        <v>0</v>
      </c>
      <c r="O227">
        <v>52</v>
      </c>
    </row>
    <row r="228" spans="1:27" x14ac:dyDescent="0.25">
      <c r="A228" t="s">
        <v>501</v>
      </c>
      <c r="B228" t="str">
        <f>VLOOKUP(A228,Names!A:C,3,FALSE)</f>
        <v>W Skidelsky</v>
      </c>
      <c r="C228">
        <v>40</v>
      </c>
      <c r="D228">
        <v>0</v>
      </c>
      <c r="E228">
        <v>0</v>
      </c>
      <c r="F228">
        <v>0</v>
      </c>
      <c r="G228">
        <v>0</v>
      </c>
      <c r="H228" s="43" t="str">
        <f t="shared" si="9"/>
        <v>-</v>
      </c>
      <c r="I228" s="43" t="str">
        <f t="shared" si="10"/>
        <v>-</v>
      </c>
      <c r="J228" s="43" t="str">
        <f t="shared" si="11"/>
        <v>-</v>
      </c>
      <c r="K228">
        <v>0</v>
      </c>
      <c r="L228" s="44"/>
      <c r="M228" s="44"/>
    </row>
    <row r="229" spans="1:27" x14ac:dyDescent="0.25">
      <c r="A229" t="s">
        <v>502</v>
      </c>
      <c r="B229" t="str">
        <f>VLOOKUP(A229,Names!A:C,3,FALSE)</f>
        <v>Will Smibert</v>
      </c>
      <c r="C229" s="32">
        <v>1</v>
      </c>
      <c r="D229" s="32">
        <v>3</v>
      </c>
      <c r="E229" s="32">
        <v>0</v>
      </c>
      <c r="F229" s="32">
        <v>18</v>
      </c>
      <c r="G229" s="32">
        <v>0</v>
      </c>
      <c r="H229" s="43" t="str">
        <f t="shared" si="9"/>
        <v>-</v>
      </c>
      <c r="I229" s="43">
        <f t="shared" si="10"/>
        <v>6</v>
      </c>
      <c r="J229" s="43" t="str">
        <f t="shared" si="11"/>
        <v>-</v>
      </c>
      <c r="K229" s="24">
        <v>0</v>
      </c>
      <c r="L229" s="46">
        <v>0</v>
      </c>
      <c r="M229" s="46">
        <v>0</v>
      </c>
      <c r="N229" s="24">
        <v>0</v>
      </c>
      <c r="O229" s="24">
        <v>18</v>
      </c>
    </row>
    <row r="230" spans="1:27" x14ac:dyDescent="0.25">
      <c r="A230" t="s">
        <v>503</v>
      </c>
      <c r="B230" t="str">
        <f>VLOOKUP(A230,Names!A:C,3,FALSE)</f>
        <v>E Smith</v>
      </c>
      <c r="C230" s="32">
        <v>1</v>
      </c>
      <c r="D230" s="32">
        <v>2</v>
      </c>
      <c r="E230" s="32">
        <v>0</v>
      </c>
      <c r="F230" s="32">
        <v>16</v>
      </c>
      <c r="G230" s="32">
        <v>0</v>
      </c>
      <c r="H230" s="43" t="str">
        <f t="shared" si="9"/>
        <v>-</v>
      </c>
      <c r="I230" s="43">
        <f t="shared" si="10"/>
        <v>8</v>
      </c>
      <c r="J230" s="43" t="str">
        <f t="shared" si="11"/>
        <v>-</v>
      </c>
      <c r="K230" s="24">
        <v>0</v>
      </c>
      <c r="L230" s="46">
        <v>1</v>
      </c>
      <c r="M230" s="46">
        <v>0</v>
      </c>
      <c r="N230" s="24">
        <v>0</v>
      </c>
      <c r="O230" s="24">
        <v>16</v>
      </c>
    </row>
    <row r="231" spans="1:27" x14ac:dyDescent="0.25">
      <c r="A231" t="s">
        <v>504</v>
      </c>
      <c r="B231" t="str">
        <f>VLOOKUP(A231,Names!A:C,3,FALSE)</f>
        <v>P Smith</v>
      </c>
      <c r="C231">
        <v>9</v>
      </c>
      <c r="D231">
        <v>26</v>
      </c>
      <c r="E231">
        <v>2</v>
      </c>
      <c r="F231">
        <v>124</v>
      </c>
      <c r="G231">
        <v>4</v>
      </c>
      <c r="H231" s="43">
        <f t="shared" si="9"/>
        <v>31</v>
      </c>
      <c r="I231" s="43">
        <f t="shared" si="10"/>
        <v>4.7692307692307692</v>
      </c>
      <c r="J231" s="43">
        <f t="shared" si="11"/>
        <v>39</v>
      </c>
      <c r="K231">
        <v>0</v>
      </c>
      <c r="L231" s="44"/>
      <c r="M231" s="44"/>
      <c r="N231">
        <v>2</v>
      </c>
      <c r="O231">
        <v>24</v>
      </c>
    </row>
    <row r="232" spans="1:27" x14ac:dyDescent="0.25">
      <c r="A232" t="s">
        <v>505</v>
      </c>
      <c r="B232" t="str">
        <f>VLOOKUP(A232,Names!A:C,3,FALSE)</f>
        <v>James Spence</v>
      </c>
      <c r="C232" s="32">
        <v>5</v>
      </c>
      <c r="D232" s="32">
        <v>10</v>
      </c>
      <c r="E232" s="32">
        <v>0</v>
      </c>
      <c r="F232" s="32">
        <v>60</v>
      </c>
      <c r="G232" s="32">
        <v>2</v>
      </c>
      <c r="H232" s="43">
        <f t="shared" si="9"/>
        <v>30</v>
      </c>
      <c r="I232" s="43">
        <f t="shared" si="10"/>
        <v>6</v>
      </c>
      <c r="J232" s="43">
        <f t="shared" si="11"/>
        <v>30</v>
      </c>
      <c r="K232" s="24">
        <v>0</v>
      </c>
      <c r="L232" s="46">
        <v>10</v>
      </c>
      <c r="M232" s="46">
        <v>0</v>
      </c>
      <c r="N232" s="24">
        <v>2</v>
      </c>
      <c r="O232" s="24">
        <v>55</v>
      </c>
    </row>
    <row r="233" spans="1:27" x14ac:dyDescent="0.25">
      <c r="A233" t="s">
        <v>506</v>
      </c>
      <c r="B233" t="str">
        <f>VLOOKUP(A233,Names!A:C,3,FALSE)</f>
        <v>Matt Spencer</v>
      </c>
      <c r="C233" s="32">
        <v>8</v>
      </c>
      <c r="D233" s="32">
        <v>49</v>
      </c>
      <c r="E233" s="32">
        <v>6</v>
      </c>
      <c r="F233" s="32">
        <v>265</v>
      </c>
      <c r="G233" s="32">
        <v>6</v>
      </c>
      <c r="H233" s="43">
        <f t="shared" si="9"/>
        <v>44.166666666666664</v>
      </c>
      <c r="I233" s="43">
        <f t="shared" si="10"/>
        <v>5.408163265306122</v>
      </c>
      <c r="J233" s="43">
        <f t="shared" si="11"/>
        <v>49</v>
      </c>
      <c r="K233" s="24">
        <v>0</v>
      </c>
      <c r="L233" s="46">
        <v>26</v>
      </c>
      <c r="M233" s="46">
        <v>7</v>
      </c>
      <c r="N233" s="24">
        <v>2</v>
      </c>
      <c r="O233" s="24">
        <v>27</v>
      </c>
    </row>
    <row r="234" spans="1:27" x14ac:dyDescent="0.25">
      <c r="A234" t="s">
        <v>507</v>
      </c>
      <c r="B234" t="str">
        <f>VLOOKUP(A234,Names!A:C,3,FALSE)</f>
        <v>R Srivastava</v>
      </c>
      <c r="C234">
        <v>84</v>
      </c>
      <c r="D234">
        <v>382</v>
      </c>
      <c r="E234">
        <v>44</v>
      </c>
      <c r="F234">
        <v>1676</v>
      </c>
      <c r="G234">
        <v>49</v>
      </c>
      <c r="H234" s="43">
        <f t="shared" si="9"/>
        <v>34.204081632653065</v>
      </c>
      <c r="I234" s="43">
        <f t="shared" si="10"/>
        <v>4.3874345549738223</v>
      </c>
      <c r="J234" s="43">
        <f t="shared" si="11"/>
        <v>46.775510204081634</v>
      </c>
      <c r="K234">
        <v>1</v>
      </c>
      <c r="L234" s="44"/>
      <c r="M234" s="44"/>
      <c r="N234">
        <v>5</v>
      </c>
      <c r="O234">
        <v>27</v>
      </c>
    </row>
    <row r="235" spans="1:27" x14ac:dyDescent="0.25">
      <c r="A235" t="s">
        <v>508</v>
      </c>
      <c r="B235" t="str">
        <f>VLOOKUP(A235,Names!A:C,3,FALSE)</f>
        <v>Nigel Stephenson</v>
      </c>
      <c r="C235">
        <v>77</v>
      </c>
      <c r="D235">
        <v>301.3</v>
      </c>
      <c r="E235">
        <v>7</v>
      </c>
      <c r="F235">
        <v>1640</v>
      </c>
      <c r="G235">
        <v>62</v>
      </c>
      <c r="H235" s="43">
        <f t="shared" si="9"/>
        <v>26.451612903225808</v>
      </c>
      <c r="I235" s="43">
        <f t="shared" si="10"/>
        <v>5.4430799867241948</v>
      </c>
      <c r="J235" s="43">
        <f t="shared" si="11"/>
        <v>29.158064516129034</v>
      </c>
      <c r="K235">
        <v>0</v>
      </c>
      <c r="L235" s="44"/>
      <c r="M235" s="44"/>
      <c r="N235">
        <v>3</v>
      </c>
      <c r="O235">
        <v>20</v>
      </c>
      <c r="R235" s="32"/>
      <c r="S235" s="32" t="s">
        <v>544</v>
      </c>
      <c r="T235" s="32"/>
      <c r="U235" s="32"/>
      <c r="V235" s="32"/>
      <c r="W235" s="24"/>
      <c r="X235" s="24"/>
      <c r="Y235" s="24"/>
      <c r="Z235" s="32"/>
      <c r="AA235" s="32"/>
    </row>
    <row r="236" spans="1:27" x14ac:dyDescent="0.25">
      <c r="A236" t="s">
        <v>509</v>
      </c>
      <c r="B236" t="str">
        <f>VLOOKUP(A236,Names!A:C,3,FALSE)</f>
        <v>A Stewart</v>
      </c>
      <c r="C236">
        <v>3</v>
      </c>
      <c r="D236">
        <v>0</v>
      </c>
      <c r="E236">
        <v>0</v>
      </c>
      <c r="F236">
        <v>0</v>
      </c>
      <c r="G236">
        <v>0</v>
      </c>
      <c r="H236" s="43" t="str">
        <f t="shared" si="9"/>
        <v>-</v>
      </c>
      <c r="I236" s="43" t="str">
        <f t="shared" si="10"/>
        <v>-</v>
      </c>
      <c r="J236" s="43" t="str">
        <f t="shared" si="11"/>
        <v>-</v>
      </c>
      <c r="K236">
        <v>0</v>
      </c>
      <c r="L236" s="44"/>
      <c r="M236" s="44"/>
    </row>
    <row r="237" spans="1:27" x14ac:dyDescent="0.25">
      <c r="A237" t="s">
        <v>510</v>
      </c>
      <c r="B237" t="str">
        <f>VLOOKUP(A237,Names!A:C,3,FALSE)</f>
        <v>Ben Stinson</v>
      </c>
      <c r="C237">
        <v>4</v>
      </c>
      <c r="D237">
        <v>0</v>
      </c>
      <c r="E237">
        <v>0</v>
      </c>
      <c r="F237">
        <v>0</v>
      </c>
      <c r="G237">
        <v>0</v>
      </c>
      <c r="H237" s="43" t="str">
        <f t="shared" si="9"/>
        <v>-</v>
      </c>
      <c r="I237" s="43" t="str">
        <f t="shared" si="10"/>
        <v>-</v>
      </c>
      <c r="J237" s="43" t="str">
        <f t="shared" si="11"/>
        <v>-</v>
      </c>
      <c r="K237">
        <v>0</v>
      </c>
      <c r="L237" s="44"/>
      <c r="M237" s="44"/>
    </row>
    <row r="238" spans="1:27" x14ac:dyDescent="0.25">
      <c r="A238" t="s">
        <v>511</v>
      </c>
      <c r="B238" t="str">
        <f>VLOOKUP(A238,Names!A:C,3,FALSE)</f>
        <v>M Strachan</v>
      </c>
      <c r="C238">
        <v>32</v>
      </c>
      <c r="D238">
        <v>27</v>
      </c>
      <c r="E238">
        <v>2</v>
      </c>
      <c r="F238">
        <v>116</v>
      </c>
      <c r="G238">
        <v>4</v>
      </c>
      <c r="H238" s="43">
        <f t="shared" si="9"/>
        <v>29</v>
      </c>
      <c r="I238" s="43">
        <f t="shared" si="10"/>
        <v>4.2962962962962967</v>
      </c>
      <c r="J238" s="43">
        <f t="shared" si="11"/>
        <v>40.5</v>
      </c>
      <c r="K238">
        <v>0</v>
      </c>
      <c r="L238" s="44"/>
      <c r="M238" s="44"/>
      <c r="N238">
        <v>2</v>
      </c>
      <c r="O238">
        <v>26</v>
      </c>
    </row>
    <row r="239" spans="1:27" x14ac:dyDescent="0.25">
      <c r="A239" t="s">
        <v>512</v>
      </c>
      <c r="B239" t="str">
        <f>VLOOKUP(A239,Names!A:C,3,FALSE)</f>
        <v>H Suri</v>
      </c>
      <c r="C239" s="32">
        <v>1</v>
      </c>
      <c r="D239" s="32">
        <v>2.1</v>
      </c>
      <c r="E239" s="32">
        <v>0</v>
      </c>
      <c r="F239" s="32">
        <v>7</v>
      </c>
      <c r="G239" s="32">
        <v>1</v>
      </c>
      <c r="H239" s="43">
        <f t="shared" si="9"/>
        <v>7</v>
      </c>
      <c r="I239" s="43">
        <f t="shared" si="10"/>
        <v>3.333333333333333</v>
      </c>
      <c r="J239" s="43">
        <f t="shared" si="11"/>
        <v>12.600000000000001</v>
      </c>
      <c r="K239" s="24">
        <v>0</v>
      </c>
      <c r="L239" s="46">
        <v>0</v>
      </c>
      <c r="M239" s="46">
        <v>0</v>
      </c>
      <c r="N239" s="24">
        <v>1</v>
      </c>
      <c r="O239" s="24">
        <v>7</v>
      </c>
    </row>
    <row r="240" spans="1:27" x14ac:dyDescent="0.25">
      <c r="A240" t="s">
        <v>513</v>
      </c>
      <c r="B240" t="str">
        <f>VLOOKUP(A240,Names!A:C,3,FALSE)</f>
        <v>Sid Swaminathan</v>
      </c>
      <c r="C240">
        <v>47</v>
      </c>
      <c r="D240">
        <v>144</v>
      </c>
      <c r="E240">
        <v>12</v>
      </c>
      <c r="F240">
        <v>865</v>
      </c>
      <c r="G240">
        <v>30</v>
      </c>
      <c r="H240" s="43">
        <f t="shared" si="9"/>
        <v>28.833333333333332</v>
      </c>
      <c r="I240" s="43">
        <f t="shared" si="10"/>
        <v>6.0069444444444446</v>
      </c>
      <c r="J240" s="43">
        <f t="shared" si="11"/>
        <v>28.8</v>
      </c>
      <c r="K240">
        <v>0</v>
      </c>
      <c r="L240" s="44"/>
      <c r="M240" s="44"/>
      <c r="N240">
        <v>4</v>
      </c>
      <c r="O240">
        <v>5</v>
      </c>
    </row>
    <row r="241" spans="1:27" x14ac:dyDescent="0.25">
      <c r="A241" t="s">
        <v>514</v>
      </c>
      <c r="B241" t="str">
        <f>VLOOKUP(A241,Names!A:C,3,FALSE)</f>
        <v>R Taberer</v>
      </c>
      <c r="C241">
        <v>10</v>
      </c>
      <c r="D241">
        <v>9</v>
      </c>
      <c r="E241">
        <v>0</v>
      </c>
      <c r="F241">
        <v>71</v>
      </c>
      <c r="G241">
        <v>2</v>
      </c>
      <c r="H241" s="43">
        <f t="shared" si="9"/>
        <v>35.5</v>
      </c>
      <c r="I241" s="43">
        <f t="shared" si="10"/>
        <v>7.8888888888888893</v>
      </c>
      <c r="J241" s="43">
        <f t="shared" si="11"/>
        <v>27</v>
      </c>
      <c r="K241">
        <v>0</v>
      </c>
      <c r="L241" s="44"/>
      <c r="M241" s="44"/>
      <c r="N241">
        <v>2</v>
      </c>
      <c r="O241">
        <v>30</v>
      </c>
    </row>
    <row r="242" spans="1:27" x14ac:dyDescent="0.25">
      <c r="A242" t="s">
        <v>515</v>
      </c>
      <c r="B242" t="str">
        <f>VLOOKUP(A242,Names!A:C,3,FALSE)</f>
        <v>T Tearle</v>
      </c>
      <c r="C242">
        <v>27</v>
      </c>
      <c r="D242">
        <v>4</v>
      </c>
      <c r="E242">
        <v>0</v>
      </c>
      <c r="F242">
        <v>55</v>
      </c>
      <c r="G242">
        <v>1</v>
      </c>
      <c r="H242" s="43">
        <f t="shared" si="9"/>
        <v>55</v>
      </c>
      <c r="I242" s="43">
        <f t="shared" si="10"/>
        <v>13.75</v>
      </c>
      <c r="J242" s="43">
        <f t="shared" si="11"/>
        <v>24</v>
      </c>
      <c r="K242">
        <v>0</v>
      </c>
      <c r="L242" s="44"/>
      <c r="M242" s="44"/>
      <c r="N242">
        <v>1</v>
      </c>
      <c r="O242">
        <v>15</v>
      </c>
    </row>
    <row r="243" spans="1:27" x14ac:dyDescent="0.25">
      <c r="A243" t="s">
        <v>516</v>
      </c>
      <c r="B243" t="str">
        <f>VLOOKUP(A243,Names!A:C,3,FALSE)</f>
        <v>P Timmis</v>
      </c>
      <c r="C243">
        <v>3</v>
      </c>
      <c r="D243">
        <v>12</v>
      </c>
      <c r="E243">
        <v>1</v>
      </c>
      <c r="F243">
        <v>77</v>
      </c>
      <c r="G243">
        <v>1</v>
      </c>
      <c r="H243" s="43">
        <f t="shared" si="9"/>
        <v>77</v>
      </c>
      <c r="I243" s="43">
        <f t="shared" si="10"/>
        <v>6.416666666666667</v>
      </c>
      <c r="J243" s="43">
        <f t="shared" si="11"/>
        <v>72</v>
      </c>
      <c r="K243">
        <v>0</v>
      </c>
      <c r="L243" s="44"/>
      <c r="M243" s="44"/>
      <c r="N243">
        <v>1</v>
      </c>
      <c r="O243">
        <v>19</v>
      </c>
    </row>
    <row r="244" spans="1:27" x14ac:dyDescent="0.25">
      <c r="A244" t="s">
        <v>517</v>
      </c>
      <c r="B244" t="str">
        <f>VLOOKUP(A244,Names!A:C,3,FALSE)</f>
        <v>C Tindale</v>
      </c>
      <c r="C244">
        <v>1</v>
      </c>
      <c r="D244">
        <v>2</v>
      </c>
      <c r="E244">
        <v>0</v>
      </c>
      <c r="F244">
        <v>17</v>
      </c>
      <c r="G244">
        <v>0</v>
      </c>
      <c r="H244" s="43" t="str">
        <f t="shared" si="9"/>
        <v>-</v>
      </c>
      <c r="I244" s="43">
        <f t="shared" si="10"/>
        <v>8.5</v>
      </c>
      <c r="J244" s="43" t="str">
        <f t="shared" si="11"/>
        <v>-</v>
      </c>
      <c r="K244">
        <v>0</v>
      </c>
      <c r="L244" s="44"/>
      <c r="M244" s="44"/>
      <c r="N244">
        <v>0</v>
      </c>
      <c r="O244">
        <v>17</v>
      </c>
    </row>
    <row r="245" spans="1:27" x14ac:dyDescent="0.25">
      <c r="A245" t="s">
        <v>16</v>
      </c>
      <c r="B245" t="str">
        <f>VLOOKUP(A245,Names!A:C,3,FALSE)</f>
        <v>James Tisato</v>
      </c>
      <c r="C245">
        <v>20</v>
      </c>
      <c r="D245">
        <v>21.2</v>
      </c>
      <c r="E245">
        <v>0</v>
      </c>
      <c r="F245">
        <v>103</v>
      </c>
      <c r="G245">
        <v>3</v>
      </c>
      <c r="H245" s="43">
        <f t="shared" si="9"/>
        <v>34.333333333333336</v>
      </c>
      <c r="I245" s="43">
        <f t="shared" si="10"/>
        <v>4.8584905660377364</v>
      </c>
      <c r="J245" s="43">
        <f t="shared" si="11"/>
        <v>42.4</v>
      </c>
      <c r="K245">
        <v>0</v>
      </c>
      <c r="L245" s="44">
        <v>20</v>
      </c>
      <c r="M245" s="44">
        <v>2</v>
      </c>
      <c r="N245">
        <v>2</v>
      </c>
      <c r="O245">
        <v>35</v>
      </c>
      <c r="R245" s="32"/>
      <c r="S245" s="32"/>
      <c r="T245" s="32"/>
      <c r="U245" s="32"/>
      <c r="V245" s="32"/>
      <c r="W245" s="24"/>
      <c r="X245" s="24"/>
      <c r="Y245" s="24"/>
      <c r="Z245" s="32"/>
      <c r="AA245" s="32"/>
    </row>
    <row r="246" spans="1:27" x14ac:dyDescent="0.25">
      <c r="A246" t="s">
        <v>518</v>
      </c>
      <c r="B246" t="str">
        <f>VLOOKUP(A246,Names!A:C,3,FALSE)</f>
        <v>A Titley</v>
      </c>
      <c r="C246">
        <v>1</v>
      </c>
      <c r="D246">
        <v>0</v>
      </c>
      <c r="E246">
        <v>0</v>
      </c>
      <c r="F246">
        <v>0</v>
      </c>
      <c r="G246">
        <v>0</v>
      </c>
      <c r="H246" s="43" t="str">
        <f t="shared" si="9"/>
        <v>-</v>
      </c>
      <c r="I246" s="43" t="str">
        <f t="shared" si="10"/>
        <v>-</v>
      </c>
      <c r="J246" s="43" t="str">
        <f t="shared" si="11"/>
        <v>-</v>
      </c>
      <c r="K246">
        <v>0</v>
      </c>
      <c r="L246" s="44"/>
      <c r="M246" s="44"/>
    </row>
    <row r="247" spans="1:27" x14ac:dyDescent="0.25">
      <c r="A247" t="s">
        <v>519</v>
      </c>
      <c r="B247" t="str">
        <f>VLOOKUP(A247,Names!A:C,3,FALSE)</f>
        <v>A Tolhurst</v>
      </c>
      <c r="C247">
        <v>84</v>
      </c>
      <c r="D247">
        <v>8</v>
      </c>
      <c r="E247">
        <v>0</v>
      </c>
      <c r="F247">
        <v>53</v>
      </c>
      <c r="G247">
        <v>7</v>
      </c>
      <c r="H247" s="43">
        <f t="shared" si="9"/>
        <v>7.5714285714285712</v>
      </c>
      <c r="I247" s="43">
        <f t="shared" si="10"/>
        <v>6.625</v>
      </c>
      <c r="J247" s="43">
        <f t="shared" si="11"/>
        <v>6.8571428571428568</v>
      </c>
      <c r="K247">
        <v>0</v>
      </c>
      <c r="L247" s="44"/>
      <c r="M247" s="44"/>
      <c r="N247">
        <v>2</v>
      </c>
      <c r="O247">
        <v>5</v>
      </c>
    </row>
    <row r="248" spans="1:27" x14ac:dyDescent="0.25">
      <c r="A248" t="s">
        <v>520</v>
      </c>
      <c r="B248" t="str">
        <f>VLOOKUP(A248,Names!A:C,3,FALSE)</f>
        <v>Rory Turner</v>
      </c>
      <c r="C248">
        <v>13</v>
      </c>
      <c r="D248">
        <v>4</v>
      </c>
      <c r="E248">
        <v>0</v>
      </c>
      <c r="F248">
        <v>23</v>
      </c>
      <c r="G248">
        <v>0</v>
      </c>
      <c r="H248" s="43" t="str">
        <f t="shared" si="9"/>
        <v>-</v>
      </c>
      <c r="I248" s="43">
        <f t="shared" si="10"/>
        <v>5.75</v>
      </c>
      <c r="J248" s="43" t="str">
        <f t="shared" si="11"/>
        <v>-</v>
      </c>
      <c r="K248">
        <v>0</v>
      </c>
      <c r="L248" s="44"/>
      <c r="M248" s="44"/>
      <c r="N248">
        <v>0</v>
      </c>
      <c r="O248">
        <v>23</v>
      </c>
    </row>
    <row r="249" spans="1:27" x14ac:dyDescent="0.25">
      <c r="A249" t="s">
        <v>521</v>
      </c>
      <c r="B249" t="str">
        <f>VLOOKUP(A249,Names!A:C,3,FALSE)</f>
        <v>A Verma</v>
      </c>
      <c r="C249">
        <v>1</v>
      </c>
      <c r="D249">
        <v>0</v>
      </c>
      <c r="E249">
        <v>0</v>
      </c>
      <c r="F249">
        <v>0</v>
      </c>
      <c r="G249">
        <v>0</v>
      </c>
      <c r="H249" s="43" t="str">
        <f t="shared" si="9"/>
        <v>-</v>
      </c>
      <c r="I249" s="43" t="str">
        <f t="shared" si="10"/>
        <v>-</v>
      </c>
      <c r="J249" s="43" t="str">
        <f t="shared" si="11"/>
        <v>-</v>
      </c>
      <c r="K249">
        <v>0</v>
      </c>
      <c r="L249" s="44"/>
      <c r="M249" s="44"/>
    </row>
    <row r="250" spans="1:27" x14ac:dyDescent="0.25">
      <c r="A250" t="s">
        <v>548</v>
      </c>
      <c r="B250" t="str">
        <f>VLOOKUP(A250,Names!A:C,3,FALSE)</f>
        <v>? Vijay</v>
      </c>
      <c r="C250">
        <v>1</v>
      </c>
      <c r="D250">
        <v>4</v>
      </c>
      <c r="E250">
        <v>0</v>
      </c>
      <c r="F250">
        <v>26</v>
      </c>
      <c r="G250">
        <v>1</v>
      </c>
      <c r="H250" s="43">
        <f t="shared" si="9"/>
        <v>26</v>
      </c>
      <c r="I250" s="43">
        <f t="shared" si="10"/>
        <v>6.5</v>
      </c>
      <c r="J250" s="43">
        <f t="shared" si="11"/>
        <v>24</v>
      </c>
      <c r="K250">
        <v>0</v>
      </c>
      <c r="L250" s="44"/>
      <c r="M250" s="44"/>
      <c r="N250">
        <v>1</v>
      </c>
      <c r="O250">
        <v>26</v>
      </c>
    </row>
    <row r="251" spans="1:27" x14ac:dyDescent="0.25">
      <c r="A251" t="s">
        <v>522</v>
      </c>
      <c r="B251" t="str">
        <f>VLOOKUP(A251,Names!A:C,3,FALSE)</f>
        <v>Ronny Waas</v>
      </c>
      <c r="C251" s="32">
        <v>1</v>
      </c>
      <c r="D251" s="32">
        <v>8</v>
      </c>
      <c r="E251" s="32">
        <v>0</v>
      </c>
      <c r="F251" s="32">
        <v>24</v>
      </c>
      <c r="G251" s="32">
        <v>2</v>
      </c>
      <c r="H251" s="43">
        <f t="shared" si="9"/>
        <v>12</v>
      </c>
      <c r="I251" s="43">
        <f t="shared" si="10"/>
        <v>3</v>
      </c>
      <c r="J251" s="43">
        <f t="shared" si="11"/>
        <v>24</v>
      </c>
      <c r="K251" s="24">
        <v>0</v>
      </c>
      <c r="L251" s="46">
        <v>5</v>
      </c>
      <c r="M251" s="46">
        <v>0</v>
      </c>
      <c r="N251" s="24">
        <v>2</v>
      </c>
      <c r="O251" s="24">
        <v>34</v>
      </c>
    </row>
    <row r="252" spans="1:27" x14ac:dyDescent="0.25">
      <c r="A252" t="s">
        <v>523</v>
      </c>
      <c r="B252" t="str">
        <f>VLOOKUP(A252,Names!A:C,3,FALSE)</f>
        <v>J Walding</v>
      </c>
      <c r="C252">
        <v>10</v>
      </c>
      <c r="D252">
        <v>14</v>
      </c>
      <c r="E252">
        <v>2</v>
      </c>
      <c r="F252">
        <v>127</v>
      </c>
      <c r="G252">
        <v>2</v>
      </c>
      <c r="H252" s="43">
        <f t="shared" si="9"/>
        <v>63.5</v>
      </c>
      <c r="I252" s="43">
        <f t="shared" si="10"/>
        <v>9.0714285714285712</v>
      </c>
      <c r="J252" s="43">
        <f t="shared" si="11"/>
        <v>42</v>
      </c>
      <c r="K252">
        <v>0</v>
      </c>
      <c r="L252" s="44"/>
      <c r="M252" s="44"/>
      <c r="N252">
        <v>2</v>
      </c>
      <c r="O252">
        <v>34</v>
      </c>
    </row>
    <row r="253" spans="1:27" x14ac:dyDescent="0.25">
      <c r="A253" t="s">
        <v>524</v>
      </c>
      <c r="B253" t="str">
        <f>VLOOKUP(A253,Names!A:C,3,FALSE)</f>
        <v>Henry Webster</v>
      </c>
      <c r="C253">
        <v>18</v>
      </c>
      <c r="D253">
        <v>6</v>
      </c>
      <c r="E253">
        <v>0</v>
      </c>
      <c r="F253">
        <v>51</v>
      </c>
      <c r="G253">
        <v>0</v>
      </c>
      <c r="H253" s="43" t="str">
        <f t="shared" si="9"/>
        <v>-</v>
      </c>
      <c r="I253" s="43">
        <f t="shared" si="10"/>
        <v>8.5</v>
      </c>
      <c r="J253" s="43" t="str">
        <f t="shared" si="11"/>
        <v>-</v>
      </c>
      <c r="K253">
        <v>0</v>
      </c>
      <c r="L253" s="44"/>
      <c r="M253" s="44"/>
      <c r="N253">
        <v>0</v>
      </c>
      <c r="O253">
        <v>33</v>
      </c>
    </row>
    <row r="254" spans="1:27" x14ac:dyDescent="0.25">
      <c r="A254" t="s">
        <v>525</v>
      </c>
      <c r="B254" t="str">
        <f>VLOOKUP(A254,Names!A:C,3,FALSE)</f>
        <v>A Whale</v>
      </c>
      <c r="C254">
        <v>18</v>
      </c>
      <c r="D254">
        <v>0</v>
      </c>
      <c r="E254">
        <v>0</v>
      </c>
      <c r="F254">
        <v>0</v>
      </c>
      <c r="G254">
        <v>0</v>
      </c>
      <c r="H254" s="43" t="str">
        <f t="shared" si="9"/>
        <v>-</v>
      </c>
      <c r="I254" s="43" t="str">
        <f t="shared" si="10"/>
        <v>-</v>
      </c>
      <c r="J254" s="43" t="str">
        <f t="shared" si="11"/>
        <v>-</v>
      </c>
      <c r="K254">
        <v>0</v>
      </c>
      <c r="L254" s="44"/>
      <c r="M254" s="44"/>
    </row>
    <row r="255" spans="1:27" x14ac:dyDescent="0.25">
      <c r="A255" t="s">
        <v>526</v>
      </c>
      <c r="B255" t="str">
        <f>VLOOKUP(A255,Names!A:C,3,FALSE)</f>
        <v>Max Whiting</v>
      </c>
      <c r="C255">
        <v>15</v>
      </c>
      <c r="D255">
        <v>0</v>
      </c>
      <c r="E255">
        <v>0</v>
      </c>
      <c r="F255">
        <v>0</v>
      </c>
      <c r="G255">
        <v>0</v>
      </c>
      <c r="H255" s="43" t="str">
        <f t="shared" si="9"/>
        <v>-</v>
      </c>
      <c r="I255" s="43" t="str">
        <f t="shared" si="10"/>
        <v>-</v>
      </c>
      <c r="J255" s="43" t="str">
        <f t="shared" si="11"/>
        <v>-</v>
      </c>
      <c r="K255">
        <v>0</v>
      </c>
      <c r="L255" s="44"/>
      <c r="M255" s="44"/>
    </row>
    <row r="256" spans="1:27" x14ac:dyDescent="0.25">
      <c r="A256" t="s">
        <v>527</v>
      </c>
      <c r="B256" t="str">
        <f>VLOOKUP(A256,Names!A:C,3,FALSE)</f>
        <v>M Wilkinson</v>
      </c>
      <c r="C256">
        <v>4</v>
      </c>
      <c r="D256">
        <v>5</v>
      </c>
      <c r="E256">
        <v>0</v>
      </c>
      <c r="F256">
        <v>47</v>
      </c>
      <c r="G256">
        <v>4</v>
      </c>
      <c r="H256" s="43">
        <f t="shared" si="9"/>
        <v>11.75</v>
      </c>
      <c r="I256" s="43">
        <f t="shared" si="10"/>
        <v>9.4</v>
      </c>
      <c r="J256" s="43">
        <f t="shared" si="11"/>
        <v>7.5</v>
      </c>
      <c r="K256">
        <v>0</v>
      </c>
      <c r="L256" s="44"/>
      <c r="M256" s="44"/>
      <c r="N256">
        <v>2</v>
      </c>
      <c r="O256">
        <v>10</v>
      </c>
    </row>
    <row r="257" spans="1:27" x14ac:dyDescent="0.25">
      <c r="A257" t="s">
        <v>528</v>
      </c>
      <c r="B257" t="str">
        <f>VLOOKUP(A257,Names!A:C,3,FALSE)</f>
        <v>Simon Wilkinson</v>
      </c>
      <c r="C257">
        <v>324</v>
      </c>
      <c r="D257">
        <v>1796</v>
      </c>
      <c r="E257">
        <v>86</v>
      </c>
      <c r="F257">
        <v>7583</v>
      </c>
      <c r="G257">
        <v>382</v>
      </c>
      <c r="H257" s="43">
        <f t="shared" si="9"/>
        <v>19.850785340314136</v>
      </c>
      <c r="I257" s="43">
        <f t="shared" si="10"/>
        <v>4.2221603563474384</v>
      </c>
      <c r="J257" s="43">
        <f t="shared" si="11"/>
        <v>28.209424083769633</v>
      </c>
      <c r="K257">
        <v>10</v>
      </c>
      <c r="L257" s="44"/>
      <c r="M257" s="44"/>
      <c r="N257">
        <v>8</v>
      </c>
      <c r="O257">
        <v>38</v>
      </c>
    </row>
    <row r="258" spans="1:27" x14ac:dyDescent="0.25">
      <c r="A258" t="s">
        <v>529</v>
      </c>
      <c r="B258" t="str">
        <f>VLOOKUP(A258,Names!A:C,3,FALSE)</f>
        <v>A Willden</v>
      </c>
      <c r="C258">
        <v>1</v>
      </c>
      <c r="D258">
        <v>0</v>
      </c>
      <c r="E258">
        <v>0</v>
      </c>
      <c r="F258">
        <v>0</v>
      </c>
      <c r="G258">
        <v>0</v>
      </c>
      <c r="H258" s="43" t="str">
        <f t="shared" si="9"/>
        <v>-</v>
      </c>
      <c r="I258" s="43" t="str">
        <f t="shared" si="10"/>
        <v>-</v>
      </c>
      <c r="J258" s="43" t="str">
        <f t="shared" si="11"/>
        <v>-</v>
      </c>
      <c r="K258">
        <v>0</v>
      </c>
      <c r="L258" s="44"/>
      <c r="M258" s="44"/>
    </row>
    <row r="259" spans="1:27" x14ac:dyDescent="0.25">
      <c r="A259" t="s">
        <v>530</v>
      </c>
      <c r="B259" t="str">
        <f>VLOOKUP(A259,Names!A:C,3,FALSE)</f>
        <v>Harry Willden</v>
      </c>
      <c r="C259">
        <v>222</v>
      </c>
      <c r="D259">
        <v>1518</v>
      </c>
      <c r="E259">
        <v>50</v>
      </c>
      <c r="F259">
        <v>5283</v>
      </c>
      <c r="G259">
        <v>316</v>
      </c>
      <c r="H259" s="43">
        <f t="shared" si="9"/>
        <v>16.718354430379748</v>
      </c>
      <c r="I259" s="43">
        <f t="shared" si="10"/>
        <v>3.4802371541501977</v>
      </c>
      <c r="J259" s="43">
        <f t="shared" si="11"/>
        <v>28.822784810126581</v>
      </c>
      <c r="K259">
        <v>6</v>
      </c>
      <c r="L259" s="44"/>
      <c r="M259" s="44"/>
      <c r="N259">
        <v>7</v>
      </c>
      <c r="O259">
        <v>46</v>
      </c>
    </row>
    <row r="260" spans="1:27" x14ac:dyDescent="0.25">
      <c r="A260" t="s">
        <v>531</v>
      </c>
      <c r="B260" t="str">
        <f>VLOOKUP(A260,Names!A:C,3,FALSE)</f>
        <v>A Williams</v>
      </c>
      <c r="C260">
        <v>5</v>
      </c>
      <c r="D260">
        <v>10</v>
      </c>
      <c r="E260">
        <v>0</v>
      </c>
      <c r="F260">
        <v>83</v>
      </c>
      <c r="G260">
        <v>2</v>
      </c>
      <c r="H260" s="43">
        <f t="shared" si="9"/>
        <v>41.5</v>
      </c>
      <c r="I260" s="43">
        <f t="shared" si="10"/>
        <v>8.3000000000000007</v>
      </c>
      <c r="J260" s="43">
        <f t="shared" si="11"/>
        <v>30</v>
      </c>
      <c r="K260">
        <v>0</v>
      </c>
      <c r="L260" s="44"/>
      <c r="M260" s="44"/>
      <c r="N260">
        <v>2</v>
      </c>
      <c r="O260">
        <v>50</v>
      </c>
    </row>
    <row r="261" spans="1:27" x14ac:dyDescent="0.25">
      <c r="A261" t="s">
        <v>533</v>
      </c>
      <c r="B261" t="str">
        <f>VLOOKUP(A261,Names!A:C,3,FALSE)</f>
        <v>Hilton Williams</v>
      </c>
      <c r="C261" s="32">
        <v>1</v>
      </c>
      <c r="D261" s="32">
        <v>2</v>
      </c>
      <c r="E261" s="32">
        <v>0</v>
      </c>
      <c r="F261" s="32">
        <v>36</v>
      </c>
      <c r="G261" s="32">
        <v>0</v>
      </c>
      <c r="H261" s="43" t="str">
        <f t="shared" si="9"/>
        <v>-</v>
      </c>
      <c r="I261" s="43">
        <f t="shared" si="10"/>
        <v>18</v>
      </c>
      <c r="J261" s="43" t="str">
        <f t="shared" si="11"/>
        <v>-</v>
      </c>
      <c r="K261" s="24">
        <v>0</v>
      </c>
      <c r="L261" s="46">
        <v>7</v>
      </c>
      <c r="M261" s="46">
        <v>2</v>
      </c>
      <c r="N261" s="24">
        <v>0</v>
      </c>
      <c r="O261" s="24">
        <v>36</v>
      </c>
    </row>
    <row r="262" spans="1:27" x14ac:dyDescent="0.25">
      <c r="A262" t="s">
        <v>532</v>
      </c>
      <c r="B262" t="str">
        <f>VLOOKUP(A262,Names!A:C,3,FALSE)</f>
        <v>Huw Williams</v>
      </c>
      <c r="C262">
        <v>2</v>
      </c>
      <c r="D262">
        <v>0</v>
      </c>
      <c r="E262">
        <v>0</v>
      </c>
      <c r="F262">
        <v>0</v>
      </c>
      <c r="G262">
        <v>0</v>
      </c>
      <c r="H262" s="43" t="str">
        <f t="shared" si="9"/>
        <v>-</v>
      </c>
      <c r="I262" s="43" t="str">
        <f t="shared" si="10"/>
        <v>-</v>
      </c>
      <c r="J262" s="43" t="str">
        <f t="shared" si="11"/>
        <v>-</v>
      </c>
      <c r="K262">
        <v>0</v>
      </c>
      <c r="L262" s="44"/>
      <c r="M262" s="44"/>
    </row>
    <row r="263" spans="1:27" x14ac:dyDescent="0.25">
      <c r="A263" t="s">
        <v>534</v>
      </c>
      <c r="B263" t="str">
        <f>VLOOKUP(A263,Names!A:C,3,FALSE)</f>
        <v>Joe Williams</v>
      </c>
      <c r="C263" s="32">
        <v>1</v>
      </c>
      <c r="D263" s="32">
        <v>7</v>
      </c>
      <c r="E263" s="32">
        <v>1</v>
      </c>
      <c r="F263" s="32">
        <v>19</v>
      </c>
      <c r="G263" s="32">
        <v>2</v>
      </c>
      <c r="H263" s="43">
        <f t="shared" si="9"/>
        <v>9.5</v>
      </c>
      <c r="I263" s="43">
        <f t="shared" si="10"/>
        <v>2.7142857142857144</v>
      </c>
      <c r="J263" s="43">
        <f t="shared" si="11"/>
        <v>21</v>
      </c>
      <c r="K263" s="24">
        <v>0</v>
      </c>
      <c r="L263" s="46">
        <v>1</v>
      </c>
      <c r="M263" s="46">
        <v>0</v>
      </c>
      <c r="N263" s="24">
        <v>2</v>
      </c>
      <c r="O263" s="24">
        <v>19</v>
      </c>
    </row>
    <row r="264" spans="1:27" x14ac:dyDescent="0.25">
      <c r="A264" t="s">
        <v>535</v>
      </c>
      <c r="B264" t="str">
        <f>VLOOKUP(A264,Names!A:C,3,FALSE)</f>
        <v>P Winslow</v>
      </c>
      <c r="C264">
        <v>1</v>
      </c>
      <c r="D264">
        <v>0</v>
      </c>
      <c r="E264">
        <v>0</v>
      </c>
      <c r="F264">
        <v>0</v>
      </c>
      <c r="G264">
        <v>0</v>
      </c>
      <c r="H264" s="43" t="str">
        <f t="shared" ref="H264:H270" si="12">IF(G264=0, "-", SUM(F264/G264))</f>
        <v>-</v>
      </c>
      <c r="I264" s="43" t="str">
        <f t="shared" ref="I264:I270" si="13">IF(F264=0, "-", SUM(F264/D264))</f>
        <v>-</v>
      </c>
      <c r="J264" s="43" t="str">
        <f t="shared" ref="J264:J270" si="14">IF(G264=0, "-", SUM(D264*6/G264))</f>
        <v>-</v>
      </c>
      <c r="K264">
        <v>0</v>
      </c>
      <c r="L264" s="44"/>
      <c r="M264" s="44"/>
    </row>
    <row r="265" spans="1:27" x14ac:dyDescent="0.25">
      <c r="A265" t="s">
        <v>536</v>
      </c>
      <c r="B265" t="str">
        <f>VLOOKUP(A265,Names!A:C,3,FALSE)</f>
        <v>Ed Woolcock</v>
      </c>
      <c r="C265" s="32">
        <v>5</v>
      </c>
      <c r="D265" s="32">
        <v>7</v>
      </c>
      <c r="E265" s="32">
        <v>1</v>
      </c>
      <c r="F265" s="32">
        <v>23</v>
      </c>
      <c r="G265" s="32">
        <v>5</v>
      </c>
      <c r="H265" s="43">
        <f t="shared" si="12"/>
        <v>4.5999999999999996</v>
      </c>
      <c r="I265" s="43">
        <f t="shared" si="13"/>
        <v>3.2857142857142856</v>
      </c>
      <c r="J265" s="43">
        <f t="shared" si="14"/>
        <v>8.4</v>
      </c>
      <c r="K265" s="24">
        <v>0</v>
      </c>
      <c r="L265" s="46">
        <v>3</v>
      </c>
      <c r="M265" s="46">
        <v>0</v>
      </c>
      <c r="N265" s="24">
        <v>4</v>
      </c>
      <c r="O265" s="24">
        <v>18</v>
      </c>
    </row>
    <row r="266" spans="1:27" x14ac:dyDescent="0.25">
      <c r="A266" t="s">
        <v>537</v>
      </c>
      <c r="B266" t="str">
        <f>VLOOKUP(A266,Names!A:C,3,FALSE)</f>
        <v>Grant Wolledge</v>
      </c>
      <c r="C266">
        <v>120</v>
      </c>
      <c r="D266">
        <v>260</v>
      </c>
      <c r="E266">
        <v>14</v>
      </c>
      <c r="F266">
        <v>1355</v>
      </c>
      <c r="G266">
        <v>60</v>
      </c>
      <c r="H266" s="43">
        <f t="shared" si="12"/>
        <v>22.583333333333332</v>
      </c>
      <c r="I266" s="43">
        <f t="shared" si="13"/>
        <v>5.2115384615384617</v>
      </c>
      <c r="J266" s="43">
        <f t="shared" si="14"/>
        <v>26</v>
      </c>
      <c r="K266">
        <v>1</v>
      </c>
      <c r="L266" s="44"/>
      <c r="M266" s="44"/>
      <c r="N266">
        <v>6</v>
      </c>
      <c r="O266">
        <v>32</v>
      </c>
      <c r="R266" s="32"/>
      <c r="S266" s="32"/>
      <c r="T266" s="32"/>
      <c r="U266" s="32"/>
      <c r="V266" s="32"/>
      <c r="W266" s="24"/>
      <c r="X266" s="24"/>
      <c r="Y266" s="24"/>
      <c r="Z266" s="32"/>
      <c r="AA266" s="32"/>
    </row>
    <row r="267" spans="1:27" x14ac:dyDescent="0.25">
      <c r="A267" t="s">
        <v>539</v>
      </c>
      <c r="B267" t="str">
        <f>VLOOKUP(A267,Names!A:C,3,FALSE)</f>
        <v>M Worden</v>
      </c>
      <c r="C267">
        <v>19</v>
      </c>
      <c r="D267">
        <v>0</v>
      </c>
      <c r="E267">
        <v>0</v>
      </c>
      <c r="F267">
        <v>0</v>
      </c>
      <c r="G267">
        <v>0</v>
      </c>
      <c r="H267" s="43" t="str">
        <f t="shared" si="12"/>
        <v>-</v>
      </c>
      <c r="I267" s="43" t="str">
        <f t="shared" si="13"/>
        <v>-</v>
      </c>
      <c r="J267" s="43" t="str">
        <f t="shared" si="14"/>
        <v>-</v>
      </c>
      <c r="K267">
        <v>0</v>
      </c>
      <c r="L267" s="44"/>
      <c r="M267" s="44"/>
    </row>
    <row r="268" spans="1:27" x14ac:dyDescent="0.25">
      <c r="A268" t="s">
        <v>540</v>
      </c>
      <c r="B268" t="str">
        <f>VLOOKUP(A268,Names!A:C,3,FALSE)</f>
        <v>R Wyllie</v>
      </c>
      <c r="C268">
        <v>25</v>
      </c>
      <c r="D268">
        <v>88</v>
      </c>
      <c r="E268">
        <v>8</v>
      </c>
      <c r="F268">
        <v>418</v>
      </c>
      <c r="G268">
        <v>18</v>
      </c>
      <c r="H268" s="43">
        <f t="shared" si="12"/>
        <v>23.222222222222221</v>
      </c>
      <c r="I268" s="43">
        <f t="shared" si="13"/>
        <v>4.75</v>
      </c>
      <c r="J268" s="43">
        <f t="shared" si="14"/>
        <v>29.333333333333332</v>
      </c>
      <c r="K268">
        <v>1</v>
      </c>
      <c r="L268" s="44"/>
      <c r="M268" s="44"/>
      <c r="N268">
        <v>5</v>
      </c>
      <c r="O268">
        <v>27</v>
      </c>
    </row>
    <row r="269" spans="1:27" x14ac:dyDescent="0.25">
      <c r="A269" t="s">
        <v>541</v>
      </c>
      <c r="B269" t="str">
        <f>VLOOKUP(A269,Names!A:C,3,FALSE)</f>
        <v>V Yadab</v>
      </c>
      <c r="C269">
        <v>1</v>
      </c>
      <c r="D269">
        <v>0</v>
      </c>
      <c r="E269">
        <v>0</v>
      </c>
      <c r="F269">
        <v>0</v>
      </c>
      <c r="G269">
        <v>0</v>
      </c>
      <c r="H269" s="43" t="str">
        <f t="shared" si="12"/>
        <v>-</v>
      </c>
      <c r="I269" s="43" t="str">
        <f t="shared" si="13"/>
        <v>-</v>
      </c>
      <c r="J269" s="43" t="str">
        <f t="shared" si="14"/>
        <v>-</v>
      </c>
      <c r="K269">
        <v>0</v>
      </c>
      <c r="L269" s="44"/>
      <c r="M269" s="44"/>
    </row>
    <row r="270" spans="1:27" x14ac:dyDescent="0.25">
      <c r="A270" t="s">
        <v>551</v>
      </c>
      <c r="B270" t="str">
        <f>VLOOKUP(A270,Names!A:C,3,FALSE)</f>
        <v>? Yadav</v>
      </c>
      <c r="C270">
        <v>1</v>
      </c>
      <c r="D270">
        <v>2</v>
      </c>
      <c r="E270">
        <v>0</v>
      </c>
      <c r="F270">
        <v>18</v>
      </c>
      <c r="G270">
        <v>0</v>
      </c>
      <c r="H270" s="43" t="str">
        <f t="shared" si="12"/>
        <v>-</v>
      </c>
      <c r="I270" s="43">
        <f t="shared" si="13"/>
        <v>9</v>
      </c>
      <c r="J270" s="43" t="str">
        <f t="shared" si="14"/>
        <v>-</v>
      </c>
      <c r="K270">
        <v>0</v>
      </c>
      <c r="L270" s="44"/>
      <c r="M270" s="44"/>
      <c r="N270">
        <v>0</v>
      </c>
      <c r="O270">
        <v>18</v>
      </c>
    </row>
  </sheetData>
  <mergeCells count="1">
    <mergeCell ref="C5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2060"/>
  </sheetPr>
  <dimension ref="A1:P269"/>
  <sheetViews>
    <sheetView workbookViewId="0">
      <selection activeCell="I13" sqref="I13"/>
    </sheetView>
  </sheetViews>
  <sheetFormatPr defaultColWidth="8.85546875" defaultRowHeight="15" x14ac:dyDescent="0.25"/>
  <cols>
    <col min="1" max="1" width="1.7109375" customWidth="1"/>
    <col min="2" max="3" width="16.42578125" customWidth="1"/>
    <col min="4" max="4" width="4.42578125" bestFit="1" customWidth="1"/>
    <col min="5" max="5" width="4" bestFit="1" customWidth="1"/>
    <col min="6" max="6" width="7.42578125" customWidth="1"/>
    <col min="8" max="8" width="11.28515625" customWidth="1"/>
    <col min="9" max="9" width="10.140625" customWidth="1"/>
  </cols>
  <sheetData>
    <row r="1" spans="1:9" x14ac:dyDescent="0.25">
      <c r="A1" s="39" t="s">
        <v>98</v>
      </c>
      <c r="F1" s="40" t="s">
        <v>549</v>
      </c>
    </row>
    <row r="2" spans="1:9" x14ac:dyDescent="0.25">
      <c r="A2" s="39" t="s">
        <v>278</v>
      </c>
    </row>
    <row r="4" spans="1:9" x14ac:dyDescent="0.25">
      <c r="A4" s="39" t="s">
        <v>550</v>
      </c>
    </row>
    <row r="5" spans="1:9" x14ac:dyDescent="0.25">
      <c r="A5" s="39"/>
    </row>
    <row r="6" spans="1:9" ht="15.75" x14ac:dyDescent="0.25">
      <c r="D6" s="71" t="s">
        <v>280</v>
      </c>
      <c r="E6" s="71"/>
      <c r="F6" s="71"/>
      <c r="G6" s="71"/>
    </row>
    <row r="7" spans="1:9" x14ac:dyDescent="0.25">
      <c r="A7" s="52"/>
      <c r="B7" s="53"/>
      <c r="C7" s="53"/>
      <c r="D7" s="54" t="s">
        <v>647</v>
      </c>
      <c r="E7" s="54" t="s">
        <v>272</v>
      </c>
      <c r="F7" s="54" t="s">
        <v>273</v>
      </c>
      <c r="G7" s="50" t="s">
        <v>274</v>
      </c>
      <c r="H7" s="55" t="s">
        <v>658</v>
      </c>
      <c r="I7" s="55" t="s">
        <v>659</v>
      </c>
    </row>
    <row r="8" spans="1:9" x14ac:dyDescent="0.25">
      <c r="A8" s="52"/>
      <c r="B8" s="52" t="s">
        <v>281</v>
      </c>
      <c r="C8" s="52" t="str">
        <f>VLOOKUP(B8,Names!A:C,3,FALSE)</f>
        <v>Forhad Ahmed</v>
      </c>
      <c r="D8" s="28">
        <v>2</v>
      </c>
      <c r="E8" s="29">
        <v>0</v>
      </c>
      <c r="F8" s="29">
        <v>0</v>
      </c>
      <c r="G8" s="39">
        <f t="shared" ref="G8:G10" si="0">SUM(E8:F8)</f>
        <v>0</v>
      </c>
      <c r="H8" s="41">
        <v>0</v>
      </c>
      <c r="I8" s="41">
        <v>0</v>
      </c>
    </row>
    <row r="9" spans="1:9" x14ac:dyDescent="0.25">
      <c r="A9" s="52"/>
      <c r="B9" s="52" t="s">
        <v>282</v>
      </c>
      <c r="C9" s="52" t="str">
        <f>VLOOKUP(B9,Names!A:C,3,FALSE)</f>
        <v>A Akash</v>
      </c>
      <c r="D9" s="28">
        <v>1</v>
      </c>
      <c r="E9" s="29">
        <v>0</v>
      </c>
      <c r="F9" s="29">
        <v>0</v>
      </c>
      <c r="G9" s="39">
        <f t="shared" si="0"/>
        <v>0</v>
      </c>
      <c r="H9" s="41">
        <v>0</v>
      </c>
      <c r="I9" s="41">
        <v>0</v>
      </c>
    </row>
    <row r="10" spans="1:9" x14ac:dyDescent="0.25">
      <c r="B10" t="s">
        <v>284</v>
      </c>
      <c r="C10" s="52" t="str">
        <f>VLOOKUP(B10,Names!A:C,3,FALSE)</f>
        <v>B Ali</v>
      </c>
      <c r="D10">
        <v>1</v>
      </c>
      <c r="E10">
        <v>0</v>
      </c>
      <c r="F10">
        <v>0</v>
      </c>
      <c r="G10" s="39">
        <f t="shared" si="0"/>
        <v>0</v>
      </c>
      <c r="H10" s="44"/>
      <c r="I10" s="44"/>
    </row>
    <row r="11" spans="1:9" x14ac:dyDescent="0.25">
      <c r="B11" t="s">
        <v>285</v>
      </c>
      <c r="C11" s="52" t="str">
        <f>VLOOKUP(B11,Names!A:C,3,FALSE)</f>
        <v>S Ali</v>
      </c>
      <c r="D11">
        <v>1</v>
      </c>
      <c r="E11">
        <v>1</v>
      </c>
      <c r="F11">
        <v>0</v>
      </c>
      <c r="G11" s="39">
        <f>SUM(E11:F11)</f>
        <v>1</v>
      </c>
      <c r="H11" s="44"/>
      <c r="I11" s="44"/>
    </row>
    <row r="12" spans="1:9" x14ac:dyDescent="0.25">
      <c r="B12" t="s">
        <v>286</v>
      </c>
      <c r="C12" s="52" t="str">
        <f>VLOOKUP(B12,Names!A:C,3,FALSE)</f>
        <v>S Anaokar</v>
      </c>
      <c r="D12">
        <v>129</v>
      </c>
      <c r="E12">
        <v>25</v>
      </c>
      <c r="F12">
        <v>40</v>
      </c>
      <c r="G12" s="39">
        <f t="shared" ref="G12:G75" si="1">SUM(E12:F12)</f>
        <v>65</v>
      </c>
      <c r="H12" s="44"/>
      <c r="I12" s="44"/>
    </row>
    <row r="13" spans="1:9" x14ac:dyDescent="0.25">
      <c r="B13" t="s">
        <v>287</v>
      </c>
      <c r="C13" s="52" t="str">
        <f>VLOOKUP(B13,Names!A:C,3,FALSE)</f>
        <v>Matthew Ashton</v>
      </c>
      <c r="D13">
        <v>121</v>
      </c>
      <c r="E13">
        <v>34</v>
      </c>
      <c r="F13">
        <v>0</v>
      </c>
      <c r="G13" s="39">
        <f t="shared" si="1"/>
        <v>34</v>
      </c>
      <c r="H13" s="44"/>
      <c r="I13" s="44"/>
    </row>
    <row r="14" spans="1:9" x14ac:dyDescent="0.25">
      <c r="B14" t="s">
        <v>288</v>
      </c>
      <c r="C14" s="52" t="str">
        <f>VLOOKUP(B14,Names!A:C,3,FALSE)</f>
        <v>J Baird-Murray</v>
      </c>
      <c r="D14">
        <v>4</v>
      </c>
      <c r="E14">
        <v>2</v>
      </c>
      <c r="F14">
        <v>0</v>
      </c>
      <c r="G14" s="39">
        <f t="shared" si="1"/>
        <v>2</v>
      </c>
      <c r="H14" s="44"/>
      <c r="I14" s="44"/>
    </row>
    <row r="15" spans="1:9" x14ac:dyDescent="0.25">
      <c r="B15" t="s">
        <v>289</v>
      </c>
      <c r="C15" s="52" t="str">
        <f>VLOOKUP(B15,Names!A:C,3,FALSE)</f>
        <v>P Baker</v>
      </c>
      <c r="D15">
        <v>1</v>
      </c>
      <c r="E15">
        <v>1</v>
      </c>
      <c r="F15">
        <v>0</v>
      </c>
      <c r="G15" s="39">
        <f t="shared" si="1"/>
        <v>1</v>
      </c>
      <c r="H15" s="44"/>
      <c r="I15" s="44"/>
    </row>
    <row r="16" spans="1:9" x14ac:dyDescent="0.25">
      <c r="B16" t="s">
        <v>290</v>
      </c>
      <c r="C16" s="52" t="str">
        <f>VLOOKUP(B16,Names!A:C,3,FALSE)</f>
        <v>D Banger</v>
      </c>
      <c r="D16">
        <v>14</v>
      </c>
      <c r="E16">
        <v>6</v>
      </c>
      <c r="F16">
        <v>1</v>
      </c>
      <c r="G16" s="39">
        <f t="shared" si="1"/>
        <v>7</v>
      </c>
      <c r="H16" s="44"/>
      <c r="I16" s="44"/>
    </row>
    <row r="17" spans="2:15" x14ac:dyDescent="0.25">
      <c r="B17" t="s">
        <v>291</v>
      </c>
      <c r="C17" s="52" t="str">
        <f>VLOOKUP(B17,Names!A:C,3,FALSE)</f>
        <v>A Bangotra</v>
      </c>
      <c r="D17">
        <v>22</v>
      </c>
      <c r="E17">
        <v>6</v>
      </c>
      <c r="F17">
        <v>0</v>
      </c>
      <c r="G17" s="39">
        <f t="shared" si="1"/>
        <v>6</v>
      </c>
      <c r="H17" s="44"/>
      <c r="I17" s="44"/>
    </row>
    <row r="18" spans="2:15" x14ac:dyDescent="0.25">
      <c r="B18" t="s">
        <v>292</v>
      </c>
      <c r="C18" s="52" t="str">
        <f>VLOOKUP(B18,Names!A:C,3,FALSE)</f>
        <v>B Barker</v>
      </c>
      <c r="D18">
        <v>1</v>
      </c>
      <c r="E18">
        <v>0</v>
      </c>
      <c r="F18">
        <v>0</v>
      </c>
      <c r="G18" s="39">
        <f t="shared" si="1"/>
        <v>0</v>
      </c>
      <c r="H18" s="44"/>
      <c r="I18" s="44"/>
    </row>
    <row r="19" spans="2:15" x14ac:dyDescent="0.25">
      <c r="B19" t="s">
        <v>293</v>
      </c>
      <c r="C19" s="52" t="str">
        <f>VLOOKUP(B19,Names!A:C,3,FALSE)</f>
        <v>S Barnes</v>
      </c>
      <c r="D19">
        <v>1</v>
      </c>
      <c r="E19">
        <v>0</v>
      </c>
      <c r="F19">
        <v>0</v>
      </c>
      <c r="G19" s="39">
        <f t="shared" si="1"/>
        <v>0</v>
      </c>
      <c r="H19" s="44"/>
      <c r="I19" s="44"/>
    </row>
    <row r="20" spans="2:15" ht="30" x14ac:dyDescent="0.25">
      <c r="B20" t="s">
        <v>294</v>
      </c>
      <c r="C20" s="52" t="str">
        <f>VLOOKUP(B20,Names!A:C,3,FALSE)</f>
        <v>Adam Barraclough</v>
      </c>
      <c r="D20">
        <v>51</v>
      </c>
      <c r="E20">
        <v>29</v>
      </c>
      <c r="F20">
        <v>0</v>
      </c>
      <c r="G20" s="39">
        <f t="shared" si="1"/>
        <v>29</v>
      </c>
      <c r="H20" s="44">
        <v>0</v>
      </c>
      <c r="I20" s="44">
        <v>1</v>
      </c>
      <c r="J20" s="32"/>
      <c r="K20" s="32"/>
      <c r="L20" s="32"/>
      <c r="M20" s="38"/>
      <c r="N20" s="32"/>
      <c r="O20" s="32"/>
    </row>
    <row r="21" spans="2:15" x14ac:dyDescent="0.25">
      <c r="B21" t="s">
        <v>297</v>
      </c>
      <c r="C21" s="52" t="str">
        <f>VLOOKUP(B21,Names!A:C,3,FALSE)</f>
        <v>Rory Barraclough</v>
      </c>
      <c r="D21">
        <v>3</v>
      </c>
      <c r="E21">
        <v>1</v>
      </c>
      <c r="F21">
        <v>0</v>
      </c>
      <c r="G21" s="39">
        <f t="shared" si="1"/>
        <v>1</v>
      </c>
      <c r="H21" s="44"/>
      <c r="I21" s="44"/>
    </row>
    <row r="22" spans="2:15" x14ac:dyDescent="0.25">
      <c r="B22" t="s">
        <v>298</v>
      </c>
      <c r="C22" s="52" t="str">
        <f>VLOOKUP(B22,Names!A:C,3,FALSE)</f>
        <v>William Barras</v>
      </c>
      <c r="D22">
        <v>52</v>
      </c>
      <c r="E22">
        <v>18</v>
      </c>
      <c r="F22">
        <v>0</v>
      </c>
      <c r="G22" s="39">
        <f t="shared" si="1"/>
        <v>18</v>
      </c>
      <c r="H22" s="44"/>
      <c r="I22" s="44"/>
    </row>
    <row r="23" spans="2:15" x14ac:dyDescent="0.25">
      <c r="B23" t="s">
        <v>299</v>
      </c>
      <c r="C23" s="52" t="str">
        <f>VLOOKUP(B23,Names!A:C,3,FALSE)</f>
        <v>A Barrass</v>
      </c>
      <c r="D23">
        <v>1</v>
      </c>
      <c r="E23">
        <v>1</v>
      </c>
      <c r="F23">
        <v>0</v>
      </c>
      <c r="G23" s="39">
        <f t="shared" si="1"/>
        <v>1</v>
      </c>
      <c r="H23" s="44"/>
      <c r="I23" s="44"/>
    </row>
    <row r="24" spans="2:15" x14ac:dyDescent="0.25">
      <c r="B24" t="s">
        <v>300</v>
      </c>
      <c r="C24" s="52" t="str">
        <f>VLOOKUP(B24,Names!A:C,3,FALSE)</f>
        <v>J Barron</v>
      </c>
      <c r="D24">
        <v>16</v>
      </c>
      <c r="E24">
        <v>1</v>
      </c>
      <c r="F24">
        <v>0</v>
      </c>
      <c r="G24" s="39">
        <f t="shared" si="1"/>
        <v>1</v>
      </c>
      <c r="H24" s="44"/>
      <c r="I24" s="44"/>
    </row>
    <row r="25" spans="2:15" x14ac:dyDescent="0.25">
      <c r="B25" t="s">
        <v>301</v>
      </c>
      <c r="C25" s="52" t="str">
        <f>VLOOKUP(B25,Names!A:C,3,FALSE)</f>
        <v>H Barry</v>
      </c>
      <c r="D25">
        <v>1</v>
      </c>
      <c r="E25">
        <v>1</v>
      </c>
      <c r="F25">
        <v>0</v>
      </c>
      <c r="G25" s="39">
        <f t="shared" si="1"/>
        <v>1</v>
      </c>
      <c r="H25" s="44"/>
      <c r="I25" s="44"/>
    </row>
    <row r="26" spans="2:15" x14ac:dyDescent="0.25">
      <c r="B26" t="s">
        <v>302</v>
      </c>
      <c r="C26" s="52" t="str">
        <f>VLOOKUP(B26,Names!A:C,3,FALSE)</f>
        <v>T Barry</v>
      </c>
      <c r="D26">
        <v>2</v>
      </c>
      <c r="E26">
        <v>1</v>
      </c>
      <c r="F26">
        <v>0</v>
      </c>
      <c r="G26" s="39">
        <f t="shared" si="1"/>
        <v>1</v>
      </c>
      <c r="H26" s="44"/>
      <c r="I26" s="44"/>
    </row>
    <row r="27" spans="2:15" x14ac:dyDescent="0.25">
      <c r="B27" t="s">
        <v>303</v>
      </c>
      <c r="C27" s="52" t="str">
        <f>VLOOKUP(B27,Names!A:C,3,FALSE)</f>
        <v>P Basic</v>
      </c>
      <c r="D27">
        <v>12</v>
      </c>
      <c r="E27">
        <v>8</v>
      </c>
      <c r="F27">
        <v>0</v>
      </c>
      <c r="G27" s="39">
        <f t="shared" si="1"/>
        <v>8</v>
      </c>
      <c r="H27" s="44"/>
      <c r="I27" s="44"/>
    </row>
    <row r="28" spans="2:15" x14ac:dyDescent="0.25">
      <c r="B28" t="s">
        <v>79</v>
      </c>
      <c r="C28" s="52" t="str">
        <f>VLOOKUP(B28,Names!A:C,3,FALSE)</f>
        <v>Ed Beesley</v>
      </c>
      <c r="D28">
        <v>31</v>
      </c>
      <c r="E28">
        <v>11</v>
      </c>
      <c r="F28">
        <v>0</v>
      </c>
      <c r="G28" s="39">
        <f t="shared" si="1"/>
        <v>11</v>
      </c>
      <c r="H28" s="44">
        <v>0</v>
      </c>
      <c r="I28" s="44">
        <v>0</v>
      </c>
      <c r="J28" s="32"/>
      <c r="K28" s="32"/>
      <c r="L28" s="32"/>
      <c r="M28" s="38"/>
      <c r="N28" s="32"/>
      <c r="O28" s="32"/>
    </row>
    <row r="29" spans="2:15" x14ac:dyDescent="0.25">
      <c r="B29" t="s">
        <v>304</v>
      </c>
      <c r="C29" s="52" t="str">
        <f>VLOOKUP(B29,Names!A:C,3,FALSE)</f>
        <v>Julian Bell</v>
      </c>
      <c r="D29">
        <v>72</v>
      </c>
      <c r="E29">
        <v>18</v>
      </c>
      <c r="F29">
        <v>0</v>
      </c>
      <c r="G29" s="39">
        <f t="shared" si="1"/>
        <v>18</v>
      </c>
      <c r="H29" s="44"/>
      <c r="I29" s="44"/>
    </row>
    <row r="30" spans="2:15" x14ac:dyDescent="0.25">
      <c r="B30" t="s">
        <v>305</v>
      </c>
      <c r="C30" s="52" t="str">
        <f>VLOOKUP(B30,Names!A:C,3,FALSE)</f>
        <v>? Bennet</v>
      </c>
      <c r="D30">
        <v>1</v>
      </c>
      <c r="E30">
        <v>0</v>
      </c>
      <c r="F30">
        <v>0</v>
      </c>
      <c r="G30" s="39">
        <f t="shared" si="1"/>
        <v>0</v>
      </c>
      <c r="H30" s="44"/>
      <c r="I30" s="44"/>
    </row>
    <row r="31" spans="2:15" x14ac:dyDescent="0.25">
      <c r="B31" t="s">
        <v>306</v>
      </c>
      <c r="C31" s="52" t="str">
        <f>VLOOKUP(B31,Names!A:C,3,FALSE)</f>
        <v>Ian Berry</v>
      </c>
      <c r="D31">
        <v>158</v>
      </c>
      <c r="E31">
        <v>30</v>
      </c>
      <c r="F31">
        <v>0</v>
      </c>
      <c r="G31" s="39">
        <f t="shared" si="1"/>
        <v>30</v>
      </c>
      <c r="H31" s="44"/>
      <c r="I31" s="44"/>
    </row>
    <row r="32" spans="2:15" x14ac:dyDescent="0.25">
      <c r="B32" t="s">
        <v>307</v>
      </c>
      <c r="C32" s="52" t="str">
        <f>VLOOKUP(B32,Names!A:C,3,FALSE)</f>
        <v>A Bhattacharryya</v>
      </c>
      <c r="D32">
        <v>2</v>
      </c>
      <c r="E32">
        <v>0</v>
      </c>
      <c r="F32">
        <v>0</v>
      </c>
      <c r="G32" s="39">
        <f t="shared" si="1"/>
        <v>0</v>
      </c>
      <c r="H32" s="44"/>
      <c r="I32" s="44"/>
    </row>
    <row r="33" spans="2:15" x14ac:dyDescent="0.25">
      <c r="B33" t="s">
        <v>308</v>
      </c>
      <c r="C33" s="52" t="str">
        <f>VLOOKUP(B33,Names!A:C,3,FALSE)</f>
        <v>Raiffe Bidder</v>
      </c>
      <c r="D33">
        <v>4</v>
      </c>
      <c r="E33">
        <v>0</v>
      </c>
      <c r="F33">
        <v>0</v>
      </c>
      <c r="G33" s="39">
        <f t="shared" si="1"/>
        <v>0</v>
      </c>
      <c r="H33" s="44"/>
      <c r="I33" s="44"/>
    </row>
    <row r="34" spans="2:15" x14ac:dyDescent="0.25">
      <c r="B34" t="s">
        <v>309</v>
      </c>
      <c r="C34" s="52" t="str">
        <f>VLOOKUP(B34,Names!A:C,3,FALSE)</f>
        <v>E Bird</v>
      </c>
      <c r="D34">
        <v>50</v>
      </c>
      <c r="E34">
        <v>17</v>
      </c>
      <c r="F34">
        <v>0</v>
      </c>
      <c r="G34" s="39">
        <f t="shared" si="1"/>
        <v>17</v>
      </c>
      <c r="H34" s="44"/>
      <c r="I34" s="44"/>
    </row>
    <row r="35" spans="2:15" x14ac:dyDescent="0.25">
      <c r="B35" t="s">
        <v>57</v>
      </c>
      <c r="C35" s="52" t="str">
        <f>VLOOKUP(B35,Names!A:C,3,FALSE)</f>
        <v>Matt Bolshaw</v>
      </c>
      <c r="D35">
        <v>23</v>
      </c>
      <c r="E35">
        <v>11</v>
      </c>
      <c r="F35">
        <v>0</v>
      </c>
      <c r="G35" s="39">
        <f t="shared" si="1"/>
        <v>11</v>
      </c>
      <c r="H35" s="44">
        <v>0</v>
      </c>
      <c r="I35" s="44">
        <v>0</v>
      </c>
      <c r="J35" s="32"/>
      <c r="K35" s="32"/>
      <c r="L35" s="32"/>
      <c r="M35" s="38"/>
      <c r="N35" s="32"/>
      <c r="O35" s="32"/>
    </row>
    <row r="36" spans="2:15" x14ac:dyDescent="0.25">
      <c r="B36" t="s">
        <v>310</v>
      </c>
      <c r="C36" s="52" t="str">
        <f>VLOOKUP(B36,Names!A:C,3,FALSE)</f>
        <v>Andrew Boyd</v>
      </c>
      <c r="D36">
        <v>100</v>
      </c>
      <c r="E36">
        <v>32</v>
      </c>
      <c r="F36">
        <v>0</v>
      </c>
      <c r="G36" s="39">
        <f t="shared" si="1"/>
        <v>32</v>
      </c>
      <c r="H36" s="44">
        <v>0</v>
      </c>
      <c r="I36" s="44">
        <v>0</v>
      </c>
      <c r="J36" s="32"/>
      <c r="K36" s="32"/>
      <c r="L36" s="32"/>
      <c r="M36" s="38"/>
      <c r="N36" s="32"/>
      <c r="O36" s="32"/>
    </row>
    <row r="37" spans="2:15" x14ac:dyDescent="0.25">
      <c r="B37" t="s">
        <v>312</v>
      </c>
      <c r="C37" s="52" t="str">
        <f>VLOOKUP(B37,Names!A:C,3,FALSE)</f>
        <v>C Bradley</v>
      </c>
      <c r="D37">
        <v>4</v>
      </c>
      <c r="E37">
        <v>2</v>
      </c>
      <c r="F37">
        <v>0</v>
      </c>
      <c r="G37" s="39">
        <f t="shared" si="1"/>
        <v>2</v>
      </c>
      <c r="H37" s="44"/>
      <c r="I37" s="44"/>
    </row>
    <row r="38" spans="2:15" x14ac:dyDescent="0.25">
      <c r="B38" t="s">
        <v>313</v>
      </c>
      <c r="C38" s="52" t="str">
        <f>VLOOKUP(B38,Names!A:C,3,FALSE)</f>
        <v>B Breen</v>
      </c>
      <c r="D38">
        <v>1</v>
      </c>
      <c r="E38">
        <v>0</v>
      </c>
      <c r="F38">
        <v>0</v>
      </c>
      <c r="G38" s="39">
        <f t="shared" si="1"/>
        <v>0</v>
      </c>
      <c r="H38" s="44"/>
      <c r="I38" s="44"/>
    </row>
    <row r="39" spans="2:15" x14ac:dyDescent="0.25">
      <c r="B39" t="s">
        <v>314</v>
      </c>
      <c r="C39" s="52" t="str">
        <f>VLOOKUP(B39,Names!A:C,3,FALSE)</f>
        <v>Doug Brennan</v>
      </c>
      <c r="D39">
        <v>11</v>
      </c>
      <c r="E39">
        <v>2</v>
      </c>
      <c r="F39">
        <v>0</v>
      </c>
      <c r="G39" s="39">
        <f t="shared" si="1"/>
        <v>2</v>
      </c>
      <c r="H39" s="44"/>
      <c r="I39" s="44"/>
    </row>
    <row r="40" spans="2:15" x14ac:dyDescent="0.25">
      <c r="B40" t="s">
        <v>315</v>
      </c>
      <c r="C40" s="52" t="str">
        <f>VLOOKUP(B40,Names!A:C,3,FALSE)</f>
        <v>W Brett</v>
      </c>
      <c r="D40">
        <v>4</v>
      </c>
      <c r="E40">
        <v>1</v>
      </c>
      <c r="F40">
        <v>0</v>
      </c>
      <c r="G40" s="39">
        <f t="shared" si="1"/>
        <v>1</v>
      </c>
      <c r="H40" s="44"/>
      <c r="I40" s="44"/>
    </row>
    <row r="41" spans="2:15" x14ac:dyDescent="0.25">
      <c r="B41" t="s">
        <v>4</v>
      </c>
      <c r="C41" s="52" t="str">
        <f>VLOOKUP(B41,Names!A:C,3,FALSE)</f>
        <v>Steve Britto</v>
      </c>
      <c r="D41">
        <v>356</v>
      </c>
      <c r="E41">
        <v>53</v>
      </c>
      <c r="F41">
        <v>0</v>
      </c>
      <c r="G41" s="39">
        <f t="shared" si="1"/>
        <v>53</v>
      </c>
      <c r="H41" s="44">
        <v>0</v>
      </c>
      <c r="I41" s="44">
        <v>0</v>
      </c>
      <c r="J41" s="32"/>
      <c r="K41" s="32"/>
      <c r="L41" s="32"/>
      <c r="M41" s="38"/>
      <c r="N41" s="32"/>
      <c r="O41" s="32"/>
    </row>
    <row r="42" spans="2:15" x14ac:dyDescent="0.25">
      <c r="B42" t="s">
        <v>317</v>
      </c>
      <c r="C42" s="52" t="str">
        <f>VLOOKUP(B42,Names!A:C,3,FALSE)</f>
        <v>B Brown</v>
      </c>
      <c r="D42">
        <v>17</v>
      </c>
      <c r="E42">
        <v>8</v>
      </c>
      <c r="F42">
        <v>0</v>
      </c>
      <c r="G42" s="39">
        <f t="shared" si="1"/>
        <v>8</v>
      </c>
      <c r="H42" s="44"/>
      <c r="I42" s="44"/>
    </row>
    <row r="43" spans="2:15" x14ac:dyDescent="0.25">
      <c r="B43" t="s">
        <v>318</v>
      </c>
      <c r="C43" s="52" t="str">
        <f>VLOOKUP(B43,Names!A:C,3,FALSE)</f>
        <v>M Brown</v>
      </c>
      <c r="D43">
        <v>1</v>
      </c>
      <c r="E43">
        <v>0</v>
      </c>
      <c r="F43">
        <v>0</v>
      </c>
      <c r="G43" s="39">
        <f t="shared" si="1"/>
        <v>0</v>
      </c>
      <c r="H43" s="44"/>
      <c r="I43" s="44"/>
    </row>
    <row r="44" spans="2:15" x14ac:dyDescent="0.25">
      <c r="B44" t="s">
        <v>319</v>
      </c>
      <c r="C44" s="52" t="str">
        <f>VLOOKUP(B44,Names!A:C,3,FALSE)</f>
        <v>P Brown</v>
      </c>
      <c r="D44">
        <v>22</v>
      </c>
      <c r="E44">
        <v>2</v>
      </c>
      <c r="F44">
        <v>0</v>
      </c>
      <c r="G44" s="39">
        <f t="shared" si="1"/>
        <v>2</v>
      </c>
      <c r="H44" s="44"/>
      <c r="I44" s="44"/>
    </row>
    <row r="45" spans="2:15" x14ac:dyDescent="0.25">
      <c r="B45" t="s">
        <v>320</v>
      </c>
      <c r="C45" s="52" t="str">
        <f>VLOOKUP(B45,Names!A:C,3,FALSE)</f>
        <v>D Bruce</v>
      </c>
      <c r="D45">
        <v>1</v>
      </c>
      <c r="E45">
        <v>0</v>
      </c>
      <c r="F45">
        <v>0</v>
      </c>
      <c r="G45" s="39">
        <f t="shared" si="1"/>
        <v>0</v>
      </c>
      <c r="H45" s="44"/>
      <c r="I45" s="44"/>
    </row>
    <row r="46" spans="2:15" x14ac:dyDescent="0.25">
      <c r="B46" t="s">
        <v>321</v>
      </c>
      <c r="C46" s="52" t="str">
        <f>VLOOKUP(B46,Names!A:C,3,FALSE)</f>
        <v>G Buckley</v>
      </c>
      <c r="D46">
        <v>1</v>
      </c>
      <c r="E46">
        <v>0</v>
      </c>
      <c r="F46">
        <v>0</v>
      </c>
      <c r="G46" s="39">
        <f t="shared" si="1"/>
        <v>0</v>
      </c>
      <c r="H46" s="44"/>
      <c r="I46" s="44"/>
    </row>
    <row r="47" spans="2:15" x14ac:dyDescent="0.25">
      <c r="B47" t="s">
        <v>322</v>
      </c>
      <c r="C47" s="52" t="str">
        <f>VLOOKUP(B47,Names!A:C,3,FALSE)</f>
        <v>Richard Buckley</v>
      </c>
      <c r="D47">
        <v>200</v>
      </c>
      <c r="E47">
        <v>67</v>
      </c>
      <c r="F47">
        <v>21</v>
      </c>
      <c r="G47" s="39">
        <f t="shared" si="1"/>
        <v>88</v>
      </c>
      <c r="H47" s="44">
        <v>2</v>
      </c>
      <c r="I47" s="44">
        <v>0</v>
      </c>
      <c r="J47" s="32"/>
      <c r="K47" s="32"/>
      <c r="L47" s="32"/>
      <c r="M47" s="38"/>
      <c r="N47" s="32"/>
      <c r="O47" s="32"/>
    </row>
    <row r="48" spans="2:15" x14ac:dyDescent="0.25">
      <c r="B48" t="s">
        <v>324</v>
      </c>
      <c r="C48" s="52" t="str">
        <f>VLOOKUP(B48,Names!A:C,3,FALSE)</f>
        <v>G Buckner</v>
      </c>
      <c r="D48">
        <v>117</v>
      </c>
      <c r="E48">
        <v>5</v>
      </c>
      <c r="F48">
        <v>1</v>
      </c>
      <c r="G48" s="39">
        <f t="shared" si="1"/>
        <v>6</v>
      </c>
      <c r="H48" s="44"/>
      <c r="I48" s="44"/>
    </row>
    <row r="49" spans="2:16" x14ac:dyDescent="0.25">
      <c r="B49" t="s">
        <v>325</v>
      </c>
      <c r="C49" s="52" t="str">
        <f>VLOOKUP(B49,Names!A:C,3,FALSE)</f>
        <v>Alex Burriel</v>
      </c>
      <c r="D49">
        <v>11</v>
      </c>
      <c r="E49">
        <v>5</v>
      </c>
      <c r="F49">
        <v>0</v>
      </c>
      <c r="G49" s="39">
        <f t="shared" si="1"/>
        <v>5</v>
      </c>
      <c r="H49" s="44"/>
      <c r="I49" s="44"/>
    </row>
    <row r="50" spans="2:16" x14ac:dyDescent="0.25">
      <c r="B50" t="s">
        <v>326</v>
      </c>
      <c r="C50" s="52" t="str">
        <f>VLOOKUP(B50,Names!A:C,3,FALSE)</f>
        <v>Rhys Byrne</v>
      </c>
      <c r="D50">
        <v>11</v>
      </c>
      <c r="E50">
        <v>4</v>
      </c>
      <c r="F50">
        <v>0</v>
      </c>
      <c r="G50" s="39">
        <f t="shared" si="1"/>
        <v>4</v>
      </c>
      <c r="H50" s="44"/>
      <c r="I50" s="44"/>
    </row>
    <row r="51" spans="2:16" x14ac:dyDescent="0.25">
      <c r="B51" t="s">
        <v>327</v>
      </c>
      <c r="C51" s="52" t="str">
        <f>VLOOKUP(B51,Names!A:C,3,FALSE)</f>
        <v>M Callanan</v>
      </c>
      <c r="D51">
        <v>24</v>
      </c>
      <c r="E51">
        <v>9</v>
      </c>
      <c r="F51">
        <v>0</v>
      </c>
      <c r="G51" s="39">
        <f t="shared" si="1"/>
        <v>9</v>
      </c>
      <c r="H51" s="44"/>
      <c r="I51" s="44"/>
    </row>
    <row r="52" spans="2:16" ht="30" x14ac:dyDescent="0.25">
      <c r="B52" t="s">
        <v>328</v>
      </c>
      <c r="C52" s="52" t="str">
        <f>VLOOKUP(B52,Names!A:C,3,FALSE)</f>
        <v>Anthony Campbell</v>
      </c>
      <c r="D52">
        <v>89</v>
      </c>
      <c r="E52">
        <v>35</v>
      </c>
      <c r="F52">
        <v>0</v>
      </c>
      <c r="G52" s="39">
        <f t="shared" si="1"/>
        <v>35</v>
      </c>
      <c r="H52" s="44"/>
      <c r="I52" s="44"/>
    </row>
    <row r="53" spans="2:16" x14ac:dyDescent="0.25">
      <c r="B53" t="s">
        <v>329</v>
      </c>
      <c r="C53" s="52" t="str">
        <f>VLOOKUP(B53,Names!A:C,3,FALSE)</f>
        <v>J Capel</v>
      </c>
      <c r="D53">
        <v>1</v>
      </c>
      <c r="E53">
        <v>1</v>
      </c>
      <c r="F53">
        <v>0</v>
      </c>
      <c r="G53" s="39">
        <f t="shared" si="1"/>
        <v>1</v>
      </c>
      <c r="H53" s="44"/>
      <c r="I53" s="44"/>
    </row>
    <row r="54" spans="2:16" x14ac:dyDescent="0.25">
      <c r="B54" t="s">
        <v>330</v>
      </c>
      <c r="C54" s="52" t="str">
        <f>VLOOKUP(B54,Names!A:C,3,FALSE)</f>
        <v>C Carline</v>
      </c>
      <c r="D54">
        <v>1</v>
      </c>
      <c r="E54">
        <v>0</v>
      </c>
      <c r="F54">
        <v>0</v>
      </c>
      <c r="G54" s="39">
        <f t="shared" si="1"/>
        <v>0</v>
      </c>
      <c r="H54" s="44"/>
      <c r="I54" s="44"/>
    </row>
    <row r="55" spans="2:16" x14ac:dyDescent="0.25">
      <c r="B55" t="s">
        <v>331</v>
      </c>
      <c r="C55" s="52" t="str">
        <f>VLOOKUP(B55,Names!A:C,3,FALSE)</f>
        <v>Conor Carson</v>
      </c>
      <c r="D55">
        <v>3</v>
      </c>
      <c r="E55">
        <v>2</v>
      </c>
      <c r="F55">
        <v>0</v>
      </c>
      <c r="G55" s="39">
        <f t="shared" si="1"/>
        <v>2</v>
      </c>
      <c r="H55" s="44"/>
      <c r="I55" s="44"/>
    </row>
    <row r="56" spans="2:16" x14ac:dyDescent="0.25">
      <c r="B56" t="s">
        <v>332</v>
      </c>
      <c r="C56" s="52" t="str">
        <f>VLOOKUP(B56,Names!A:C,3,FALSE)</f>
        <v>Simon Carson</v>
      </c>
      <c r="D56">
        <v>158</v>
      </c>
      <c r="E56">
        <v>35</v>
      </c>
      <c r="F56">
        <v>0</v>
      </c>
      <c r="G56" s="39">
        <f t="shared" si="1"/>
        <v>35</v>
      </c>
      <c r="H56" s="44">
        <v>0</v>
      </c>
      <c r="I56" s="44">
        <v>0</v>
      </c>
      <c r="J56" s="32"/>
      <c r="K56" s="32"/>
      <c r="L56" s="32"/>
      <c r="M56" s="38"/>
      <c r="N56" s="32"/>
      <c r="O56" s="32"/>
    </row>
    <row r="57" spans="2:16" x14ac:dyDescent="0.25">
      <c r="B57" t="s">
        <v>333</v>
      </c>
      <c r="C57" s="52" t="str">
        <f>VLOOKUP(B57,Names!A:C,3,FALSE)</f>
        <v>T Cawkwell</v>
      </c>
      <c r="D57">
        <v>6</v>
      </c>
      <c r="E57">
        <v>0</v>
      </c>
      <c r="F57">
        <v>0</v>
      </c>
      <c r="G57" s="39">
        <f t="shared" si="1"/>
        <v>0</v>
      </c>
      <c r="H57" s="44"/>
      <c r="I57" s="44"/>
    </row>
    <row r="58" spans="2:16" x14ac:dyDescent="0.25">
      <c r="B58" t="s">
        <v>334</v>
      </c>
      <c r="C58" s="52" t="str">
        <f>VLOOKUP(B58,Names!A:C,3,FALSE)</f>
        <v>Kevin Chau</v>
      </c>
      <c r="D58">
        <v>34</v>
      </c>
      <c r="E58">
        <v>11</v>
      </c>
      <c r="F58">
        <v>0</v>
      </c>
      <c r="G58" s="39">
        <f t="shared" si="1"/>
        <v>11</v>
      </c>
      <c r="H58" s="44">
        <v>0</v>
      </c>
      <c r="I58" s="44">
        <v>1</v>
      </c>
      <c r="K58" s="32"/>
      <c r="L58" s="32"/>
      <c r="M58" s="32"/>
      <c r="N58" s="38"/>
      <c r="O58" s="32"/>
      <c r="P58" s="32"/>
    </row>
    <row r="59" spans="2:16" x14ac:dyDescent="0.25">
      <c r="B59" t="s">
        <v>335</v>
      </c>
      <c r="C59" s="52" t="str">
        <f>VLOOKUP(B59,Names!A:C,3,FALSE)</f>
        <v>A Chowdhary</v>
      </c>
      <c r="D59">
        <v>1</v>
      </c>
      <c r="E59">
        <v>1</v>
      </c>
      <c r="F59">
        <v>0</v>
      </c>
      <c r="G59" s="39">
        <f t="shared" si="1"/>
        <v>1</v>
      </c>
      <c r="H59" s="44"/>
      <c r="I59" s="44"/>
    </row>
    <row r="60" spans="2:16" x14ac:dyDescent="0.25">
      <c r="B60" t="s">
        <v>336</v>
      </c>
      <c r="C60" s="52" t="str">
        <f>VLOOKUP(B60,Names!A:C,3,FALSE)</f>
        <v>C Chowdry</v>
      </c>
      <c r="D60">
        <v>1</v>
      </c>
      <c r="E60">
        <v>0</v>
      </c>
      <c r="F60">
        <v>0</v>
      </c>
      <c r="G60" s="39">
        <f t="shared" si="1"/>
        <v>0</v>
      </c>
      <c r="H60" s="44"/>
      <c r="I60" s="44"/>
    </row>
    <row r="61" spans="2:16" x14ac:dyDescent="0.25">
      <c r="B61" t="s">
        <v>337</v>
      </c>
      <c r="C61" s="52" t="str">
        <f>VLOOKUP(B61,Names!A:C,3,FALSE)</f>
        <v>B Clark</v>
      </c>
      <c r="D61">
        <v>25</v>
      </c>
      <c r="E61">
        <v>13</v>
      </c>
      <c r="F61">
        <v>0</v>
      </c>
      <c r="G61" s="39">
        <f t="shared" si="1"/>
        <v>13</v>
      </c>
      <c r="H61" s="44"/>
      <c r="I61" s="44"/>
    </row>
    <row r="62" spans="2:16" x14ac:dyDescent="0.25">
      <c r="B62" t="s">
        <v>338</v>
      </c>
      <c r="C62" s="52" t="str">
        <f>VLOOKUP(B62,Names!A:C,3,FALSE)</f>
        <v>Dave Conway</v>
      </c>
      <c r="D62">
        <v>30</v>
      </c>
      <c r="E62">
        <v>9</v>
      </c>
      <c r="F62">
        <v>0</v>
      </c>
      <c r="G62" s="39">
        <f t="shared" si="1"/>
        <v>9</v>
      </c>
      <c r="H62" s="44">
        <v>0</v>
      </c>
      <c r="I62" s="44">
        <v>0</v>
      </c>
      <c r="J62" s="32"/>
      <c r="K62" s="32"/>
      <c r="L62" s="32"/>
      <c r="M62" s="38"/>
      <c r="N62" s="32"/>
      <c r="O62" s="32"/>
    </row>
    <row r="63" spans="2:16" x14ac:dyDescent="0.25">
      <c r="B63" t="s">
        <v>339</v>
      </c>
      <c r="C63" s="52" t="str">
        <f>VLOOKUP(B63,Names!A:C,3,FALSE)</f>
        <v>J Cooper</v>
      </c>
      <c r="D63">
        <v>12</v>
      </c>
      <c r="E63">
        <v>2</v>
      </c>
      <c r="F63">
        <v>0</v>
      </c>
      <c r="G63" s="39">
        <f t="shared" si="1"/>
        <v>2</v>
      </c>
      <c r="H63" s="44"/>
      <c r="I63" s="44"/>
    </row>
    <row r="64" spans="2:16" x14ac:dyDescent="0.25">
      <c r="B64" t="s">
        <v>340</v>
      </c>
      <c r="C64" s="52" t="str">
        <f>VLOOKUP(B64,Names!A:C,3,FALSE)</f>
        <v>Robert Cox</v>
      </c>
      <c r="D64">
        <v>319</v>
      </c>
      <c r="E64">
        <v>81</v>
      </c>
      <c r="F64">
        <v>0</v>
      </c>
      <c r="G64" s="39">
        <f t="shared" si="1"/>
        <v>81</v>
      </c>
      <c r="H64" s="44">
        <v>0</v>
      </c>
      <c r="I64" s="44">
        <v>0</v>
      </c>
    </row>
    <row r="65" spans="2:9" x14ac:dyDescent="0.25">
      <c r="B65" t="s">
        <v>341</v>
      </c>
      <c r="C65" s="52" t="str">
        <f>VLOOKUP(B65,Names!A:C,3,FALSE)</f>
        <v>N Creek</v>
      </c>
      <c r="D65">
        <v>16</v>
      </c>
      <c r="E65">
        <v>1</v>
      </c>
      <c r="F65">
        <v>0</v>
      </c>
      <c r="G65" s="39">
        <f t="shared" si="1"/>
        <v>1</v>
      </c>
      <c r="H65" s="44"/>
      <c r="I65" s="44"/>
    </row>
    <row r="66" spans="2:9" x14ac:dyDescent="0.25">
      <c r="B66" t="s">
        <v>342</v>
      </c>
      <c r="C66" s="52" t="str">
        <f>VLOOKUP(B66,Names!A:C,3,FALSE)</f>
        <v>M Crew</v>
      </c>
      <c r="D66">
        <v>1</v>
      </c>
      <c r="E66">
        <v>0</v>
      </c>
      <c r="F66">
        <v>1</v>
      </c>
      <c r="G66" s="39">
        <f t="shared" si="1"/>
        <v>1</v>
      </c>
      <c r="H66" s="44"/>
      <c r="I66" s="44"/>
    </row>
    <row r="67" spans="2:9" x14ac:dyDescent="0.25">
      <c r="B67" t="s">
        <v>343</v>
      </c>
      <c r="C67" s="52" t="str">
        <f>VLOOKUP(B67,Names!A:C,3,FALSE)</f>
        <v>V Cruickshank</v>
      </c>
      <c r="D67">
        <v>2</v>
      </c>
      <c r="E67">
        <v>0</v>
      </c>
      <c r="F67">
        <v>0</v>
      </c>
      <c r="G67" s="39">
        <f t="shared" si="1"/>
        <v>0</v>
      </c>
      <c r="H67" s="44"/>
      <c r="I67" s="44"/>
    </row>
    <row r="68" spans="2:9" x14ac:dyDescent="0.25">
      <c r="B68" t="s">
        <v>344</v>
      </c>
      <c r="C68" s="52" t="str">
        <f>VLOOKUP(B68,Names!A:C,3,FALSE)</f>
        <v>S Dalton</v>
      </c>
      <c r="D68">
        <v>4</v>
      </c>
      <c r="E68">
        <v>0</v>
      </c>
      <c r="F68">
        <v>0</v>
      </c>
      <c r="G68" s="39">
        <f t="shared" si="1"/>
        <v>0</v>
      </c>
      <c r="H68" s="44"/>
      <c r="I68" s="44"/>
    </row>
    <row r="69" spans="2:9" x14ac:dyDescent="0.25">
      <c r="B69" t="s">
        <v>345</v>
      </c>
      <c r="C69" s="52" t="str">
        <f>VLOOKUP(B69,Names!A:C,3,FALSE)</f>
        <v>Dyll Davies</v>
      </c>
      <c r="D69">
        <v>261</v>
      </c>
      <c r="E69">
        <v>26</v>
      </c>
      <c r="F69">
        <v>2</v>
      </c>
      <c r="G69" s="39">
        <f t="shared" si="1"/>
        <v>28</v>
      </c>
      <c r="H69" s="44"/>
      <c r="I69" s="44"/>
    </row>
    <row r="70" spans="2:9" x14ac:dyDescent="0.25">
      <c r="B70" t="s">
        <v>346</v>
      </c>
      <c r="C70" s="52" t="str">
        <f>VLOOKUP(B70,Names!A:C,3,FALSE)</f>
        <v>Harry Davies</v>
      </c>
      <c r="D70">
        <v>55</v>
      </c>
      <c r="E70">
        <v>8</v>
      </c>
      <c r="F70">
        <v>0</v>
      </c>
      <c r="G70" s="39">
        <f t="shared" si="1"/>
        <v>8</v>
      </c>
      <c r="H70" s="44">
        <v>0</v>
      </c>
      <c r="I70" s="44">
        <v>0</v>
      </c>
    </row>
    <row r="71" spans="2:9" x14ac:dyDescent="0.25">
      <c r="B71" t="s">
        <v>347</v>
      </c>
      <c r="C71" s="52" t="str">
        <f>VLOOKUP(B71,Names!A:C,3,FALSE)</f>
        <v>J Davies</v>
      </c>
      <c r="D71">
        <v>1</v>
      </c>
      <c r="E71">
        <v>0</v>
      </c>
      <c r="F71">
        <v>0</v>
      </c>
      <c r="G71" s="39">
        <f t="shared" si="1"/>
        <v>0</v>
      </c>
      <c r="H71" s="44"/>
      <c r="I71" s="44"/>
    </row>
    <row r="72" spans="2:9" x14ac:dyDescent="0.25">
      <c r="B72" t="s">
        <v>348</v>
      </c>
      <c r="C72" s="52" t="str">
        <f>VLOOKUP(B72,Names!A:C,3,FALSE)</f>
        <v>L Derbyshire</v>
      </c>
      <c r="D72">
        <v>5</v>
      </c>
      <c r="E72">
        <v>1</v>
      </c>
      <c r="F72">
        <v>0</v>
      </c>
      <c r="G72" s="39">
        <f t="shared" si="1"/>
        <v>1</v>
      </c>
      <c r="H72" s="44"/>
      <c r="I72" s="44"/>
    </row>
    <row r="73" spans="2:9" x14ac:dyDescent="0.25">
      <c r="B73" t="s">
        <v>349</v>
      </c>
      <c r="C73" s="52" t="str">
        <f>VLOOKUP(B73,Names!A:C,3,FALSE)</f>
        <v>P Derbyshire</v>
      </c>
      <c r="D73">
        <v>2</v>
      </c>
      <c r="E73">
        <v>1</v>
      </c>
      <c r="F73">
        <v>0</v>
      </c>
      <c r="G73" s="39">
        <f t="shared" si="1"/>
        <v>1</v>
      </c>
      <c r="H73" s="44"/>
      <c r="I73" s="44"/>
    </row>
    <row r="74" spans="2:9" x14ac:dyDescent="0.25">
      <c r="B74" t="s">
        <v>350</v>
      </c>
      <c r="C74" s="52" t="str">
        <f>VLOOKUP(B74,Names!A:C,3,FALSE)</f>
        <v>D Diamond</v>
      </c>
      <c r="D74">
        <v>2</v>
      </c>
      <c r="E74">
        <v>0</v>
      </c>
      <c r="F74">
        <v>0</v>
      </c>
      <c r="G74" s="39">
        <f t="shared" si="1"/>
        <v>0</v>
      </c>
      <c r="H74" s="44"/>
      <c r="I74" s="44"/>
    </row>
    <row r="75" spans="2:9" x14ac:dyDescent="0.25">
      <c r="B75" t="s">
        <v>351</v>
      </c>
      <c r="C75" s="52" t="str">
        <f>VLOOKUP(B75,Names!A:C,3,FALSE)</f>
        <v>Hamish Dowell</v>
      </c>
      <c r="D75">
        <v>21</v>
      </c>
      <c r="E75">
        <v>7</v>
      </c>
      <c r="F75">
        <v>0</v>
      </c>
      <c r="G75" s="39">
        <f t="shared" si="1"/>
        <v>7</v>
      </c>
      <c r="H75" s="44"/>
      <c r="I75" s="44"/>
    </row>
    <row r="76" spans="2:9" x14ac:dyDescent="0.25">
      <c r="B76" t="s">
        <v>352</v>
      </c>
      <c r="C76" s="52" t="str">
        <f>VLOOKUP(B76,Names!A:C,3,FALSE)</f>
        <v>Nicko Dowell</v>
      </c>
      <c r="D76">
        <v>76</v>
      </c>
      <c r="E76">
        <v>13</v>
      </c>
      <c r="F76">
        <v>47</v>
      </c>
      <c r="G76" s="39">
        <f t="shared" ref="G76:G144" si="2">SUM(E76:F76)</f>
        <v>60</v>
      </c>
      <c r="H76" s="44">
        <v>0</v>
      </c>
      <c r="I76" s="44">
        <v>0</v>
      </c>
    </row>
    <row r="77" spans="2:9" x14ac:dyDescent="0.25">
      <c r="B77" t="s">
        <v>353</v>
      </c>
      <c r="C77" s="52" t="str">
        <f>VLOOKUP(B77,Names!A:C,3,FALSE)</f>
        <v>M Dudley</v>
      </c>
      <c r="D77">
        <v>3</v>
      </c>
      <c r="E77">
        <v>0</v>
      </c>
      <c r="F77">
        <v>0</v>
      </c>
      <c r="G77" s="39">
        <f t="shared" si="2"/>
        <v>0</v>
      </c>
      <c r="H77" s="44"/>
      <c r="I77" s="44"/>
    </row>
    <row r="78" spans="2:9" x14ac:dyDescent="0.25">
      <c r="B78" t="s">
        <v>354</v>
      </c>
      <c r="C78" s="52" t="str">
        <f>VLOOKUP(B78,Names!A:C,3,FALSE)</f>
        <v>Gordon Dunne</v>
      </c>
      <c r="D78">
        <v>1</v>
      </c>
      <c r="E78">
        <v>0</v>
      </c>
      <c r="F78">
        <v>0</v>
      </c>
      <c r="G78" s="39">
        <f t="shared" si="2"/>
        <v>0</v>
      </c>
      <c r="H78" s="44"/>
      <c r="I78" s="44"/>
    </row>
    <row r="79" spans="2:9" x14ac:dyDescent="0.25">
      <c r="B79" t="s">
        <v>355</v>
      </c>
      <c r="C79" s="52" t="str">
        <f>VLOOKUP(B79,Names!A:C,3,FALSE)</f>
        <v>H Ewinger</v>
      </c>
      <c r="D79">
        <v>20</v>
      </c>
      <c r="E79">
        <v>8</v>
      </c>
      <c r="F79">
        <v>0</v>
      </c>
      <c r="G79" s="39">
        <f t="shared" si="2"/>
        <v>8</v>
      </c>
      <c r="H79" s="44"/>
      <c r="I79" s="44"/>
    </row>
    <row r="80" spans="2:9" x14ac:dyDescent="0.25">
      <c r="B80" t="s">
        <v>356</v>
      </c>
      <c r="C80" s="52" t="str">
        <f>VLOOKUP(B80,Names!A:C,3,FALSE)</f>
        <v>E Feast</v>
      </c>
      <c r="D80">
        <v>9</v>
      </c>
      <c r="E80">
        <v>3</v>
      </c>
      <c r="F80">
        <v>0</v>
      </c>
      <c r="G80" s="39">
        <f t="shared" si="2"/>
        <v>3</v>
      </c>
      <c r="H80" s="44"/>
      <c r="I80" s="44"/>
    </row>
    <row r="81" spans="2:9" x14ac:dyDescent="0.25">
      <c r="B81" t="s">
        <v>357</v>
      </c>
      <c r="C81" s="52" t="str">
        <f>VLOOKUP(B81,Names!A:C,3,FALSE)</f>
        <v>Chris Feeney</v>
      </c>
      <c r="D81">
        <v>163</v>
      </c>
      <c r="E81">
        <v>6</v>
      </c>
      <c r="F81">
        <v>29</v>
      </c>
      <c r="G81" s="39">
        <f t="shared" si="2"/>
        <v>35</v>
      </c>
      <c r="H81" s="44"/>
      <c r="I81" s="44"/>
    </row>
    <row r="82" spans="2:9" x14ac:dyDescent="0.25">
      <c r="B82" t="s">
        <v>358</v>
      </c>
      <c r="C82" s="52" t="str">
        <f>VLOOKUP(B82,Names!A:C,3,FALSE)</f>
        <v>P Fenech</v>
      </c>
      <c r="D82">
        <v>13</v>
      </c>
      <c r="E82">
        <v>7</v>
      </c>
      <c r="F82">
        <v>0</v>
      </c>
      <c r="G82" s="39">
        <f t="shared" si="2"/>
        <v>7</v>
      </c>
      <c r="H82" s="44"/>
      <c r="I82" s="44"/>
    </row>
    <row r="83" spans="2:9" x14ac:dyDescent="0.25">
      <c r="B83" t="s">
        <v>359</v>
      </c>
      <c r="C83" s="52" t="str">
        <f>VLOOKUP(B83,Names!A:C,3,FALSE)</f>
        <v>T Flavin</v>
      </c>
      <c r="D83">
        <v>1</v>
      </c>
      <c r="E83">
        <v>1</v>
      </c>
      <c r="F83">
        <v>0</v>
      </c>
      <c r="G83" s="39">
        <f t="shared" si="2"/>
        <v>1</v>
      </c>
      <c r="H83" s="44"/>
      <c r="I83" s="44"/>
    </row>
    <row r="84" spans="2:9" x14ac:dyDescent="0.25">
      <c r="B84" t="s">
        <v>360</v>
      </c>
      <c r="C84" s="52" t="str">
        <f>VLOOKUP(B84,Names!A:C,3,FALSE)</f>
        <v>S Follows</v>
      </c>
      <c r="D84">
        <v>67</v>
      </c>
      <c r="E84">
        <v>16</v>
      </c>
      <c r="F84">
        <v>0</v>
      </c>
      <c r="G84" s="39">
        <f t="shared" si="2"/>
        <v>16</v>
      </c>
      <c r="H84" s="44"/>
      <c r="I84" s="44"/>
    </row>
    <row r="85" spans="2:9" x14ac:dyDescent="0.25">
      <c r="B85" t="s">
        <v>361</v>
      </c>
      <c r="C85" s="52" t="str">
        <f>VLOOKUP(B85,Names!A:C,3,FALSE)</f>
        <v>J Fowler</v>
      </c>
      <c r="D85">
        <v>12</v>
      </c>
      <c r="E85">
        <v>4</v>
      </c>
      <c r="F85">
        <v>0</v>
      </c>
      <c r="G85" s="39">
        <f t="shared" si="2"/>
        <v>4</v>
      </c>
      <c r="H85" s="44"/>
      <c r="I85" s="44"/>
    </row>
    <row r="86" spans="2:9" x14ac:dyDescent="0.25">
      <c r="B86" t="s">
        <v>363</v>
      </c>
      <c r="C86" s="52" t="str">
        <f>VLOOKUP(B86,Names!A:C,3,FALSE)</f>
        <v>Peter Garlando</v>
      </c>
      <c r="D86">
        <v>3</v>
      </c>
      <c r="E86">
        <v>1</v>
      </c>
      <c r="F86">
        <v>0</v>
      </c>
      <c r="G86" s="39">
        <f t="shared" si="2"/>
        <v>1</v>
      </c>
      <c r="H86" s="44">
        <v>0</v>
      </c>
      <c r="I86" s="44">
        <v>0</v>
      </c>
    </row>
    <row r="87" spans="2:9" x14ac:dyDescent="0.25">
      <c r="B87" t="s">
        <v>362</v>
      </c>
      <c r="C87" s="52" t="str">
        <f>VLOOKUP(B87,Names!A:C,3,FALSE)</f>
        <v>Sav Gatfield</v>
      </c>
      <c r="D87">
        <v>26</v>
      </c>
      <c r="E87">
        <v>1</v>
      </c>
      <c r="F87">
        <v>0</v>
      </c>
      <c r="G87" s="39">
        <f t="shared" si="2"/>
        <v>1</v>
      </c>
      <c r="H87" s="44"/>
      <c r="I87" s="44"/>
    </row>
    <row r="88" spans="2:9" x14ac:dyDescent="0.25">
      <c r="B88" t="s">
        <v>364</v>
      </c>
      <c r="C88" s="52" t="str">
        <f>VLOOKUP(B88,Names!A:C,3,FALSE)</f>
        <v>C Gibbons</v>
      </c>
      <c r="D88">
        <v>1</v>
      </c>
      <c r="E88">
        <v>1</v>
      </c>
      <c r="F88">
        <v>0</v>
      </c>
      <c r="G88" s="39">
        <f t="shared" si="2"/>
        <v>1</v>
      </c>
      <c r="H88" s="44"/>
      <c r="I88" s="44"/>
    </row>
    <row r="89" spans="2:9" x14ac:dyDescent="0.25">
      <c r="B89" t="s">
        <v>365</v>
      </c>
      <c r="C89" s="52" t="str">
        <f>VLOOKUP(B89,Names!A:C,3,FALSE)</f>
        <v>Simon Gillman</v>
      </c>
      <c r="D89">
        <v>129</v>
      </c>
      <c r="E89">
        <v>34</v>
      </c>
      <c r="F89">
        <v>0</v>
      </c>
      <c r="G89" s="39">
        <f t="shared" si="2"/>
        <v>34</v>
      </c>
      <c r="H89" s="44"/>
      <c r="I89" s="44"/>
    </row>
    <row r="90" spans="2:9" x14ac:dyDescent="0.25">
      <c r="B90" t="s">
        <v>366</v>
      </c>
      <c r="C90" s="52" t="str">
        <f>VLOOKUP(B90,Names!A:C,3,FALSE)</f>
        <v>R Gladstone</v>
      </c>
      <c r="D90">
        <v>15</v>
      </c>
      <c r="E90">
        <v>5</v>
      </c>
      <c r="F90">
        <v>0</v>
      </c>
      <c r="G90" s="39">
        <f t="shared" si="2"/>
        <v>5</v>
      </c>
      <c r="H90" s="44"/>
      <c r="I90" s="44"/>
    </row>
    <row r="91" spans="2:9" x14ac:dyDescent="0.25">
      <c r="B91" t="s">
        <v>367</v>
      </c>
      <c r="C91" s="52" t="str">
        <f>VLOOKUP(B91,Names!A:C,3,FALSE)</f>
        <v>Patrick Gledhill</v>
      </c>
      <c r="D91">
        <v>97</v>
      </c>
      <c r="E91">
        <v>3</v>
      </c>
      <c r="F91">
        <v>32</v>
      </c>
      <c r="G91" s="39">
        <f t="shared" si="2"/>
        <v>35</v>
      </c>
      <c r="H91" s="44">
        <v>3</v>
      </c>
      <c r="I91" s="44">
        <v>0</v>
      </c>
    </row>
    <row r="92" spans="2:9" x14ac:dyDescent="0.25">
      <c r="B92" t="s">
        <v>368</v>
      </c>
      <c r="C92" s="52" t="str">
        <f>VLOOKUP(B92,Names!A:C,3,FALSE)</f>
        <v>Ben Glover</v>
      </c>
      <c r="D92">
        <v>17</v>
      </c>
      <c r="E92">
        <v>2</v>
      </c>
      <c r="F92">
        <v>0</v>
      </c>
      <c r="G92" s="39">
        <f t="shared" si="2"/>
        <v>2</v>
      </c>
      <c r="H92" s="44">
        <v>0</v>
      </c>
      <c r="I92" s="44">
        <v>0</v>
      </c>
    </row>
    <row r="93" spans="2:9" x14ac:dyDescent="0.25">
      <c r="B93" t="s">
        <v>369</v>
      </c>
      <c r="C93" s="52" t="str">
        <f>VLOOKUP(B93,Names!A:C,3,FALSE)</f>
        <v>Liam Gray</v>
      </c>
      <c r="D93">
        <v>40</v>
      </c>
      <c r="E93">
        <v>11</v>
      </c>
      <c r="F93">
        <v>0</v>
      </c>
      <c r="G93" s="39">
        <f t="shared" si="2"/>
        <v>11</v>
      </c>
      <c r="H93" s="44">
        <v>0</v>
      </c>
      <c r="I93" s="44">
        <v>1</v>
      </c>
    </row>
    <row r="94" spans="2:9" x14ac:dyDescent="0.25">
      <c r="B94" t="s">
        <v>370</v>
      </c>
      <c r="C94" s="52" t="str">
        <f>VLOOKUP(B94,Names!A:C,3,FALSE)</f>
        <v>Joe Green</v>
      </c>
      <c r="D94">
        <v>31</v>
      </c>
      <c r="E94">
        <v>15</v>
      </c>
      <c r="F94">
        <v>0</v>
      </c>
      <c r="G94" s="39">
        <f t="shared" si="2"/>
        <v>15</v>
      </c>
      <c r="H94" s="44"/>
      <c r="I94" s="44"/>
    </row>
    <row r="95" spans="2:9" x14ac:dyDescent="0.25">
      <c r="B95" t="s">
        <v>371</v>
      </c>
      <c r="C95" s="52" t="str">
        <f>VLOOKUP(B95,Names!A:C,3,FALSE)</f>
        <v>J Habib</v>
      </c>
      <c r="D95">
        <v>1</v>
      </c>
      <c r="E95">
        <v>0</v>
      </c>
      <c r="F95">
        <v>0</v>
      </c>
      <c r="G95" s="39">
        <f t="shared" si="2"/>
        <v>0</v>
      </c>
      <c r="H95" s="44"/>
      <c r="I95" s="44"/>
    </row>
    <row r="96" spans="2:9" x14ac:dyDescent="0.25">
      <c r="B96" t="s">
        <v>373</v>
      </c>
      <c r="C96" s="52" t="str">
        <f>VLOOKUP(B96,Names!A:C,3,FALSE)</f>
        <v>Steve Hamer</v>
      </c>
      <c r="D96">
        <v>84</v>
      </c>
      <c r="E96">
        <v>25</v>
      </c>
      <c r="F96">
        <v>0</v>
      </c>
      <c r="G96" s="39">
        <f t="shared" si="2"/>
        <v>25</v>
      </c>
      <c r="H96" s="44">
        <v>0</v>
      </c>
      <c r="I96" s="44">
        <v>0</v>
      </c>
    </row>
    <row r="97" spans="2:9" x14ac:dyDescent="0.25">
      <c r="B97" t="s">
        <v>377</v>
      </c>
      <c r="C97" s="52" t="str">
        <f>VLOOKUP(B97,Names!A:C,3,FALSE)</f>
        <v>Tim Hapgood</v>
      </c>
      <c r="D97">
        <v>1</v>
      </c>
      <c r="E97">
        <v>1</v>
      </c>
      <c r="F97">
        <v>0</v>
      </c>
      <c r="G97" s="39">
        <f t="shared" si="2"/>
        <v>1</v>
      </c>
      <c r="H97" s="44">
        <v>0</v>
      </c>
      <c r="I97" s="44">
        <v>0</v>
      </c>
    </row>
    <row r="98" spans="2:9" x14ac:dyDescent="0.25">
      <c r="B98" t="s">
        <v>374</v>
      </c>
      <c r="C98" s="52" t="str">
        <f>VLOOKUP(B98,Names!A:C,3,FALSE)</f>
        <v>A Hargreaves</v>
      </c>
      <c r="D98">
        <v>23</v>
      </c>
      <c r="E98">
        <v>3</v>
      </c>
      <c r="F98">
        <v>0</v>
      </c>
      <c r="G98" s="39">
        <f t="shared" si="2"/>
        <v>3</v>
      </c>
      <c r="H98" s="44"/>
      <c r="I98" s="44"/>
    </row>
    <row r="99" spans="2:9" x14ac:dyDescent="0.25">
      <c r="B99" t="s">
        <v>375</v>
      </c>
      <c r="C99" s="52" t="str">
        <f>VLOOKUP(B99,Names!A:C,3,FALSE)</f>
        <v>Julian Harris</v>
      </c>
      <c r="D99">
        <v>2</v>
      </c>
      <c r="E99">
        <v>0</v>
      </c>
      <c r="F99">
        <v>0</v>
      </c>
      <c r="G99" s="39">
        <f t="shared" si="2"/>
        <v>0</v>
      </c>
      <c r="H99" s="44"/>
      <c r="I99" s="44"/>
    </row>
    <row r="100" spans="2:9" x14ac:dyDescent="0.25">
      <c r="B100" t="s">
        <v>376</v>
      </c>
      <c r="C100" s="52" t="str">
        <f>VLOOKUP(B100,Names!A:C,3,FALSE)</f>
        <v>D Harvey</v>
      </c>
      <c r="D100">
        <v>1</v>
      </c>
      <c r="E100">
        <v>0</v>
      </c>
      <c r="F100">
        <v>0</v>
      </c>
      <c r="G100" s="39">
        <f t="shared" si="2"/>
        <v>0</v>
      </c>
      <c r="H100" s="44"/>
      <c r="I100" s="44"/>
    </row>
    <row r="101" spans="2:9" x14ac:dyDescent="0.25">
      <c r="B101" t="s">
        <v>378</v>
      </c>
      <c r="C101" s="52" t="str">
        <f>VLOOKUP(B101,Names!A:C,3,FALSE)</f>
        <v>Leo Hawkins</v>
      </c>
      <c r="D101">
        <v>8</v>
      </c>
      <c r="E101">
        <v>2</v>
      </c>
      <c r="F101">
        <v>0</v>
      </c>
      <c r="G101" s="39">
        <f t="shared" si="2"/>
        <v>2</v>
      </c>
      <c r="H101" s="44"/>
      <c r="I101" s="44"/>
    </row>
    <row r="102" spans="2:9" x14ac:dyDescent="0.25">
      <c r="B102" t="s">
        <v>379</v>
      </c>
      <c r="C102" s="52" t="str">
        <f>VLOOKUP(B102,Names!A:C,3,FALSE)</f>
        <v>J Henderson</v>
      </c>
      <c r="D102">
        <v>1</v>
      </c>
      <c r="E102">
        <v>0</v>
      </c>
      <c r="F102">
        <v>0</v>
      </c>
      <c r="G102" s="39">
        <f t="shared" si="2"/>
        <v>0</v>
      </c>
      <c r="H102" s="44"/>
      <c r="I102" s="44"/>
    </row>
    <row r="103" spans="2:9" x14ac:dyDescent="0.25">
      <c r="B103" t="s">
        <v>380</v>
      </c>
      <c r="C103" s="52" t="str">
        <f>VLOOKUP(B103,Names!A:C,3,FALSE)</f>
        <v>Carl Hey</v>
      </c>
      <c r="D103">
        <v>4</v>
      </c>
      <c r="E103">
        <v>0</v>
      </c>
      <c r="F103">
        <v>0</v>
      </c>
      <c r="G103" s="39">
        <f t="shared" si="2"/>
        <v>0</v>
      </c>
      <c r="H103" s="44"/>
      <c r="I103" s="44"/>
    </row>
    <row r="104" spans="2:9" x14ac:dyDescent="0.25">
      <c r="B104" t="s">
        <v>381</v>
      </c>
      <c r="C104" s="52" t="str">
        <f>VLOOKUP(B104,Names!A:C,3,FALSE)</f>
        <v>M Hiley</v>
      </c>
      <c r="D104">
        <v>23</v>
      </c>
      <c r="E104">
        <v>10</v>
      </c>
      <c r="F104">
        <v>0</v>
      </c>
      <c r="G104" s="39">
        <f t="shared" si="2"/>
        <v>10</v>
      </c>
      <c r="H104" s="44"/>
      <c r="I104" s="44"/>
    </row>
    <row r="105" spans="2:9" x14ac:dyDescent="0.25">
      <c r="B105" t="s">
        <v>382</v>
      </c>
      <c r="C105" s="52" t="str">
        <f>VLOOKUP(B105,Names!A:C,3,FALSE)</f>
        <v>R Hobbs</v>
      </c>
      <c r="D105">
        <v>22</v>
      </c>
      <c r="E105">
        <v>8</v>
      </c>
      <c r="F105">
        <v>0</v>
      </c>
      <c r="G105" s="39">
        <f t="shared" si="2"/>
        <v>8</v>
      </c>
      <c r="H105" s="44"/>
      <c r="I105" s="44"/>
    </row>
    <row r="106" spans="2:9" x14ac:dyDescent="0.25">
      <c r="B106" t="s">
        <v>383</v>
      </c>
      <c r="C106" s="52" t="str">
        <f>VLOOKUP(B106,Names!A:C,3,FALSE)</f>
        <v>D Hooper</v>
      </c>
      <c r="D106">
        <v>25</v>
      </c>
      <c r="E106">
        <v>8</v>
      </c>
      <c r="F106">
        <v>0</v>
      </c>
      <c r="G106" s="39">
        <f t="shared" si="2"/>
        <v>8</v>
      </c>
      <c r="H106" s="44"/>
      <c r="I106" s="44"/>
    </row>
    <row r="107" spans="2:9" x14ac:dyDescent="0.25">
      <c r="B107" t="s">
        <v>384</v>
      </c>
      <c r="C107" s="52" t="str">
        <f>VLOOKUP(B107,Names!A:C,3,FALSE)</f>
        <v>Scott Hoskin</v>
      </c>
      <c r="D107">
        <v>127</v>
      </c>
      <c r="E107">
        <v>22</v>
      </c>
      <c r="F107">
        <v>0</v>
      </c>
      <c r="G107" s="39">
        <f t="shared" si="2"/>
        <v>22</v>
      </c>
      <c r="H107" s="44"/>
      <c r="I107" s="44"/>
    </row>
    <row r="108" spans="2:9" x14ac:dyDescent="0.25">
      <c r="B108" t="s">
        <v>385</v>
      </c>
      <c r="C108" s="52" t="str">
        <f>VLOOKUP(B108,Names!A:C,3,FALSE)</f>
        <v>S Houchin</v>
      </c>
      <c r="D108">
        <v>146</v>
      </c>
      <c r="E108">
        <v>23</v>
      </c>
      <c r="F108">
        <v>1</v>
      </c>
      <c r="G108" s="39">
        <f t="shared" si="2"/>
        <v>24</v>
      </c>
      <c r="H108" s="44"/>
      <c r="I108" s="44"/>
    </row>
    <row r="109" spans="2:9" x14ac:dyDescent="0.25">
      <c r="B109" t="s">
        <v>386</v>
      </c>
      <c r="C109" s="52" t="str">
        <f>VLOOKUP(B109,Names!A:C,3,FALSE)</f>
        <v>F Hussain</v>
      </c>
      <c r="D109">
        <v>32</v>
      </c>
      <c r="E109">
        <v>8</v>
      </c>
      <c r="F109">
        <v>0</v>
      </c>
      <c r="G109" s="39">
        <f t="shared" si="2"/>
        <v>8</v>
      </c>
      <c r="H109" s="44"/>
      <c r="I109" s="44"/>
    </row>
    <row r="110" spans="2:9" x14ac:dyDescent="0.25">
      <c r="B110" t="s">
        <v>387</v>
      </c>
      <c r="C110" s="52" t="str">
        <f>VLOOKUP(B110,Names!A:C,3,FALSE)</f>
        <v>S Hussain</v>
      </c>
      <c r="D110">
        <v>104</v>
      </c>
      <c r="E110">
        <v>17</v>
      </c>
      <c r="F110">
        <v>0</v>
      </c>
      <c r="G110" s="39">
        <f t="shared" si="2"/>
        <v>17</v>
      </c>
      <c r="H110" s="44"/>
      <c r="I110" s="44"/>
    </row>
    <row r="111" spans="2:9" x14ac:dyDescent="0.25">
      <c r="B111" t="s">
        <v>388</v>
      </c>
      <c r="C111" s="52" t="str">
        <f>VLOOKUP(B111,Names!A:C,3,FALSE)</f>
        <v>Ben Hynes</v>
      </c>
      <c r="D111">
        <v>23</v>
      </c>
      <c r="E111">
        <v>9</v>
      </c>
      <c r="F111">
        <v>0</v>
      </c>
      <c r="G111" s="39">
        <f t="shared" si="2"/>
        <v>9</v>
      </c>
      <c r="H111" s="44"/>
      <c r="I111" s="44"/>
    </row>
    <row r="112" spans="2:9" x14ac:dyDescent="0.25">
      <c r="B112" t="s">
        <v>389</v>
      </c>
      <c r="C112" s="52" t="str">
        <f>VLOOKUP(B112,Names!A:C,3,FALSE)</f>
        <v>Paul Hynes</v>
      </c>
      <c r="D112">
        <v>53</v>
      </c>
      <c r="E112">
        <v>21</v>
      </c>
      <c r="F112">
        <v>0</v>
      </c>
      <c r="G112" s="39">
        <f t="shared" si="2"/>
        <v>21</v>
      </c>
      <c r="H112" s="44">
        <v>0</v>
      </c>
      <c r="I112" s="44">
        <v>0</v>
      </c>
    </row>
    <row r="113" spans="2:9" x14ac:dyDescent="0.25">
      <c r="B113" t="s">
        <v>390</v>
      </c>
      <c r="C113" s="52" t="str">
        <f>VLOOKUP(B113,Names!A:C,3,FALSE)</f>
        <v>P Jack</v>
      </c>
      <c r="D113">
        <v>1</v>
      </c>
      <c r="E113">
        <v>0</v>
      </c>
      <c r="F113">
        <v>0</v>
      </c>
      <c r="G113" s="39">
        <f t="shared" si="2"/>
        <v>0</v>
      </c>
    </row>
    <row r="114" spans="2:9" x14ac:dyDescent="0.25">
      <c r="B114" t="s">
        <v>391</v>
      </c>
      <c r="C114" s="52" t="str">
        <f>VLOOKUP(B114,Names!A:C,3,FALSE)</f>
        <v>James Jackson</v>
      </c>
      <c r="D114">
        <v>152</v>
      </c>
      <c r="E114">
        <v>18</v>
      </c>
      <c r="F114">
        <v>0</v>
      </c>
      <c r="G114" s="39">
        <f t="shared" si="2"/>
        <v>18</v>
      </c>
      <c r="H114" s="44"/>
      <c r="I114" s="44"/>
    </row>
    <row r="115" spans="2:9" x14ac:dyDescent="0.25">
      <c r="B115" t="s">
        <v>392</v>
      </c>
      <c r="C115" s="52" t="str">
        <f>VLOOKUP(B115,Names!A:C,3,FALSE)</f>
        <v>Luke Jackson</v>
      </c>
      <c r="D115">
        <v>1</v>
      </c>
      <c r="E115">
        <v>2</v>
      </c>
      <c r="F115">
        <v>0</v>
      </c>
      <c r="G115" s="39">
        <f t="shared" si="2"/>
        <v>2</v>
      </c>
      <c r="H115" s="44"/>
      <c r="I115" s="44"/>
    </row>
    <row r="116" spans="2:9" x14ac:dyDescent="0.25">
      <c r="B116" t="s">
        <v>393</v>
      </c>
      <c r="C116" s="52" t="str">
        <f>VLOOKUP(B116,Names!A:C,3,FALSE)</f>
        <v>F Jagger</v>
      </c>
      <c r="D116">
        <v>5</v>
      </c>
      <c r="E116">
        <v>1</v>
      </c>
      <c r="F116">
        <v>1</v>
      </c>
      <c r="G116" s="39">
        <f t="shared" si="2"/>
        <v>2</v>
      </c>
      <c r="H116" s="44"/>
      <c r="I116" s="44"/>
    </row>
    <row r="117" spans="2:9" x14ac:dyDescent="0.25">
      <c r="B117" t="s">
        <v>394</v>
      </c>
      <c r="C117" s="52" t="str">
        <f>VLOOKUP(B117,Names!A:C,3,FALSE)</f>
        <v>Tom James</v>
      </c>
      <c r="D117">
        <v>17</v>
      </c>
      <c r="E117">
        <v>0</v>
      </c>
      <c r="F117">
        <v>1</v>
      </c>
      <c r="G117" s="39">
        <f t="shared" si="2"/>
        <v>1</v>
      </c>
      <c r="H117" s="44">
        <v>0</v>
      </c>
      <c r="I117" s="44">
        <v>0.5</v>
      </c>
    </row>
    <row r="118" spans="2:9" x14ac:dyDescent="0.25">
      <c r="B118" t="s">
        <v>395</v>
      </c>
      <c r="C118" s="52" t="str">
        <f>VLOOKUP(B118,Names!A:C,3,FALSE)</f>
        <v>? Jarpesh</v>
      </c>
      <c r="D118">
        <v>1</v>
      </c>
      <c r="E118">
        <v>1</v>
      </c>
      <c r="F118">
        <v>0</v>
      </c>
      <c r="G118" s="39">
        <f t="shared" si="2"/>
        <v>1</v>
      </c>
      <c r="H118" s="44"/>
      <c r="I118" s="44"/>
    </row>
    <row r="119" spans="2:9" x14ac:dyDescent="0.25">
      <c r="B119" t="s">
        <v>396</v>
      </c>
      <c r="C119" s="52" t="str">
        <f>VLOOKUP(B119,Names!A:C,3,FALSE)</f>
        <v>W Jeans</v>
      </c>
      <c r="D119">
        <v>1</v>
      </c>
      <c r="E119">
        <v>0</v>
      </c>
      <c r="F119">
        <v>0</v>
      </c>
      <c r="G119" s="39">
        <f t="shared" si="2"/>
        <v>0</v>
      </c>
      <c r="H119" s="44"/>
      <c r="I119" s="44"/>
    </row>
    <row r="120" spans="2:9" x14ac:dyDescent="0.25">
      <c r="B120" t="s">
        <v>397</v>
      </c>
      <c r="C120" s="52" t="str">
        <f>VLOOKUP(B120,Names!A:C,3,FALSE)</f>
        <v>T Jeffcott</v>
      </c>
      <c r="D120">
        <v>1</v>
      </c>
      <c r="E120">
        <v>0</v>
      </c>
      <c r="F120">
        <v>0</v>
      </c>
      <c r="G120" s="39">
        <f t="shared" si="2"/>
        <v>0</v>
      </c>
      <c r="H120" s="44"/>
      <c r="I120" s="44"/>
    </row>
    <row r="121" spans="2:9" x14ac:dyDescent="0.25">
      <c r="B121" t="s">
        <v>398</v>
      </c>
      <c r="C121" s="52" t="str">
        <f>VLOOKUP(B121,Names!A:C,3,FALSE)</f>
        <v>M Johnston</v>
      </c>
      <c r="D121">
        <v>1</v>
      </c>
      <c r="E121">
        <v>0</v>
      </c>
      <c r="F121">
        <v>0</v>
      </c>
      <c r="G121" s="39">
        <f t="shared" si="2"/>
        <v>0</v>
      </c>
      <c r="H121" s="44"/>
      <c r="I121" s="44"/>
    </row>
    <row r="122" spans="2:9" x14ac:dyDescent="0.25">
      <c r="B122" t="s">
        <v>399</v>
      </c>
      <c r="C122" s="52" t="str">
        <f>VLOOKUP(B122,Names!A:C,3,FALSE)</f>
        <v>A Jones</v>
      </c>
      <c r="D122">
        <v>4</v>
      </c>
      <c r="E122">
        <v>0</v>
      </c>
      <c r="F122">
        <v>0</v>
      </c>
      <c r="G122" s="39">
        <f t="shared" si="2"/>
        <v>0</v>
      </c>
      <c r="H122" s="44"/>
      <c r="I122" s="44"/>
    </row>
    <row r="123" spans="2:9" x14ac:dyDescent="0.25">
      <c r="B123" t="s">
        <v>400</v>
      </c>
      <c r="C123" s="52" t="str">
        <f>VLOOKUP(B123,Names!A:C,3,FALSE)</f>
        <v>Ben Jones</v>
      </c>
      <c r="D123">
        <v>2</v>
      </c>
      <c r="E123">
        <v>0</v>
      </c>
      <c r="F123">
        <v>0</v>
      </c>
      <c r="G123" s="39">
        <f t="shared" si="2"/>
        <v>0</v>
      </c>
      <c r="H123" s="44"/>
      <c r="I123" s="44"/>
    </row>
    <row r="124" spans="2:9" x14ac:dyDescent="0.25">
      <c r="B124" t="s">
        <v>401</v>
      </c>
      <c r="C124" s="52" t="str">
        <f>VLOOKUP(B124,Names!A:C,3,FALSE)</f>
        <v>G Jones</v>
      </c>
      <c r="D124">
        <v>1</v>
      </c>
      <c r="E124">
        <v>0</v>
      </c>
      <c r="F124">
        <v>2</v>
      </c>
      <c r="G124" s="39">
        <f t="shared" si="2"/>
        <v>2</v>
      </c>
      <c r="H124" s="44"/>
      <c r="I124" s="44"/>
    </row>
    <row r="125" spans="2:9" x14ac:dyDescent="0.25">
      <c r="B125" t="s">
        <v>33</v>
      </c>
      <c r="C125" s="52" t="str">
        <f>VLOOKUP(B125,Names!A:C,3,FALSE)</f>
        <v>Matt Jones</v>
      </c>
      <c r="D125">
        <v>18</v>
      </c>
      <c r="E125">
        <v>7</v>
      </c>
      <c r="F125">
        <v>0</v>
      </c>
      <c r="G125" s="39">
        <f t="shared" si="2"/>
        <v>7</v>
      </c>
      <c r="H125" s="44">
        <v>0</v>
      </c>
      <c r="I125" s="44">
        <v>0</v>
      </c>
    </row>
    <row r="126" spans="2:9" x14ac:dyDescent="0.25">
      <c r="B126" t="s">
        <v>402</v>
      </c>
      <c r="C126" s="52" t="str">
        <f>VLOOKUP(B126,Names!A:C,3,FALSE)</f>
        <v>Sid Kalita</v>
      </c>
      <c r="D126">
        <v>4</v>
      </c>
      <c r="E126">
        <v>2</v>
      </c>
      <c r="F126">
        <v>0</v>
      </c>
      <c r="G126" s="39">
        <f t="shared" si="2"/>
        <v>2</v>
      </c>
      <c r="H126" s="44"/>
      <c r="I126" s="44"/>
    </row>
    <row r="127" spans="2:9" x14ac:dyDescent="0.25">
      <c r="B127" t="s">
        <v>403</v>
      </c>
      <c r="C127" s="52" t="str">
        <f>VLOOKUP(B127,Names!A:C,3,FALSE)</f>
        <v>Robert Keogh</v>
      </c>
      <c r="D127">
        <v>46</v>
      </c>
      <c r="E127">
        <v>10</v>
      </c>
      <c r="F127">
        <v>1</v>
      </c>
      <c r="G127" s="39">
        <f t="shared" si="2"/>
        <v>11</v>
      </c>
      <c r="H127" s="44">
        <v>0</v>
      </c>
      <c r="I127" s="44">
        <v>0</v>
      </c>
    </row>
    <row r="128" spans="2:9" x14ac:dyDescent="0.25">
      <c r="B128" t="s">
        <v>404</v>
      </c>
      <c r="C128" s="52" t="str">
        <f>VLOOKUP(B128,Names!A:C,3,FALSE)</f>
        <v>Nasser Khan</v>
      </c>
      <c r="D128">
        <v>253</v>
      </c>
      <c r="E128">
        <v>25</v>
      </c>
      <c r="F128">
        <v>0</v>
      </c>
      <c r="G128" s="39">
        <f t="shared" si="2"/>
        <v>25</v>
      </c>
      <c r="H128" s="44">
        <v>0</v>
      </c>
      <c r="I128" s="44">
        <v>0</v>
      </c>
    </row>
    <row r="129" spans="2:9" x14ac:dyDescent="0.25">
      <c r="B129" t="s">
        <v>405</v>
      </c>
      <c r="C129" s="52" t="str">
        <f>VLOOKUP(B129,Names!A:C,3,FALSE)</f>
        <v>H Kibble</v>
      </c>
      <c r="D129">
        <v>1</v>
      </c>
      <c r="E129">
        <v>0</v>
      </c>
      <c r="F129">
        <v>0</v>
      </c>
      <c r="G129" s="39">
        <f t="shared" si="2"/>
        <v>0</v>
      </c>
      <c r="H129" s="44"/>
      <c r="I129" s="44"/>
    </row>
    <row r="130" spans="2:9" x14ac:dyDescent="0.25">
      <c r="B130" t="s">
        <v>406</v>
      </c>
      <c r="C130" s="52" t="str">
        <f>VLOOKUP(B130,Names!A:C,3,FALSE)</f>
        <v>M King</v>
      </c>
      <c r="D130">
        <v>4</v>
      </c>
      <c r="E130">
        <v>0</v>
      </c>
      <c r="F130">
        <v>0</v>
      </c>
      <c r="G130" s="39">
        <f t="shared" si="2"/>
        <v>0</v>
      </c>
      <c r="H130" s="44"/>
      <c r="I130" s="44"/>
    </row>
    <row r="131" spans="2:9" x14ac:dyDescent="0.25">
      <c r="B131" t="s">
        <v>407</v>
      </c>
      <c r="C131" s="52" t="str">
        <f>VLOOKUP(B131,Names!A:C,3,FALSE)</f>
        <v>D Kingston</v>
      </c>
      <c r="D131">
        <v>15</v>
      </c>
      <c r="E131">
        <v>1</v>
      </c>
      <c r="F131">
        <v>0</v>
      </c>
      <c r="G131" s="39">
        <f t="shared" si="2"/>
        <v>1</v>
      </c>
      <c r="H131" s="44"/>
      <c r="I131" s="44"/>
    </row>
    <row r="132" spans="2:9" x14ac:dyDescent="0.25">
      <c r="B132" t="s">
        <v>408</v>
      </c>
      <c r="C132" s="52" t="str">
        <f>VLOOKUP(B132,Names!A:C,3,FALSE)</f>
        <v>J Kirwan</v>
      </c>
      <c r="D132">
        <v>1</v>
      </c>
      <c r="E132">
        <v>0</v>
      </c>
      <c r="F132">
        <v>0</v>
      </c>
      <c r="G132" s="39">
        <f t="shared" si="2"/>
        <v>0</v>
      </c>
      <c r="H132" s="44"/>
      <c r="I132" s="44"/>
    </row>
    <row r="133" spans="2:9" x14ac:dyDescent="0.25">
      <c r="B133" t="s">
        <v>409</v>
      </c>
      <c r="C133" s="52" t="str">
        <f>VLOOKUP(B133,Names!A:C,3,FALSE)</f>
        <v>S Kripalani</v>
      </c>
      <c r="D133">
        <v>6</v>
      </c>
      <c r="E133">
        <v>1</v>
      </c>
      <c r="F133">
        <v>0</v>
      </c>
      <c r="G133" s="39">
        <f t="shared" si="2"/>
        <v>1</v>
      </c>
      <c r="H133" s="44"/>
      <c r="I133" s="44"/>
    </row>
    <row r="134" spans="2:9" x14ac:dyDescent="0.25">
      <c r="B134" t="s">
        <v>75</v>
      </c>
      <c r="C134" s="52" t="str">
        <f>VLOOKUP(B134,Names!A:C,3,FALSE)</f>
        <v>Bala Krishna</v>
      </c>
      <c r="D134">
        <v>12</v>
      </c>
      <c r="E134">
        <v>2</v>
      </c>
      <c r="F134">
        <v>0</v>
      </c>
      <c r="G134" s="39">
        <f t="shared" si="2"/>
        <v>2</v>
      </c>
      <c r="H134" s="44">
        <v>0</v>
      </c>
      <c r="I134" s="44">
        <v>0</v>
      </c>
    </row>
    <row r="135" spans="2:9" x14ac:dyDescent="0.25">
      <c r="B135" t="s">
        <v>410</v>
      </c>
      <c r="C135" s="52" t="str">
        <f>VLOOKUP(B135,Names!A:C,3,FALSE)</f>
        <v>Arvind Kumar</v>
      </c>
      <c r="D135">
        <v>140</v>
      </c>
      <c r="E135">
        <v>51</v>
      </c>
      <c r="F135">
        <v>3</v>
      </c>
      <c r="G135" s="39">
        <f t="shared" si="2"/>
        <v>54</v>
      </c>
      <c r="H135" s="44"/>
      <c r="I135" s="44"/>
    </row>
    <row r="136" spans="2:9" x14ac:dyDescent="0.25">
      <c r="B136" t="s">
        <v>411</v>
      </c>
      <c r="C136" s="52" t="str">
        <f>VLOOKUP(B136,Names!A:C,3,FALSE)</f>
        <v>M Lachmann</v>
      </c>
      <c r="D136">
        <v>14</v>
      </c>
      <c r="E136">
        <v>2</v>
      </c>
      <c r="F136">
        <v>1</v>
      </c>
      <c r="G136" s="39">
        <f t="shared" si="2"/>
        <v>3</v>
      </c>
      <c r="H136" s="44"/>
      <c r="I136" s="44"/>
    </row>
    <row r="137" spans="2:9" x14ac:dyDescent="0.25">
      <c r="B137" t="s">
        <v>412</v>
      </c>
      <c r="C137" s="52" t="str">
        <f>VLOOKUP(B137,Names!A:C,3,FALSE)</f>
        <v>Paul Lane</v>
      </c>
      <c r="D137">
        <v>76</v>
      </c>
      <c r="E137">
        <v>10</v>
      </c>
      <c r="F137">
        <v>0</v>
      </c>
      <c r="G137" s="39">
        <f t="shared" si="2"/>
        <v>10</v>
      </c>
      <c r="H137" s="44"/>
      <c r="I137" s="44"/>
    </row>
    <row r="138" spans="2:9" x14ac:dyDescent="0.25">
      <c r="B138" t="s">
        <v>414</v>
      </c>
      <c r="C138" s="52" t="str">
        <f>VLOOKUP(B138,Names!A:C,3,FALSE)</f>
        <v>Piran Legg</v>
      </c>
      <c r="D138">
        <v>1</v>
      </c>
      <c r="E138">
        <v>0</v>
      </c>
      <c r="F138">
        <v>0</v>
      </c>
      <c r="G138" s="39">
        <f t="shared" si="2"/>
        <v>0</v>
      </c>
      <c r="H138" s="44">
        <v>0</v>
      </c>
      <c r="I138" s="44">
        <v>0</v>
      </c>
    </row>
    <row r="139" spans="2:9" x14ac:dyDescent="0.25">
      <c r="B139" t="s">
        <v>413</v>
      </c>
      <c r="C139" s="52" t="str">
        <f>VLOOKUP(B139,Names!A:C,3,FALSE)</f>
        <v>G Le Grange</v>
      </c>
      <c r="D139">
        <v>40</v>
      </c>
      <c r="E139">
        <v>15</v>
      </c>
      <c r="F139">
        <v>0</v>
      </c>
      <c r="G139" s="39">
        <f t="shared" si="2"/>
        <v>15</v>
      </c>
      <c r="H139" s="44"/>
      <c r="I139" s="44"/>
    </row>
    <row r="140" spans="2:9" x14ac:dyDescent="0.25">
      <c r="B140" t="s">
        <v>415</v>
      </c>
      <c r="C140" s="52" t="str">
        <f>VLOOKUP(B140,Names!A:C,3,FALSE)</f>
        <v>J Lewen</v>
      </c>
      <c r="D140">
        <v>2</v>
      </c>
      <c r="E140">
        <v>1</v>
      </c>
      <c r="F140">
        <v>0</v>
      </c>
      <c r="G140" s="39">
        <f t="shared" si="2"/>
        <v>1</v>
      </c>
      <c r="H140" s="44"/>
      <c r="I140" s="44"/>
    </row>
    <row r="141" spans="2:9" x14ac:dyDescent="0.25">
      <c r="B141" t="s">
        <v>416</v>
      </c>
      <c r="C141" s="52" t="str">
        <f>VLOOKUP(B141,Names!A:C,3,FALSE)</f>
        <v>H Lewis</v>
      </c>
      <c r="D141">
        <v>16</v>
      </c>
      <c r="E141">
        <v>5</v>
      </c>
      <c r="F141">
        <v>0</v>
      </c>
      <c r="G141" s="39">
        <f t="shared" si="2"/>
        <v>5</v>
      </c>
      <c r="H141" s="44"/>
      <c r="I141" s="44"/>
    </row>
    <row r="142" spans="2:9" x14ac:dyDescent="0.25">
      <c r="B142" t="s">
        <v>417</v>
      </c>
      <c r="C142" s="52" t="str">
        <f>VLOOKUP(B142,Names!A:C,3,FALSE)</f>
        <v>Chris Lilford</v>
      </c>
      <c r="D142">
        <v>19</v>
      </c>
      <c r="E142">
        <v>4</v>
      </c>
      <c r="F142">
        <v>0</v>
      </c>
      <c r="G142" s="39">
        <f t="shared" si="2"/>
        <v>4</v>
      </c>
      <c r="H142" s="44">
        <v>0</v>
      </c>
      <c r="I142" s="44">
        <v>2</v>
      </c>
    </row>
    <row r="143" spans="2:9" x14ac:dyDescent="0.25">
      <c r="B143" t="s">
        <v>419</v>
      </c>
      <c r="C143" s="52" t="str">
        <f>VLOOKUP(B143,Names!A:C,3,FALSE)</f>
        <v>J Lloyd</v>
      </c>
      <c r="D143">
        <v>20</v>
      </c>
      <c r="E143">
        <v>6</v>
      </c>
      <c r="F143">
        <v>0</v>
      </c>
      <c r="G143" s="39">
        <f t="shared" si="2"/>
        <v>6</v>
      </c>
      <c r="H143" s="44"/>
      <c r="I143" s="44"/>
    </row>
    <row r="144" spans="2:9" x14ac:dyDescent="0.25">
      <c r="B144" t="s">
        <v>94</v>
      </c>
      <c r="C144" s="52" t="str">
        <f>VLOOKUP(B144,Names!A:C,3,FALSE)</f>
        <v>Tom Lockhart</v>
      </c>
      <c r="D144">
        <v>130</v>
      </c>
      <c r="E144">
        <v>4</v>
      </c>
      <c r="F144">
        <v>69</v>
      </c>
      <c r="G144" s="39">
        <f t="shared" si="2"/>
        <v>73</v>
      </c>
      <c r="H144" s="44">
        <v>6</v>
      </c>
      <c r="I144" s="44">
        <v>2.5</v>
      </c>
    </row>
    <row r="145" spans="2:9" x14ac:dyDescent="0.25">
      <c r="B145" t="s">
        <v>83</v>
      </c>
      <c r="C145" s="52" t="str">
        <f>VLOOKUP(B145,Names!A:C,3,FALSE)</f>
        <v>Tom Lonnen</v>
      </c>
      <c r="D145">
        <v>363</v>
      </c>
      <c r="E145">
        <v>151</v>
      </c>
      <c r="F145">
        <v>0</v>
      </c>
      <c r="G145" s="39">
        <f t="shared" ref="G145:G211" si="3">SUM(E145:F145)</f>
        <v>151</v>
      </c>
      <c r="H145" s="44">
        <v>0</v>
      </c>
      <c r="I145" s="44">
        <v>0</v>
      </c>
    </row>
    <row r="146" spans="2:9" x14ac:dyDescent="0.25">
      <c r="B146" t="s">
        <v>421</v>
      </c>
      <c r="C146" s="52" t="str">
        <f>VLOOKUP(B146,Names!A:C,3,FALSE)</f>
        <v>Ross Lonsdale</v>
      </c>
      <c r="D146">
        <v>9</v>
      </c>
      <c r="E146">
        <v>3</v>
      </c>
      <c r="F146">
        <v>0</v>
      </c>
      <c r="G146" s="39">
        <f t="shared" si="3"/>
        <v>3</v>
      </c>
      <c r="H146" s="44"/>
      <c r="I146" s="44"/>
    </row>
    <row r="147" spans="2:9" x14ac:dyDescent="0.25">
      <c r="B147" t="s">
        <v>422</v>
      </c>
      <c r="C147" s="52" t="str">
        <f>VLOOKUP(B147,Names!A:C,3,FALSE)</f>
        <v>D Machine</v>
      </c>
      <c r="D147">
        <v>1</v>
      </c>
      <c r="E147">
        <v>0</v>
      </c>
      <c r="F147">
        <v>0</v>
      </c>
      <c r="G147" s="39">
        <f t="shared" si="3"/>
        <v>0</v>
      </c>
      <c r="H147" s="44"/>
      <c r="I147" s="44"/>
    </row>
    <row r="148" spans="2:9" ht="30" x14ac:dyDescent="0.25">
      <c r="B148" t="s">
        <v>423</v>
      </c>
      <c r="C148" s="52" t="str">
        <f>VLOOKUP(B148,Names!A:C,3,FALSE)</f>
        <v>Christian Maclaren</v>
      </c>
      <c r="D148">
        <v>3</v>
      </c>
      <c r="E148">
        <v>2</v>
      </c>
      <c r="F148">
        <v>0</v>
      </c>
      <c r="G148" s="39">
        <f t="shared" si="3"/>
        <v>2</v>
      </c>
      <c r="H148" s="44"/>
      <c r="I148" s="44"/>
    </row>
    <row r="149" spans="2:9" x14ac:dyDescent="0.25">
      <c r="B149" t="s">
        <v>424</v>
      </c>
      <c r="C149" s="52" t="str">
        <f>VLOOKUP(B149,Names!A:C,3,FALSE)</f>
        <v>N Macrides</v>
      </c>
      <c r="D149">
        <v>3</v>
      </c>
      <c r="E149">
        <v>0</v>
      </c>
      <c r="F149">
        <v>0</v>
      </c>
      <c r="G149" s="39">
        <f t="shared" si="3"/>
        <v>0</v>
      </c>
      <c r="H149" s="44"/>
      <c r="I149" s="44"/>
    </row>
    <row r="150" spans="2:9" x14ac:dyDescent="0.25">
      <c r="B150" t="s">
        <v>425</v>
      </c>
      <c r="C150" s="52" t="str">
        <f>VLOOKUP(B150,Names!A:C,3,FALSE)</f>
        <v>R Madabushi</v>
      </c>
      <c r="D150">
        <v>27</v>
      </c>
      <c r="E150">
        <v>6</v>
      </c>
      <c r="F150">
        <v>0</v>
      </c>
      <c r="G150" s="39">
        <f t="shared" si="3"/>
        <v>6</v>
      </c>
      <c r="H150" s="44"/>
      <c r="I150" s="44"/>
    </row>
    <row r="151" spans="2:9" x14ac:dyDescent="0.25">
      <c r="B151" t="s">
        <v>426</v>
      </c>
      <c r="C151" s="52" t="str">
        <f>VLOOKUP(B151,Names!A:C,3,FALSE)</f>
        <v>Harry Madley</v>
      </c>
      <c r="D151">
        <v>4</v>
      </c>
      <c r="E151">
        <v>2</v>
      </c>
      <c r="F151">
        <v>0</v>
      </c>
      <c r="G151" s="39">
        <f t="shared" si="3"/>
        <v>2</v>
      </c>
      <c r="H151" s="44"/>
      <c r="I151" s="44"/>
    </row>
    <row r="152" spans="2:9" x14ac:dyDescent="0.25">
      <c r="B152" t="s">
        <v>427</v>
      </c>
      <c r="C152" s="52" t="str">
        <f>VLOOKUP(B152,Names!A:C,3,FALSE)</f>
        <v>M Magill</v>
      </c>
      <c r="D152">
        <v>33</v>
      </c>
      <c r="E152">
        <v>12</v>
      </c>
      <c r="F152">
        <v>0</v>
      </c>
      <c r="G152" s="39">
        <f t="shared" si="3"/>
        <v>12</v>
      </c>
      <c r="H152" s="44"/>
      <c r="I152" s="44"/>
    </row>
    <row r="153" spans="2:9" x14ac:dyDescent="0.25">
      <c r="B153" t="s">
        <v>428</v>
      </c>
      <c r="C153" s="52" t="str">
        <f>VLOOKUP(B153,Names!A:C,3,FALSE)</f>
        <v>C Maharaj</v>
      </c>
      <c r="D153">
        <v>6</v>
      </c>
      <c r="E153">
        <v>0</v>
      </c>
      <c r="F153">
        <v>0</v>
      </c>
      <c r="G153" s="39">
        <f t="shared" si="3"/>
        <v>0</v>
      </c>
      <c r="H153" s="44"/>
      <c r="I153" s="44"/>
    </row>
    <row r="154" spans="2:9" x14ac:dyDescent="0.25">
      <c r="B154" t="s">
        <v>429</v>
      </c>
      <c r="C154" s="52" t="str">
        <f>VLOOKUP(B154,Names!A:C,3,FALSE)</f>
        <v>B Marshall</v>
      </c>
      <c r="D154">
        <v>10</v>
      </c>
      <c r="E154">
        <v>6</v>
      </c>
      <c r="F154">
        <v>0</v>
      </c>
      <c r="G154" s="39">
        <f t="shared" si="3"/>
        <v>6</v>
      </c>
      <c r="H154" s="44"/>
      <c r="I154" s="44"/>
    </row>
    <row r="155" spans="2:9" x14ac:dyDescent="0.25">
      <c r="B155" t="s">
        <v>430</v>
      </c>
      <c r="C155" s="52" t="str">
        <f>VLOOKUP(B155,Names!A:C,3,FALSE)</f>
        <v>K McEvoy</v>
      </c>
      <c r="D155">
        <v>33</v>
      </c>
      <c r="E155">
        <v>4</v>
      </c>
      <c r="F155">
        <v>0</v>
      </c>
      <c r="G155" s="39">
        <f t="shared" si="3"/>
        <v>4</v>
      </c>
      <c r="H155" s="44"/>
      <c r="I155" s="44"/>
    </row>
    <row r="156" spans="2:9" x14ac:dyDescent="0.25">
      <c r="B156" t="s">
        <v>431</v>
      </c>
      <c r="C156" s="52" t="str">
        <f>VLOOKUP(B156,Names!A:C,3,FALSE)</f>
        <v>B McGhee</v>
      </c>
      <c r="D156">
        <v>6</v>
      </c>
      <c r="E156">
        <v>0</v>
      </c>
      <c r="F156">
        <v>0</v>
      </c>
      <c r="G156" s="39">
        <f t="shared" si="3"/>
        <v>0</v>
      </c>
      <c r="H156" s="44"/>
      <c r="I156" s="44"/>
    </row>
    <row r="157" spans="2:9" x14ac:dyDescent="0.25">
      <c r="B157" t="s">
        <v>432</v>
      </c>
      <c r="C157" s="52" t="str">
        <f>VLOOKUP(B157,Names!A:C,3,FALSE)</f>
        <v>R McHarg</v>
      </c>
      <c r="D157">
        <v>28</v>
      </c>
      <c r="E157">
        <v>12</v>
      </c>
      <c r="F157">
        <v>0</v>
      </c>
      <c r="G157" s="39">
        <f t="shared" si="3"/>
        <v>12</v>
      </c>
      <c r="H157" s="44"/>
      <c r="I157" s="44"/>
    </row>
    <row r="158" spans="2:9" x14ac:dyDescent="0.25">
      <c r="B158" t="s">
        <v>433</v>
      </c>
      <c r="C158" s="52" t="str">
        <f>VLOOKUP(B158,Names!A:C,3,FALSE)</f>
        <v>J McHugh</v>
      </c>
      <c r="D158">
        <v>2</v>
      </c>
      <c r="E158">
        <v>1</v>
      </c>
      <c r="F158">
        <v>0</v>
      </c>
      <c r="G158" s="39">
        <f t="shared" si="3"/>
        <v>1</v>
      </c>
      <c r="H158" s="44"/>
      <c r="I158" s="44"/>
    </row>
    <row r="159" spans="2:9" x14ac:dyDescent="0.25">
      <c r="B159" t="s">
        <v>434</v>
      </c>
      <c r="C159" s="52" t="str">
        <f>VLOOKUP(B159,Names!A:C,3,FALSE)</f>
        <v>C McNee</v>
      </c>
      <c r="D159">
        <v>37</v>
      </c>
      <c r="E159">
        <v>17</v>
      </c>
      <c r="F159">
        <v>0</v>
      </c>
      <c r="G159" s="39">
        <f t="shared" si="3"/>
        <v>17</v>
      </c>
      <c r="H159" s="44"/>
      <c r="I159" s="44"/>
    </row>
    <row r="160" spans="2:9" x14ac:dyDescent="0.25">
      <c r="B160" t="s">
        <v>435</v>
      </c>
      <c r="C160" s="52" t="str">
        <f>VLOOKUP(B160,Names!A:C,3,FALSE)</f>
        <v>J Meade</v>
      </c>
      <c r="D160">
        <v>92</v>
      </c>
      <c r="E160">
        <v>4</v>
      </c>
      <c r="F160">
        <v>0</v>
      </c>
      <c r="G160" s="39">
        <f t="shared" si="3"/>
        <v>4</v>
      </c>
      <c r="H160" s="44"/>
      <c r="I160" s="44"/>
    </row>
    <row r="161" spans="2:9" x14ac:dyDescent="0.25">
      <c r="B161" t="s">
        <v>436</v>
      </c>
      <c r="C161" s="52" t="str">
        <f>VLOOKUP(B161,Names!A:C,3,FALSE)</f>
        <v>Dan Meek</v>
      </c>
      <c r="D161">
        <v>1</v>
      </c>
      <c r="E161">
        <v>0</v>
      </c>
      <c r="F161">
        <v>0</v>
      </c>
      <c r="G161" s="39">
        <f t="shared" si="3"/>
        <v>0</v>
      </c>
      <c r="H161" s="44">
        <v>0</v>
      </c>
      <c r="I161" s="44">
        <v>0</v>
      </c>
    </row>
    <row r="162" spans="2:9" x14ac:dyDescent="0.25">
      <c r="B162" t="s">
        <v>437</v>
      </c>
      <c r="C162" s="52" t="str">
        <f>VLOOKUP(B162,Names!A:C,3,FALSE)</f>
        <v>Freddie Mills</v>
      </c>
      <c r="D162">
        <v>82</v>
      </c>
      <c r="E162">
        <v>18</v>
      </c>
      <c r="F162">
        <v>0</v>
      </c>
      <c r="G162" s="39">
        <f t="shared" si="3"/>
        <v>18</v>
      </c>
      <c r="H162" s="44"/>
      <c r="I162" s="44"/>
    </row>
    <row r="163" spans="2:9" x14ac:dyDescent="0.25">
      <c r="B163" t="s">
        <v>438</v>
      </c>
      <c r="C163" s="52" t="str">
        <f>VLOOKUP(B163,Names!A:C,3,FALSE)</f>
        <v>M Mittal</v>
      </c>
      <c r="D163">
        <v>10</v>
      </c>
      <c r="E163">
        <v>1</v>
      </c>
      <c r="F163">
        <v>0</v>
      </c>
      <c r="G163" s="39">
        <f t="shared" si="3"/>
        <v>1</v>
      </c>
      <c r="H163" s="44"/>
      <c r="I163" s="44"/>
    </row>
    <row r="164" spans="2:9" x14ac:dyDescent="0.25">
      <c r="B164" t="s">
        <v>439</v>
      </c>
      <c r="C164" s="52" t="str">
        <f>VLOOKUP(B164,Names!A:C,3,FALSE)</f>
        <v>Aruran Morgan</v>
      </c>
      <c r="D164">
        <v>33</v>
      </c>
      <c r="E164">
        <v>5</v>
      </c>
      <c r="F164">
        <v>0</v>
      </c>
      <c r="G164" s="39">
        <f t="shared" si="3"/>
        <v>5</v>
      </c>
      <c r="H164" s="44">
        <v>0</v>
      </c>
      <c r="I164" s="44">
        <v>0</v>
      </c>
    </row>
    <row r="165" spans="2:9" x14ac:dyDescent="0.25">
      <c r="B165" t="s">
        <v>440</v>
      </c>
      <c r="C165" s="52" t="str">
        <f>VLOOKUP(B165,Names!A:C,3,FALSE)</f>
        <v>J Murphy</v>
      </c>
      <c r="D165">
        <v>3</v>
      </c>
      <c r="E165">
        <v>1</v>
      </c>
      <c r="F165">
        <v>0</v>
      </c>
      <c r="G165" s="39">
        <f t="shared" si="3"/>
        <v>1</v>
      </c>
      <c r="H165" s="44"/>
      <c r="I165" s="44"/>
    </row>
    <row r="166" spans="2:9" x14ac:dyDescent="0.25">
      <c r="B166" t="s">
        <v>441</v>
      </c>
      <c r="C166" s="52" t="str">
        <f>VLOOKUP(B166,Names!A:C,3,FALSE)</f>
        <v>N Murphy</v>
      </c>
      <c r="D166">
        <v>4</v>
      </c>
      <c r="E166">
        <v>0</v>
      </c>
      <c r="F166">
        <v>0</v>
      </c>
      <c r="G166" s="39">
        <f t="shared" si="3"/>
        <v>0</v>
      </c>
      <c r="H166" s="44"/>
      <c r="I166" s="44"/>
    </row>
    <row r="167" spans="2:9" x14ac:dyDescent="0.25">
      <c r="B167" t="s">
        <v>442</v>
      </c>
      <c r="C167" s="52" t="str">
        <f>VLOOKUP(B167,Names!A:C,3,FALSE)</f>
        <v>D Murray</v>
      </c>
      <c r="D167">
        <v>14</v>
      </c>
      <c r="E167">
        <v>2</v>
      </c>
      <c r="F167">
        <v>3</v>
      </c>
      <c r="G167" s="39">
        <f t="shared" si="3"/>
        <v>5</v>
      </c>
      <c r="H167" s="44"/>
      <c r="I167" s="44"/>
    </row>
    <row r="168" spans="2:9" x14ac:dyDescent="0.25">
      <c r="B168" t="s">
        <v>443</v>
      </c>
      <c r="C168" s="52" t="str">
        <f>VLOOKUP(B168,Names!A:C,3,FALSE)</f>
        <v>R Nair</v>
      </c>
      <c r="D168">
        <v>2</v>
      </c>
      <c r="E168">
        <v>0</v>
      </c>
      <c r="F168">
        <v>0</v>
      </c>
      <c r="G168" s="39">
        <f t="shared" si="3"/>
        <v>0</v>
      </c>
      <c r="H168" s="44"/>
      <c r="I168" s="44"/>
    </row>
    <row r="169" spans="2:9" x14ac:dyDescent="0.25">
      <c r="B169" t="s">
        <v>444</v>
      </c>
      <c r="C169" s="52" t="str">
        <f>VLOOKUP(B169,Names!A:C,3,FALSE)</f>
        <v>K Nasir</v>
      </c>
      <c r="D169">
        <v>1</v>
      </c>
      <c r="E169">
        <v>0</v>
      </c>
      <c r="F169">
        <v>0</v>
      </c>
      <c r="G169" s="39">
        <f t="shared" si="3"/>
        <v>0</v>
      </c>
      <c r="H169" s="44">
        <v>0</v>
      </c>
      <c r="I169" s="44">
        <v>0</v>
      </c>
    </row>
    <row r="170" spans="2:9" x14ac:dyDescent="0.25">
      <c r="B170" t="s">
        <v>445</v>
      </c>
      <c r="C170" s="52" t="str">
        <f>VLOOKUP(B170,Names!A:C,3,FALSE)</f>
        <v>R Nataraju</v>
      </c>
      <c r="D170">
        <v>21</v>
      </c>
      <c r="E170">
        <v>3</v>
      </c>
      <c r="F170">
        <v>0</v>
      </c>
      <c r="G170" s="39">
        <f t="shared" si="3"/>
        <v>3</v>
      </c>
      <c r="H170" s="44"/>
      <c r="I170" s="44"/>
    </row>
    <row r="171" spans="2:9" x14ac:dyDescent="0.25">
      <c r="B171" t="s">
        <v>446</v>
      </c>
      <c r="C171" s="52" t="str">
        <f>VLOOKUP(B171,Names!A:C,3,FALSE)</f>
        <v>A Nicholls</v>
      </c>
      <c r="D171">
        <v>1</v>
      </c>
      <c r="E171">
        <v>0</v>
      </c>
      <c r="F171">
        <v>0</v>
      </c>
      <c r="G171" s="39">
        <f t="shared" si="3"/>
        <v>0</v>
      </c>
      <c r="H171" s="44"/>
      <c r="I171" s="44"/>
    </row>
    <row r="172" spans="2:9" x14ac:dyDescent="0.25">
      <c r="B172" t="s">
        <v>447</v>
      </c>
      <c r="C172" s="52" t="str">
        <f>VLOOKUP(B172,Names!A:C,3,FALSE)</f>
        <v>B Nicholls</v>
      </c>
      <c r="D172">
        <v>16</v>
      </c>
      <c r="E172">
        <v>2</v>
      </c>
      <c r="F172">
        <v>0</v>
      </c>
      <c r="G172" s="39">
        <f t="shared" si="3"/>
        <v>2</v>
      </c>
      <c r="H172" s="44"/>
      <c r="I172" s="44"/>
    </row>
    <row r="173" spans="2:9" x14ac:dyDescent="0.25">
      <c r="B173" t="s">
        <v>448</v>
      </c>
      <c r="C173" s="52" t="str">
        <f>VLOOKUP(B173,Names!A:C,3,FALSE)</f>
        <v>J O'Hara</v>
      </c>
      <c r="D173">
        <v>17</v>
      </c>
      <c r="E173">
        <v>4</v>
      </c>
      <c r="F173">
        <v>0</v>
      </c>
      <c r="G173" s="39">
        <f t="shared" si="3"/>
        <v>4</v>
      </c>
      <c r="H173" s="44"/>
      <c r="I173" s="44"/>
    </row>
    <row r="174" spans="2:9" x14ac:dyDescent="0.25">
      <c r="B174" t="s">
        <v>449</v>
      </c>
      <c r="C174" s="52" t="str">
        <f>VLOOKUP(B174,Names!A:C,3,FALSE)</f>
        <v>T Orr</v>
      </c>
      <c r="D174">
        <v>33</v>
      </c>
      <c r="E174">
        <v>4</v>
      </c>
      <c r="F174">
        <v>0</v>
      </c>
      <c r="G174" s="39">
        <f t="shared" si="3"/>
        <v>4</v>
      </c>
      <c r="H174" s="44"/>
      <c r="I174" s="44"/>
    </row>
    <row r="175" spans="2:9" x14ac:dyDescent="0.25">
      <c r="B175" t="s">
        <v>450</v>
      </c>
      <c r="C175" s="52" t="str">
        <f>VLOOKUP(B175,Names!A:C,3,FALSE)</f>
        <v>Zain O'Sullivan</v>
      </c>
      <c r="D175">
        <v>1</v>
      </c>
      <c r="E175">
        <v>0</v>
      </c>
      <c r="F175">
        <v>0</v>
      </c>
      <c r="G175" s="39">
        <f t="shared" si="3"/>
        <v>0</v>
      </c>
      <c r="H175" s="44"/>
      <c r="I175" s="44"/>
    </row>
    <row r="176" spans="2:9" x14ac:dyDescent="0.25">
      <c r="B176" t="s">
        <v>91</v>
      </c>
      <c r="C176" s="52" t="str">
        <f>VLOOKUP(B176,Names!A:C,3,FALSE)</f>
        <v>Chris Ovens</v>
      </c>
      <c r="D176">
        <v>33</v>
      </c>
      <c r="E176">
        <v>8</v>
      </c>
      <c r="F176">
        <v>4</v>
      </c>
      <c r="G176" s="39">
        <f t="shared" si="3"/>
        <v>12</v>
      </c>
      <c r="H176" s="44">
        <v>1</v>
      </c>
      <c r="I176" s="44">
        <v>5</v>
      </c>
    </row>
    <row r="177" spans="2:9" x14ac:dyDescent="0.25">
      <c r="B177" t="s">
        <v>451</v>
      </c>
      <c r="C177" s="52" t="str">
        <f>VLOOKUP(B177,Names!A:C,3,FALSE)</f>
        <v>M Owen</v>
      </c>
      <c r="D177">
        <v>6</v>
      </c>
      <c r="E177">
        <v>3</v>
      </c>
      <c r="F177">
        <v>0</v>
      </c>
      <c r="G177" s="39">
        <f t="shared" si="3"/>
        <v>3</v>
      </c>
      <c r="H177" s="44"/>
      <c r="I177" s="44"/>
    </row>
    <row r="178" spans="2:9" x14ac:dyDescent="0.25">
      <c r="B178" t="s">
        <v>452</v>
      </c>
      <c r="C178" s="52" t="str">
        <f>VLOOKUP(B178,Names!A:C,3,FALSE)</f>
        <v>T Oxenham</v>
      </c>
      <c r="D178">
        <v>1</v>
      </c>
      <c r="E178">
        <v>0</v>
      </c>
      <c r="F178">
        <v>2</v>
      </c>
      <c r="G178" s="39">
        <f t="shared" si="3"/>
        <v>2</v>
      </c>
      <c r="H178" s="44"/>
      <c r="I178" s="44"/>
    </row>
    <row r="179" spans="2:9" x14ac:dyDescent="0.25">
      <c r="B179" t="s">
        <v>453</v>
      </c>
      <c r="C179" s="52" t="str">
        <f>VLOOKUP(B179,Names!A:C,3,FALSE)</f>
        <v>N Palmer</v>
      </c>
      <c r="D179">
        <v>10</v>
      </c>
      <c r="E179">
        <v>2</v>
      </c>
      <c r="F179">
        <v>0</v>
      </c>
      <c r="G179" s="39">
        <f t="shared" si="3"/>
        <v>2</v>
      </c>
      <c r="H179" s="44"/>
      <c r="I179" s="44"/>
    </row>
    <row r="180" spans="2:9" x14ac:dyDescent="0.25">
      <c r="B180" t="s">
        <v>454</v>
      </c>
      <c r="C180" s="52" t="str">
        <f>VLOOKUP(B180,Names!A:C,3,FALSE)</f>
        <v>S Pande</v>
      </c>
      <c r="D180">
        <v>1</v>
      </c>
      <c r="E180">
        <v>0</v>
      </c>
      <c r="F180">
        <v>0</v>
      </c>
      <c r="G180" s="39">
        <f t="shared" si="3"/>
        <v>0</v>
      </c>
      <c r="H180" s="44"/>
      <c r="I180" s="44"/>
    </row>
    <row r="181" spans="2:9" x14ac:dyDescent="0.25">
      <c r="B181" t="s">
        <v>455</v>
      </c>
      <c r="C181" s="52" t="str">
        <f>VLOOKUP(B181,Names!A:C,3,FALSE)</f>
        <v>R Paramo</v>
      </c>
      <c r="D181">
        <v>15</v>
      </c>
      <c r="E181">
        <v>1</v>
      </c>
      <c r="F181">
        <v>0</v>
      </c>
      <c r="G181" s="39">
        <f t="shared" si="3"/>
        <v>1</v>
      </c>
      <c r="H181" s="44"/>
      <c r="I181" s="44"/>
    </row>
    <row r="182" spans="2:9" x14ac:dyDescent="0.25">
      <c r="B182" t="s">
        <v>456</v>
      </c>
      <c r="C182" s="52" t="str">
        <f>VLOOKUP(B182,Names!A:C,3,FALSE)</f>
        <v>Leon Parks</v>
      </c>
      <c r="D182">
        <v>273</v>
      </c>
      <c r="E182">
        <v>68</v>
      </c>
      <c r="F182">
        <v>44</v>
      </c>
      <c r="G182" s="39">
        <f t="shared" si="3"/>
        <v>112</v>
      </c>
      <c r="H182" s="44">
        <v>0</v>
      </c>
      <c r="I182" s="44">
        <v>1.5</v>
      </c>
    </row>
    <row r="183" spans="2:9" x14ac:dyDescent="0.25">
      <c r="B183" t="s">
        <v>458</v>
      </c>
      <c r="C183" s="52" t="str">
        <f>VLOOKUP(B183,Names!A:C,3,FALSE)</f>
        <v>N Paropkari</v>
      </c>
      <c r="D183">
        <v>2</v>
      </c>
      <c r="E183">
        <v>0</v>
      </c>
      <c r="F183">
        <v>1</v>
      </c>
      <c r="G183" s="39">
        <f t="shared" si="3"/>
        <v>1</v>
      </c>
      <c r="H183" s="44">
        <v>1</v>
      </c>
      <c r="I183" s="44">
        <v>0.5</v>
      </c>
    </row>
    <row r="184" spans="2:9" x14ac:dyDescent="0.25">
      <c r="B184" t="s">
        <v>457</v>
      </c>
      <c r="C184" s="52" t="str">
        <f>VLOOKUP(B184,Names!A:C,3,FALSE)</f>
        <v>H Parnell</v>
      </c>
      <c r="D184">
        <v>16</v>
      </c>
      <c r="E184">
        <v>5</v>
      </c>
      <c r="F184">
        <v>0</v>
      </c>
      <c r="G184" s="39">
        <f t="shared" si="3"/>
        <v>5</v>
      </c>
      <c r="H184" s="44"/>
      <c r="I184" s="44"/>
    </row>
    <row r="185" spans="2:9" x14ac:dyDescent="0.25">
      <c r="B185" t="s">
        <v>459</v>
      </c>
      <c r="C185" s="52" t="str">
        <f>VLOOKUP(B185,Names!A:C,3,FALSE)</f>
        <v>L Patel</v>
      </c>
      <c r="D185">
        <v>90</v>
      </c>
      <c r="E185">
        <v>22</v>
      </c>
      <c r="F185">
        <v>0</v>
      </c>
      <c r="G185" s="39">
        <f t="shared" si="3"/>
        <v>22</v>
      </c>
      <c r="H185" s="44"/>
      <c r="I185" s="44"/>
    </row>
    <row r="186" spans="2:9" x14ac:dyDescent="0.25">
      <c r="B186" t="s">
        <v>460</v>
      </c>
      <c r="C186" s="52" t="str">
        <f>VLOOKUP(B186,Names!A:C,3,FALSE)</f>
        <v>N Patel</v>
      </c>
      <c r="D186">
        <v>1</v>
      </c>
      <c r="E186">
        <v>0</v>
      </c>
      <c r="F186">
        <v>0</v>
      </c>
      <c r="G186" s="39">
        <f t="shared" si="3"/>
        <v>0</v>
      </c>
      <c r="H186" s="44"/>
      <c r="I186" s="44"/>
    </row>
    <row r="187" spans="2:9" x14ac:dyDescent="0.25">
      <c r="B187" t="s">
        <v>461</v>
      </c>
      <c r="C187" s="52" t="str">
        <f>VLOOKUP(B187,Names!A:C,3,FALSE)</f>
        <v>S Patel</v>
      </c>
      <c r="D187">
        <v>2</v>
      </c>
      <c r="E187">
        <v>1</v>
      </c>
      <c r="F187">
        <v>0</v>
      </c>
      <c r="G187" s="39">
        <f t="shared" si="3"/>
        <v>1</v>
      </c>
      <c r="H187" s="44"/>
      <c r="I187" s="44"/>
    </row>
    <row r="188" spans="2:9" x14ac:dyDescent="0.25">
      <c r="B188" t="s">
        <v>462</v>
      </c>
      <c r="C188" s="52" t="str">
        <f>VLOOKUP(B188,Names!A:C,3,FALSE)</f>
        <v>Ashish Paul</v>
      </c>
      <c r="D188">
        <v>115</v>
      </c>
      <c r="E188">
        <v>27</v>
      </c>
      <c r="F188">
        <v>0</v>
      </c>
      <c r="G188" s="39">
        <f t="shared" si="3"/>
        <v>27</v>
      </c>
      <c r="H188" s="44">
        <v>0</v>
      </c>
      <c r="I188" s="44">
        <v>0</v>
      </c>
    </row>
    <row r="189" spans="2:9" x14ac:dyDescent="0.25">
      <c r="B189" t="s">
        <v>463</v>
      </c>
      <c r="C189" s="52" t="str">
        <f>VLOOKUP(B189,Names!A:C,3,FALSE)</f>
        <v>C Penton</v>
      </c>
      <c r="D189">
        <v>1</v>
      </c>
      <c r="E189">
        <v>1</v>
      </c>
      <c r="F189">
        <v>0</v>
      </c>
      <c r="G189" s="39">
        <f t="shared" si="3"/>
        <v>1</v>
      </c>
      <c r="H189" s="44">
        <v>0</v>
      </c>
      <c r="I189" s="44">
        <v>0</v>
      </c>
    </row>
    <row r="190" spans="2:9" x14ac:dyDescent="0.25">
      <c r="B190" t="s">
        <v>464</v>
      </c>
      <c r="C190" s="52" t="str">
        <f>VLOOKUP(B190,Names!A:C,3,FALSE)</f>
        <v>E Perry</v>
      </c>
      <c r="D190">
        <v>11</v>
      </c>
      <c r="E190">
        <v>5</v>
      </c>
      <c r="F190">
        <v>0</v>
      </c>
      <c r="G190" s="39">
        <f t="shared" si="3"/>
        <v>5</v>
      </c>
      <c r="H190" s="44"/>
      <c r="I190" s="44"/>
    </row>
    <row r="191" spans="2:9" x14ac:dyDescent="0.25">
      <c r="B191" t="s">
        <v>465</v>
      </c>
      <c r="C191" s="52" t="str">
        <f>VLOOKUP(B191,Names!A:C,3,FALSE)</f>
        <v>P Peters</v>
      </c>
      <c r="D191">
        <v>170</v>
      </c>
      <c r="E191">
        <v>38</v>
      </c>
      <c r="F191">
        <v>0</v>
      </c>
      <c r="G191" s="39">
        <f t="shared" si="3"/>
        <v>38</v>
      </c>
      <c r="H191" s="44"/>
      <c r="I191" s="44"/>
    </row>
    <row r="192" spans="2:9" x14ac:dyDescent="0.25">
      <c r="B192" t="s">
        <v>466</v>
      </c>
      <c r="C192" s="52" t="str">
        <f>VLOOKUP(B192,Names!A:C,3,FALSE)</f>
        <v>R Phillips</v>
      </c>
      <c r="D192">
        <v>41</v>
      </c>
      <c r="E192">
        <v>13</v>
      </c>
      <c r="F192">
        <v>0</v>
      </c>
      <c r="G192" s="39">
        <f t="shared" si="3"/>
        <v>13</v>
      </c>
      <c r="H192" s="44"/>
      <c r="I192" s="44"/>
    </row>
    <row r="193" spans="2:9" x14ac:dyDescent="0.25">
      <c r="B193" t="s">
        <v>467</v>
      </c>
      <c r="C193" s="52" t="str">
        <f>VLOOKUP(B193,Names!A:C,3,FALSE)</f>
        <v>D Pinnock</v>
      </c>
      <c r="D193">
        <v>1</v>
      </c>
      <c r="E193">
        <v>0</v>
      </c>
      <c r="F193">
        <v>0</v>
      </c>
      <c r="G193" s="39">
        <f t="shared" si="3"/>
        <v>0</v>
      </c>
      <c r="H193" s="44"/>
      <c r="I193" s="44"/>
    </row>
    <row r="194" spans="2:9" x14ac:dyDescent="0.25">
      <c r="B194" t="s">
        <v>468</v>
      </c>
      <c r="C194" s="52" t="str">
        <f>VLOOKUP(B194,Names!A:C,3,FALSE)</f>
        <v>Ed Pizii</v>
      </c>
      <c r="D194">
        <v>3</v>
      </c>
      <c r="E194">
        <v>1</v>
      </c>
      <c r="F194">
        <v>0</v>
      </c>
      <c r="G194" s="39">
        <f t="shared" si="3"/>
        <v>1</v>
      </c>
      <c r="H194" s="44"/>
      <c r="I194" s="44"/>
    </row>
    <row r="195" spans="2:9" x14ac:dyDescent="0.25">
      <c r="B195" t="s">
        <v>470</v>
      </c>
      <c r="C195" s="52" t="str">
        <f>VLOOKUP(B195,Names!A:C,3,FALSE)</f>
        <v>C Ponnaganti</v>
      </c>
      <c r="D195">
        <v>17</v>
      </c>
      <c r="E195">
        <v>1</v>
      </c>
      <c r="F195">
        <v>0</v>
      </c>
      <c r="G195" s="39">
        <f t="shared" si="3"/>
        <v>1</v>
      </c>
      <c r="H195" s="44"/>
      <c r="I195" s="44"/>
    </row>
    <row r="196" spans="2:9" x14ac:dyDescent="0.25">
      <c r="B196" t="s">
        <v>471</v>
      </c>
      <c r="C196" s="52" t="str">
        <f>VLOOKUP(B196,Names!A:C,3,FALSE)</f>
        <v>S Poole</v>
      </c>
      <c r="D196">
        <v>2</v>
      </c>
      <c r="E196">
        <v>0</v>
      </c>
      <c r="F196">
        <v>0</v>
      </c>
      <c r="G196" s="39">
        <f t="shared" si="3"/>
        <v>0</v>
      </c>
      <c r="H196" s="44"/>
      <c r="I196" s="44"/>
    </row>
    <row r="197" spans="2:9" x14ac:dyDescent="0.25">
      <c r="B197" t="s">
        <v>473</v>
      </c>
      <c r="C197" s="52" t="str">
        <f>VLOOKUP(B197,Names!A:C,3,FALSE)</f>
        <v>Ajit Prasad</v>
      </c>
      <c r="D197">
        <v>18</v>
      </c>
      <c r="E197">
        <v>5</v>
      </c>
      <c r="F197">
        <v>0</v>
      </c>
      <c r="G197" s="39">
        <f t="shared" si="3"/>
        <v>5</v>
      </c>
      <c r="H197" s="44">
        <v>0</v>
      </c>
      <c r="I197" s="44">
        <v>0</v>
      </c>
    </row>
    <row r="198" spans="2:9" x14ac:dyDescent="0.25">
      <c r="B198" t="s">
        <v>472</v>
      </c>
      <c r="C198" s="52" t="str">
        <f>VLOOKUP(B198,Names!A:C,3,FALSE)</f>
        <v>A Pratten</v>
      </c>
      <c r="D198">
        <v>1</v>
      </c>
      <c r="E198">
        <v>0</v>
      </c>
      <c r="F198">
        <v>0</v>
      </c>
      <c r="G198" s="39">
        <f t="shared" si="3"/>
        <v>0</v>
      </c>
      <c r="H198" s="44"/>
      <c r="I198" s="44"/>
    </row>
    <row r="199" spans="2:9" x14ac:dyDescent="0.25">
      <c r="B199" t="s">
        <v>21</v>
      </c>
      <c r="C199" s="52" t="str">
        <f>VLOOKUP(B199,Names!A:C,3,FALSE)</f>
        <v>Duray Pretorius</v>
      </c>
      <c r="D199">
        <v>63</v>
      </c>
      <c r="E199">
        <v>32</v>
      </c>
      <c r="F199">
        <v>0</v>
      </c>
      <c r="G199" s="39">
        <f t="shared" si="3"/>
        <v>32</v>
      </c>
      <c r="H199" s="44">
        <v>0</v>
      </c>
      <c r="I199" s="44">
        <v>1.5</v>
      </c>
    </row>
    <row r="200" spans="2:9" x14ac:dyDescent="0.25">
      <c r="B200" t="s">
        <v>474</v>
      </c>
      <c r="C200" s="52" t="str">
        <f>VLOOKUP(B200,Names!A:C,3,FALSE)</f>
        <v>T Pring</v>
      </c>
      <c r="D200">
        <v>78</v>
      </c>
      <c r="E200">
        <v>25</v>
      </c>
      <c r="F200">
        <v>0</v>
      </c>
      <c r="G200" s="39">
        <f t="shared" si="3"/>
        <v>25</v>
      </c>
      <c r="H200" s="44"/>
      <c r="I200" s="44"/>
    </row>
    <row r="201" spans="2:9" x14ac:dyDescent="0.25">
      <c r="B201" t="s">
        <v>475</v>
      </c>
      <c r="C201" s="52" t="str">
        <f>VLOOKUP(B201,Names!A:C,3,FALSE)</f>
        <v>S Raghavan</v>
      </c>
      <c r="D201">
        <v>13</v>
      </c>
      <c r="E201">
        <v>1</v>
      </c>
      <c r="F201">
        <v>0</v>
      </c>
      <c r="G201" s="39">
        <f t="shared" si="3"/>
        <v>1</v>
      </c>
      <c r="H201" s="44"/>
      <c r="I201" s="44"/>
    </row>
    <row r="202" spans="2:9" x14ac:dyDescent="0.25">
      <c r="B202" t="s">
        <v>476</v>
      </c>
      <c r="C202" s="52" t="str">
        <f>VLOOKUP(B202,Names!A:C,3,FALSE)</f>
        <v>V Raman</v>
      </c>
      <c r="D202">
        <v>15</v>
      </c>
      <c r="E202">
        <v>10</v>
      </c>
      <c r="F202">
        <v>0</v>
      </c>
      <c r="G202" s="39">
        <f t="shared" si="3"/>
        <v>10</v>
      </c>
      <c r="H202" s="44"/>
      <c r="I202" s="44"/>
    </row>
    <row r="203" spans="2:9" x14ac:dyDescent="0.25">
      <c r="B203" t="s">
        <v>477</v>
      </c>
      <c r="C203" s="52" t="str">
        <f>VLOOKUP(B203,Names!A:C,3,FALSE)</f>
        <v>? Ranjan</v>
      </c>
      <c r="D203">
        <v>1</v>
      </c>
      <c r="E203">
        <v>0</v>
      </c>
      <c r="F203">
        <v>0</v>
      </c>
      <c r="G203" s="39">
        <f t="shared" si="3"/>
        <v>0</v>
      </c>
      <c r="H203" s="44"/>
      <c r="I203" s="44"/>
    </row>
    <row r="204" spans="2:9" x14ac:dyDescent="0.25">
      <c r="B204" t="s">
        <v>478</v>
      </c>
      <c r="C204" s="52" t="str">
        <f>VLOOKUP(B204,Names!A:C,3,FALSE)</f>
        <v>N Rashid</v>
      </c>
      <c r="D204">
        <v>67</v>
      </c>
      <c r="E204">
        <v>18</v>
      </c>
      <c r="F204">
        <v>0</v>
      </c>
      <c r="G204" s="39">
        <f t="shared" si="3"/>
        <v>18</v>
      </c>
      <c r="H204" s="44"/>
      <c r="I204" s="44"/>
    </row>
    <row r="205" spans="2:9" x14ac:dyDescent="0.25">
      <c r="B205" t="s">
        <v>479</v>
      </c>
      <c r="C205" s="52" t="str">
        <f>VLOOKUP(B205,Names!A:C,3,FALSE)</f>
        <v>A Ratyna</v>
      </c>
      <c r="D205">
        <v>43</v>
      </c>
      <c r="E205">
        <v>7</v>
      </c>
      <c r="F205">
        <v>0</v>
      </c>
      <c r="G205" s="39">
        <f t="shared" si="3"/>
        <v>7</v>
      </c>
      <c r="H205" s="44"/>
      <c r="I205" s="44"/>
    </row>
    <row r="206" spans="2:9" x14ac:dyDescent="0.25">
      <c r="B206" t="s">
        <v>480</v>
      </c>
      <c r="C206" s="52" t="str">
        <f>VLOOKUP(B206,Names!A:C,3,FALSE)</f>
        <v>A Reed</v>
      </c>
      <c r="D206">
        <v>50</v>
      </c>
      <c r="E206">
        <v>11</v>
      </c>
      <c r="F206">
        <v>0</v>
      </c>
      <c r="G206" s="39">
        <f t="shared" si="3"/>
        <v>11</v>
      </c>
      <c r="H206" s="44"/>
      <c r="I206" s="44"/>
    </row>
    <row r="207" spans="2:9" x14ac:dyDescent="0.25">
      <c r="B207" t="s">
        <v>481</v>
      </c>
      <c r="C207" s="52" t="str">
        <f>VLOOKUP(B207,Names!A:C,3,FALSE)</f>
        <v>E Reed</v>
      </c>
      <c r="D207">
        <v>5</v>
      </c>
      <c r="E207">
        <v>2</v>
      </c>
      <c r="F207">
        <v>0</v>
      </c>
      <c r="G207" s="39">
        <f t="shared" si="3"/>
        <v>2</v>
      </c>
      <c r="H207" s="44"/>
      <c r="I207" s="44"/>
    </row>
    <row r="208" spans="2:9" x14ac:dyDescent="0.25">
      <c r="B208" t="s">
        <v>482</v>
      </c>
      <c r="C208" s="52" t="str">
        <f>VLOOKUP(B208,Names!A:C,3,FALSE)</f>
        <v>M Rees</v>
      </c>
      <c r="D208">
        <v>44</v>
      </c>
      <c r="E208">
        <v>5</v>
      </c>
      <c r="F208">
        <v>0</v>
      </c>
      <c r="G208" s="39">
        <f t="shared" si="3"/>
        <v>5</v>
      </c>
      <c r="H208" s="44">
        <v>0</v>
      </c>
      <c r="I208" s="44">
        <v>0</v>
      </c>
    </row>
    <row r="209" spans="2:9" x14ac:dyDescent="0.25">
      <c r="B209" t="s">
        <v>483</v>
      </c>
      <c r="C209" s="52" t="str">
        <f>VLOOKUP(B209,Names!A:C,3,FALSE)</f>
        <v>I Reham</v>
      </c>
      <c r="D209">
        <v>1</v>
      </c>
      <c r="E209">
        <v>0</v>
      </c>
      <c r="F209">
        <v>0</v>
      </c>
      <c r="G209" s="39">
        <f t="shared" si="3"/>
        <v>0</v>
      </c>
      <c r="H209" s="44"/>
      <c r="I209" s="44"/>
    </row>
    <row r="210" spans="2:9" x14ac:dyDescent="0.25">
      <c r="B210" t="s">
        <v>484</v>
      </c>
      <c r="C210" s="52" t="str">
        <f>VLOOKUP(B210,Names!A:C,3,FALSE)</f>
        <v>R Richardson</v>
      </c>
      <c r="D210">
        <v>30</v>
      </c>
      <c r="E210">
        <v>3</v>
      </c>
      <c r="F210">
        <v>15</v>
      </c>
      <c r="G210" s="39">
        <f t="shared" si="3"/>
        <v>18</v>
      </c>
      <c r="H210" s="44"/>
      <c r="I210" s="44"/>
    </row>
    <row r="211" spans="2:9" x14ac:dyDescent="0.25">
      <c r="B211" t="s">
        <v>485</v>
      </c>
      <c r="C211" s="52" t="str">
        <f>VLOOKUP(B211,Names!A:C,3,FALSE)</f>
        <v>Matt Ridgway</v>
      </c>
      <c r="D211">
        <v>265</v>
      </c>
      <c r="E211">
        <v>101</v>
      </c>
      <c r="F211">
        <v>1</v>
      </c>
      <c r="G211" s="39">
        <f t="shared" si="3"/>
        <v>102</v>
      </c>
      <c r="H211" s="44">
        <v>0</v>
      </c>
      <c r="I211" s="44">
        <v>1</v>
      </c>
    </row>
    <row r="212" spans="2:9" x14ac:dyDescent="0.25">
      <c r="B212" t="s">
        <v>486</v>
      </c>
      <c r="C212" s="52" t="str">
        <f>VLOOKUP(B212,Names!A:C,3,FALSE)</f>
        <v>Nick Ridgway</v>
      </c>
      <c r="D212">
        <v>271</v>
      </c>
      <c r="E212">
        <v>136</v>
      </c>
      <c r="F212">
        <v>2</v>
      </c>
      <c r="G212" s="39">
        <f t="shared" ref="G212:G269" si="4">SUM(E212:F212)</f>
        <v>138</v>
      </c>
      <c r="H212" s="44">
        <v>0</v>
      </c>
      <c r="I212" s="44">
        <v>1</v>
      </c>
    </row>
    <row r="213" spans="2:9" x14ac:dyDescent="0.25">
      <c r="B213" t="s">
        <v>487</v>
      </c>
      <c r="C213" s="52" t="str">
        <f>VLOOKUP(B213,Names!A:C,3,FALSE)</f>
        <v>D Riley</v>
      </c>
      <c r="D213">
        <v>3</v>
      </c>
      <c r="E213">
        <v>0</v>
      </c>
      <c r="F213">
        <v>1</v>
      </c>
      <c r="G213" s="39">
        <f t="shared" si="4"/>
        <v>1</v>
      </c>
      <c r="H213" s="44"/>
      <c r="I213" s="44"/>
    </row>
    <row r="214" spans="2:9" x14ac:dyDescent="0.25">
      <c r="B214" t="s">
        <v>488</v>
      </c>
      <c r="C214" s="52" t="str">
        <f>VLOOKUP(B214,Names!A:C,3,FALSE)</f>
        <v>Dave Risley</v>
      </c>
      <c r="D214" s="32">
        <v>7</v>
      </c>
      <c r="E214" s="32">
        <v>1</v>
      </c>
      <c r="F214" s="32">
        <v>1</v>
      </c>
      <c r="G214" s="39">
        <f t="shared" si="4"/>
        <v>2</v>
      </c>
      <c r="H214" s="44">
        <v>0</v>
      </c>
      <c r="I214" s="44">
        <v>0</v>
      </c>
    </row>
    <row r="215" spans="2:9" x14ac:dyDescent="0.25">
      <c r="B215" t="s">
        <v>489</v>
      </c>
      <c r="C215" s="52" t="str">
        <f>VLOOKUP(B215,Names!A:C,3,FALSE)</f>
        <v>Nick Risley</v>
      </c>
      <c r="D215" s="32">
        <v>1</v>
      </c>
      <c r="E215" s="32">
        <v>1</v>
      </c>
      <c r="F215" s="32">
        <v>0</v>
      </c>
      <c r="G215" s="39">
        <f t="shared" si="4"/>
        <v>1</v>
      </c>
      <c r="H215" s="44">
        <v>0</v>
      </c>
      <c r="I215" s="44">
        <v>0</v>
      </c>
    </row>
    <row r="216" spans="2:9" x14ac:dyDescent="0.25">
      <c r="B216" t="s">
        <v>492</v>
      </c>
      <c r="C216" s="52" t="str">
        <f>VLOOKUP(B216,Names!A:C,3,FALSE)</f>
        <v>Jon Ryves</v>
      </c>
      <c r="D216" s="32">
        <v>4</v>
      </c>
      <c r="E216" s="32">
        <v>1</v>
      </c>
      <c r="F216" s="32">
        <v>0</v>
      </c>
      <c r="G216" s="39">
        <f t="shared" si="4"/>
        <v>1</v>
      </c>
      <c r="H216" s="44">
        <v>0</v>
      </c>
      <c r="I216" s="44">
        <v>0</v>
      </c>
    </row>
    <row r="217" spans="2:9" x14ac:dyDescent="0.25">
      <c r="B217" t="s">
        <v>490</v>
      </c>
      <c r="C217" s="52" t="str">
        <f>VLOOKUP(B217,Names!A:C,3,FALSE)</f>
        <v>R Ronald</v>
      </c>
      <c r="D217">
        <v>1</v>
      </c>
      <c r="E217">
        <v>0</v>
      </c>
      <c r="F217">
        <v>0</v>
      </c>
      <c r="G217" s="39">
        <f t="shared" si="4"/>
        <v>0</v>
      </c>
      <c r="H217" s="44"/>
      <c r="I217" s="44"/>
    </row>
    <row r="218" spans="2:9" x14ac:dyDescent="0.25">
      <c r="B218" t="s">
        <v>491</v>
      </c>
      <c r="C218" s="52" t="str">
        <f>VLOOKUP(B218,Names!A:C,3,FALSE)</f>
        <v>Humphrey Rose</v>
      </c>
      <c r="D218">
        <v>2</v>
      </c>
      <c r="E218">
        <v>1</v>
      </c>
      <c r="F218">
        <v>0</v>
      </c>
      <c r="G218" s="39">
        <f t="shared" si="4"/>
        <v>1</v>
      </c>
      <c r="H218" s="44"/>
      <c r="I218" s="44"/>
    </row>
    <row r="219" spans="2:9" x14ac:dyDescent="0.25">
      <c r="B219" t="s">
        <v>493</v>
      </c>
      <c r="C219" s="52" t="str">
        <f>VLOOKUP(B219,Names!A:C,3,FALSE)</f>
        <v>H Sayer</v>
      </c>
      <c r="D219">
        <v>1</v>
      </c>
      <c r="E219">
        <v>0</v>
      </c>
      <c r="F219">
        <v>0</v>
      </c>
      <c r="G219" s="39">
        <f t="shared" si="4"/>
        <v>0</v>
      </c>
      <c r="H219" s="44"/>
      <c r="I219" s="44"/>
    </row>
    <row r="220" spans="2:9" x14ac:dyDescent="0.25">
      <c r="B220" t="s">
        <v>494</v>
      </c>
      <c r="C220" s="52" t="str">
        <f>VLOOKUP(B220,Names!A:C,3,FALSE)</f>
        <v>N Scott</v>
      </c>
      <c r="D220">
        <v>7</v>
      </c>
      <c r="E220">
        <v>0</v>
      </c>
      <c r="F220">
        <v>0</v>
      </c>
      <c r="G220" s="39">
        <f t="shared" si="4"/>
        <v>0</v>
      </c>
      <c r="H220" s="44"/>
      <c r="I220" s="44"/>
    </row>
    <row r="221" spans="2:9" x14ac:dyDescent="0.25">
      <c r="B221" t="s">
        <v>495</v>
      </c>
      <c r="C221" s="52" t="str">
        <f>VLOOKUP(B221,Names!A:C,3,FALSE)</f>
        <v>W Seymour</v>
      </c>
      <c r="D221">
        <v>4</v>
      </c>
      <c r="E221">
        <v>1</v>
      </c>
      <c r="F221">
        <v>0</v>
      </c>
      <c r="G221" s="39">
        <f t="shared" si="4"/>
        <v>1</v>
      </c>
      <c r="H221" s="44"/>
      <c r="I221" s="44"/>
    </row>
    <row r="222" spans="2:9" x14ac:dyDescent="0.25">
      <c r="B222" t="s">
        <v>496</v>
      </c>
      <c r="C222" s="52" t="str">
        <f>VLOOKUP(B222,Names!A:C,3,FALSE)</f>
        <v>T Sharif</v>
      </c>
      <c r="D222">
        <v>1</v>
      </c>
      <c r="E222">
        <v>0</v>
      </c>
      <c r="F222">
        <v>0</v>
      </c>
      <c r="G222" s="39">
        <f t="shared" si="4"/>
        <v>0</v>
      </c>
      <c r="H222" s="44"/>
      <c r="I222" s="44"/>
    </row>
    <row r="223" spans="2:9" x14ac:dyDescent="0.25">
      <c r="B223" t="s">
        <v>497</v>
      </c>
      <c r="C223" s="52" t="str">
        <f>VLOOKUP(B223,Names!A:C,3,FALSE)</f>
        <v>S Shaz</v>
      </c>
      <c r="D223">
        <v>1</v>
      </c>
      <c r="E223">
        <v>1</v>
      </c>
      <c r="F223">
        <v>0</v>
      </c>
      <c r="G223" s="39">
        <f t="shared" si="4"/>
        <v>1</v>
      </c>
      <c r="H223" s="44"/>
      <c r="I223" s="44"/>
    </row>
    <row r="224" spans="2:9" x14ac:dyDescent="0.25">
      <c r="B224" t="s">
        <v>498</v>
      </c>
      <c r="C224" s="52" t="str">
        <f>VLOOKUP(B224,Names!A:C,3,FALSE)</f>
        <v>E Shelley</v>
      </c>
      <c r="D224">
        <v>1</v>
      </c>
      <c r="E224">
        <v>0</v>
      </c>
      <c r="F224">
        <v>2</v>
      </c>
      <c r="G224" s="39">
        <f t="shared" si="4"/>
        <v>2</v>
      </c>
      <c r="H224" s="44"/>
      <c r="I224" s="44"/>
    </row>
    <row r="225" spans="2:9" x14ac:dyDescent="0.25">
      <c r="B225" t="s">
        <v>499</v>
      </c>
      <c r="C225" s="52" t="str">
        <f>VLOOKUP(B225,Names!A:C,3,FALSE)</f>
        <v>R Siddu</v>
      </c>
      <c r="D225">
        <v>3</v>
      </c>
      <c r="E225">
        <v>0</v>
      </c>
      <c r="F225">
        <v>0</v>
      </c>
      <c r="G225" s="39">
        <f t="shared" si="4"/>
        <v>0</v>
      </c>
      <c r="H225" s="44"/>
      <c r="I225" s="44"/>
    </row>
    <row r="226" spans="2:9" x14ac:dyDescent="0.25">
      <c r="B226" t="s">
        <v>500</v>
      </c>
      <c r="C226" s="52" t="str">
        <f>VLOOKUP(B226,Names!A:C,3,FALSE)</f>
        <v>R Simkins</v>
      </c>
      <c r="D226">
        <v>9</v>
      </c>
      <c r="E226">
        <v>3</v>
      </c>
      <c r="F226">
        <v>0</v>
      </c>
      <c r="G226" s="39">
        <f t="shared" si="4"/>
        <v>3</v>
      </c>
      <c r="H226" s="44"/>
      <c r="I226" s="44"/>
    </row>
    <row r="227" spans="2:9" x14ac:dyDescent="0.25">
      <c r="B227" t="s">
        <v>501</v>
      </c>
      <c r="C227" s="52" t="str">
        <f>VLOOKUP(B227,Names!A:C,3,FALSE)</f>
        <v>W Skidelsky</v>
      </c>
      <c r="D227">
        <v>40</v>
      </c>
      <c r="E227">
        <v>15</v>
      </c>
      <c r="F227">
        <v>0</v>
      </c>
      <c r="G227" s="39">
        <f t="shared" si="4"/>
        <v>15</v>
      </c>
      <c r="H227" s="44"/>
      <c r="I227" s="44"/>
    </row>
    <row r="228" spans="2:9" x14ac:dyDescent="0.25">
      <c r="B228" t="s">
        <v>502</v>
      </c>
      <c r="C228" s="52" t="str">
        <f>VLOOKUP(B228,Names!A:C,3,FALSE)</f>
        <v>Will Smibert</v>
      </c>
      <c r="D228">
        <v>1</v>
      </c>
      <c r="E228">
        <v>0</v>
      </c>
      <c r="F228">
        <v>0</v>
      </c>
      <c r="G228" s="39">
        <f t="shared" si="4"/>
        <v>0</v>
      </c>
      <c r="H228" s="44">
        <v>0</v>
      </c>
      <c r="I228" s="44">
        <v>0</v>
      </c>
    </row>
    <row r="229" spans="2:9" x14ac:dyDescent="0.25">
      <c r="B229" t="s">
        <v>503</v>
      </c>
      <c r="C229" s="52" t="str">
        <f>VLOOKUP(B229,Names!A:C,3,FALSE)</f>
        <v>E Smith</v>
      </c>
      <c r="D229">
        <v>1</v>
      </c>
      <c r="E229">
        <v>0</v>
      </c>
      <c r="F229">
        <v>0</v>
      </c>
      <c r="G229" s="39">
        <v>0</v>
      </c>
      <c r="H229" s="44">
        <v>0</v>
      </c>
      <c r="I229" s="44">
        <v>0</v>
      </c>
    </row>
    <row r="230" spans="2:9" x14ac:dyDescent="0.25">
      <c r="B230" t="s">
        <v>504</v>
      </c>
      <c r="C230" s="52" t="str">
        <f>VLOOKUP(B230,Names!A:C,3,FALSE)</f>
        <v>P Smith</v>
      </c>
      <c r="D230">
        <v>9</v>
      </c>
      <c r="E230">
        <v>4</v>
      </c>
      <c r="F230">
        <v>0</v>
      </c>
      <c r="G230" s="39">
        <f t="shared" si="4"/>
        <v>4</v>
      </c>
      <c r="H230" s="44"/>
      <c r="I230" s="44"/>
    </row>
    <row r="231" spans="2:9" x14ac:dyDescent="0.25">
      <c r="B231" t="s">
        <v>505</v>
      </c>
      <c r="C231" s="52" t="str">
        <f>VLOOKUP(B231,Names!A:C,3,FALSE)</f>
        <v>James Spence</v>
      </c>
      <c r="D231">
        <v>5</v>
      </c>
      <c r="E231">
        <v>2</v>
      </c>
      <c r="F231">
        <v>0</v>
      </c>
      <c r="G231" s="39">
        <f t="shared" si="4"/>
        <v>2</v>
      </c>
      <c r="H231" s="44">
        <v>0</v>
      </c>
      <c r="I231" s="44">
        <v>0.5</v>
      </c>
    </row>
    <row r="232" spans="2:9" x14ac:dyDescent="0.25">
      <c r="B232" t="s">
        <v>506</v>
      </c>
      <c r="C232" s="52" t="str">
        <f>VLOOKUP(B232,Names!A:C,3,FALSE)</f>
        <v>Matt Spencer</v>
      </c>
      <c r="D232">
        <v>8</v>
      </c>
      <c r="E232">
        <v>7</v>
      </c>
      <c r="F232">
        <v>0</v>
      </c>
      <c r="G232" s="39">
        <f t="shared" si="4"/>
        <v>7</v>
      </c>
      <c r="H232" s="44">
        <v>0</v>
      </c>
      <c r="I232" s="44">
        <v>0</v>
      </c>
    </row>
    <row r="233" spans="2:9" x14ac:dyDescent="0.25">
      <c r="B233" t="s">
        <v>507</v>
      </c>
      <c r="C233" s="52" t="str">
        <f>VLOOKUP(B233,Names!A:C,3,FALSE)</f>
        <v>R Srivastava</v>
      </c>
      <c r="D233">
        <v>84</v>
      </c>
      <c r="E233">
        <v>13</v>
      </c>
      <c r="F233">
        <v>0</v>
      </c>
      <c r="G233" s="39">
        <f t="shared" si="4"/>
        <v>13</v>
      </c>
      <c r="H233" s="44"/>
      <c r="I233" s="44"/>
    </row>
    <row r="234" spans="2:9" ht="30" x14ac:dyDescent="0.25">
      <c r="B234" t="s">
        <v>508</v>
      </c>
      <c r="C234" s="52" t="str">
        <f>VLOOKUP(B234,Names!A:C,3,FALSE)</f>
        <v>Nigel Stephenson</v>
      </c>
      <c r="D234">
        <v>77</v>
      </c>
      <c r="E234">
        <v>7</v>
      </c>
      <c r="F234">
        <v>0</v>
      </c>
      <c r="G234" s="39">
        <f t="shared" si="4"/>
        <v>7</v>
      </c>
      <c r="H234" s="44">
        <v>0</v>
      </c>
      <c r="I234" s="44">
        <v>0.5</v>
      </c>
    </row>
    <row r="235" spans="2:9" x14ac:dyDescent="0.25">
      <c r="B235" t="s">
        <v>509</v>
      </c>
      <c r="C235" s="52" t="str">
        <f>VLOOKUP(B235,Names!A:C,3,FALSE)</f>
        <v>A Stewart</v>
      </c>
      <c r="D235">
        <v>3</v>
      </c>
      <c r="E235">
        <v>0</v>
      </c>
      <c r="F235">
        <v>0</v>
      </c>
      <c r="G235" s="39">
        <f t="shared" si="4"/>
        <v>0</v>
      </c>
      <c r="H235" s="44"/>
      <c r="I235" s="44"/>
    </row>
    <row r="236" spans="2:9" x14ac:dyDescent="0.25">
      <c r="B236" t="s">
        <v>510</v>
      </c>
      <c r="C236" s="52" t="str">
        <f>VLOOKUP(B236,Names!A:C,3,FALSE)</f>
        <v>Ben Stinson</v>
      </c>
      <c r="D236">
        <v>4</v>
      </c>
      <c r="E236">
        <v>1</v>
      </c>
      <c r="F236">
        <v>0</v>
      </c>
      <c r="G236" s="39">
        <f t="shared" si="4"/>
        <v>1</v>
      </c>
      <c r="H236" s="44"/>
      <c r="I236" s="44"/>
    </row>
    <row r="237" spans="2:9" x14ac:dyDescent="0.25">
      <c r="B237" t="s">
        <v>511</v>
      </c>
      <c r="C237" s="52" t="str">
        <f>VLOOKUP(B237,Names!A:C,3,FALSE)</f>
        <v>M Strachan</v>
      </c>
      <c r="D237">
        <v>32</v>
      </c>
      <c r="E237">
        <v>11</v>
      </c>
      <c r="F237">
        <v>0</v>
      </c>
      <c r="G237" s="39">
        <f t="shared" si="4"/>
        <v>11</v>
      </c>
      <c r="H237" s="44"/>
      <c r="I237" s="44"/>
    </row>
    <row r="238" spans="2:9" x14ac:dyDescent="0.25">
      <c r="B238" t="s">
        <v>512</v>
      </c>
      <c r="C238" s="52" t="str">
        <f>VLOOKUP(B238,Names!A:C,3,FALSE)</f>
        <v>H Suri</v>
      </c>
      <c r="D238">
        <v>1</v>
      </c>
      <c r="E238">
        <v>0</v>
      </c>
      <c r="F238">
        <v>0</v>
      </c>
      <c r="G238" s="39">
        <f t="shared" si="4"/>
        <v>0</v>
      </c>
      <c r="H238" s="44">
        <v>0</v>
      </c>
      <c r="I238" s="44">
        <v>0</v>
      </c>
    </row>
    <row r="239" spans="2:9" x14ac:dyDescent="0.25">
      <c r="B239" t="s">
        <v>513</v>
      </c>
      <c r="C239" s="52" t="str">
        <f>VLOOKUP(B239,Names!A:C,3,FALSE)</f>
        <v>Sid Swaminathan</v>
      </c>
      <c r="D239">
        <v>47</v>
      </c>
      <c r="E239">
        <v>15</v>
      </c>
      <c r="F239">
        <v>0</v>
      </c>
      <c r="G239" s="39">
        <f t="shared" si="4"/>
        <v>15</v>
      </c>
      <c r="H239" s="44"/>
      <c r="I239" s="44"/>
    </row>
    <row r="240" spans="2:9" x14ac:dyDescent="0.25">
      <c r="B240" t="s">
        <v>514</v>
      </c>
      <c r="C240" s="52" t="str">
        <f>VLOOKUP(B240,Names!A:C,3,FALSE)</f>
        <v>R Taberer</v>
      </c>
      <c r="D240">
        <v>10</v>
      </c>
      <c r="E240">
        <v>0</v>
      </c>
      <c r="F240">
        <v>0</v>
      </c>
      <c r="G240" s="39">
        <f t="shared" si="4"/>
        <v>0</v>
      </c>
      <c r="H240" s="44"/>
      <c r="I240" s="44"/>
    </row>
    <row r="241" spans="2:9" x14ac:dyDescent="0.25">
      <c r="B241" t="s">
        <v>515</v>
      </c>
      <c r="C241" s="52" t="str">
        <f>VLOOKUP(B241,Names!A:C,3,FALSE)</f>
        <v>T Tearle</v>
      </c>
      <c r="D241">
        <v>27</v>
      </c>
      <c r="E241">
        <v>7</v>
      </c>
      <c r="F241">
        <v>0</v>
      </c>
      <c r="G241" s="39">
        <f t="shared" si="4"/>
        <v>7</v>
      </c>
      <c r="H241" s="44"/>
      <c r="I241" s="44"/>
    </row>
    <row r="242" spans="2:9" x14ac:dyDescent="0.25">
      <c r="B242" t="s">
        <v>516</v>
      </c>
      <c r="C242" s="52" t="str">
        <f>VLOOKUP(B242,Names!A:C,3,FALSE)</f>
        <v>P Timmis</v>
      </c>
      <c r="D242">
        <v>3</v>
      </c>
      <c r="E242">
        <v>0</v>
      </c>
      <c r="F242">
        <v>0</v>
      </c>
      <c r="G242" s="39">
        <f t="shared" si="4"/>
        <v>0</v>
      </c>
      <c r="H242" s="44"/>
      <c r="I242" s="44"/>
    </row>
    <row r="243" spans="2:9" x14ac:dyDescent="0.25">
      <c r="B243" t="s">
        <v>517</v>
      </c>
      <c r="C243" s="52" t="str">
        <f>VLOOKUP(B243,Names!A:C,3,FALSE)</f>
        <v>C Tindale</v>
      </c>
      <c r="D243">
        <v>1</v>
      </c>
      <c r="E243">
        <v>0</v>
      </c>
      <c r="F243">
        <v>0</v>
      </c>
      <c r="G243" s="39">
        <f t="shared" si="4"/>
        <v>0</v>
      </c>
      <c r="H243" s="44"/>
      <c r="I243" s="44"/>
    </row>
    <row r="244" spans="2:9" x14ac:dyDescent="0.25">
      <c r="B244" t="s">
        <v>16</v>
      </c>
      <c r="C244" s="52" t="str">
        <f>VLOOKUP(B244,Names!A:C,3,FALSE)</f>
        <v>James Tisato</v>
      </c>
      <c r="D244">
        <v>20</v>
      </c>
      <c r="E244">
        <v>8</v>
      </c>
      <c r="F244">
        <v>0</v>
      </c>
      <c r="G244" s="39">
        <f t="shared" si="4"/>
        <v>8</v>
      </c>
      <c r="H244" s="44">
        <v>0</v>
      </c>
      <c r="I244" s="44">
        <v>0</v>
      </c>
    </row>
    <row r="245" spans="2:9" x14ac:dyDescent="0.25">
      <c r="B245" t="s">
        <v>518</v>
      </c>
      <c r="C245" s="52" t="str">
        <f>VLOOKUP(B245,Names!A:C,3,FALSE)</f>
        <v>A Titley</v>
      </c>
      <c r="D245">
        <v>1</v>
      </c>
      <c r="E245">
        <v>0</v>
      </c>
      <c r="F245">
        <v>0</v>
      </c>
      <c r="G245" s="39">
        <f t="shared" si="4"/>
        <v>0</v>
      </c>
      <c r="H245" s="44"/>
      <c r="I245" s="44"/>
    </row>
    <row r="246" spans="2:9" x14ac:dyDescent="0.25">
      <c r="B246" t="s">
        <v>519</v>
      </c>
      <c r="C246" s="52" t="str">
        <f>VLOOKUP(B246,Names!A:C,3,FALSE)</f>
        <v>A Tolhurst</v>
      </c>
      <c r="D246">
        <v>84</v>
      </c>
      <c r="E246">
        <v>13</v>
      </c>
      <c r="F246">
        <v>0</v>
      </c>
      <c r="G246" s="39">
        <f t="shared" si="4"/>
        <v>13</v>
      </c>
      <c r="H246" s="44"/>
      <c r="I246" s="44"/>
    </row>
    <row r="247" spans="2:9" x14ac:dyDescent="0.25">
      <c r="B247" t="s">
        <v>520</v>
      </c>
      <c r="C247" s="52" t="str">
        <f>VLOOKUP(B247,Names!A:C,3,FALSE)</f>
        <v>Rory Turner</v>
      </c>
      <c r="D247">
        <v>13</v>
      </c>
      <c r="E247">
        <v>6</v>
      </c>
      <c r="F247">
        <v>0</v>
      </c>
      <c r="G247" s="39">
        <f t="shared" si="4"/>
        <v>6</v>
      </c>
      <c r="H247" s="44">
        <v>0</v>
      </c>
      <c r="I247" s="44">
        <v>0</v>
      </c>
    </row>
    <row r="248" spans="2:9" x14ac:dyDescent="0.25">
      <c r="B248" t="s">
        <v>521</v>
      </c>
      <c r="C248" s="52" t="str">
        <f>VLOOKUP(B248,Names!A:C,3,FALSE)</f>
        <v>A Verma</v>
      </c>
      <c r="D248">
        <v>1</v>
      </c>
      <c r="E248">
        <v>0</v>
      </c>
      <c r="F248">
        <v>0</v>
      </c>
      <c r="G248" s="39">
        <f t="shared" si="4"/>
        <v>0</v>
      </c>
      <c r="H248" s="44"/>
      <c r="I248" s="44"/>
    </row>
    <row r="249" spans="2:9" x14ac:dyDescent="0.25">
      <c r="B249" t="s">
        <v>548</v>
      </c>
      <c r="C249" s="52" t="str">
        <f>VLOOKUP(B249,Names!A:C,3,FALSE)</f>
        <v>? Vijay</v>
      </c>
      <c r="D249">
        <v>1</v>
      </c>
      <c r="E249">
        <v>0</v>
      </c>
      <c r="F249">
        <v>0</v>
      </c>
      <c r="G249" s="39">
        <f t="shared" si="4"/>
        <v>0</v>
      </c>
      <c r="H249" s="44"/>
      <c r="I249" s="44"/>
    </row>
    <row r="250" spans="2:9" x14ac:dyDescent="0.25">
      <c r="B250" t="s">
        <v>523</v>
      </c>
      <c r="C250" s="52" t="str">
        <f>VLOOKUP(B250,Names!A:C,3,FALSE)</f>
        <v>J Walding</v>
      </c>
      <c r="D250">
        <v>10</v>
      </c>
      <c r="E250">
        <v>2</v>
      </c>
      <c r="F250">
        <v>0</v>
      </c>
      <c r="G250" s="39">
        <f t="shared" si="4"/>
        <v>2</v>
      </c>
      <c r="H250" s="44"/>
      <c r="I250" s="44"/>
    </row>
    <row r="251" spans="2:9" x14ac:dyDescent="0.25">
      <c r="B251" t="s">
        <v>522</v>
      </c>
      <c r="C251" s="52" t="str">
        <f>VLOOKUP(B251,Names!A:C,3,FALSE)</f>
        <v>Ronny Waas</v>
      </c>
      <c r="D251">
        <v>1</v>
      </c>
      <c r="E251">
        <v>0</v>
      </c>
      <c r="F251">
        <v>0</v>
      </c>
      <c r="G251" s="39">
        <f t="shared" si="4"/>
        <v>0</v>
      </c>
      <c r="H251" s="44">
        <v>0</v>
      </c>
      <c r="I251" s="44">
        <v>0</v>
      </c>
    </row>
    <row r="252" spans="2:9" x14ac:dyDescent="0.25">
      <c r="B252" t="s">
        <v>524</v>
      </c>
      <c r="C252" s="52" t="str">
        <f>VLOOKUP(B252,Names!A:C,3,FALSE)</f>
        <v>Henry Webster</v>
      </c>
      <c r="D252">
        <v>18</v>
      </c>
      <c r="E252">
        <v>5</v>
      </c>
      <c r="F252">
        <v>0</v>
      </c>
      <c r="G252" s="39">
        <f t="shared" si="4"/>
        <v>5</v>
      </c>
      <c r="H252" s="44">
        <v>0</v>
      </c>
      <c r="I252" s="44">
        <v>0</v>
      </c>
    </row>
    <row r="253" spans="2:9" x14ac:dyDescent="0.25">
      <c r="B253" t="s">
        <v>525</v>
      </c>
      <c r="C253" s="52" t="str">
        <f>VLOOKUP(B253,Names!A:C,3,FALSE)</f>
        <v>A Whale</v>
      </c>
      <c r="D253">
        <v>18</v>
      </c>
      <c r="E253">
        <v>8</v>
      </c>
      <c r="F253">
        <v>3</v>
      </c>
      <c r="G253" s="39">
        <f t="shared" si="4"/>
        <v>11</v>
      </c>
      <c r="H253" s="44"/>
      <c r="I253" s="44"/>
    </row>
    <row r="254" spans="2:9" x14ac:dyDescent="0.25">
      <c r="B254" t="s">
        <v>526</v>
      </c>
      <c r="C254" s="52" t="str">
        <f>VLOOKUP(B254,Names!A:C,3,FALSE)</f>
        <v>Max Whiting</v>
      </c>
      <c r="D254">
        <v>15</v>
      </c>
      <c r="E254">
        <v>6</v>
      </c>
      <c r="F254">
        <v>0</v>
      </c>
      <c r="G254" s="39">
        <f t="shared" si="4"/>
        <v>6</v>
      </c>
      <c r="H254" s="44">
        <v>0</v>
      </c>
      <c r="I254" s="44">
        <v>1</v>
      </c>
    </row>
    <row r="255" spans="2:9" x14ac:dyDescent="0.25">
      <c r="B255" t="s">
        <v>527</v>
      </c>
      <c r="C255" s="52" t="str">
        <f>VLOOKUP(B255,Names!A:C,3,FALSE)</f>
        <v>M Wilkinson</v>
      </c>
      <c r="D255">
        <v>4</v>
      </c>
      <c r="E255">
        <v>0</v>
      </c>
      <c r="F255">
        <v>0</v>
      </c>
      <c r="G255" s="39">
        <f t="shared" si="4"/>
        <v>0</v>
      </c>
      <c r="H255" s="44"/>
      <c r="I255" s="44"/>
    </row>
    <row r="256" spans="2:9" x14ac:dyDescent="0.25">
      <c r="B256" t="s">
        <v>528</v>
      </c>
      <c r="C256" s="52" t="str">
        <f>VLOOKUP(B256,Names!A:C,3,FALSE)</f>
        <v>Simon Wilkinson</v>
      </c>
      <c r="D256">
        <v>324</v>
      </c>
      <c r="E256">
        <v>103</v>
      </c>
      <c r="F256">
        <v>0</v>
      </c>
      <c r="G256" s="39">
        <f t="shared" si="4"/>
        <v>103</v>
      </c>
      <c r="H256" s="44"/>
      <c r="I256" s="44"/>
    </row>
    <row r="257" spans="2:9" x14ac:dyDescent="0.25">
      <c r="B257" t="s">
        <v>529</v>
      </c>
      <c r="C257" s="52" t="str">
        <f>VLOOKUP(B257,Names!A:C,3,FALSE)</f>
        <v>A Willden</v>
      </c>
      <c r="D257">
        <v>1</v>
      </c>
      <c r="E257">
        <v>0</v>
      </c>
      <c r="F257">
        <v>0</v>
      </c>
      <c r="G257" s="39">
        <f t="shared" si="4"/>
        <v>0</v>
      </c>
      <c r="H257" s="44"/>
      <c r="I257" s="44"/>
    </row>
    <row r="258" spans="2:9" x14ac:dyDescent="0.25">
      <c r="B258" t="s">
        <v>530</v>
      </c>
      <c r="C258" s="52" t="str">
        <f>VLOOKUP(B258,Names!A:C,3,FALSE)</f>
        <v>Harry Willden</v>
      </c>
      <c r="D258">
        <v>222</v>
      </c>
      <c r="E258">
        <v>39</v>
      </c>
      <c r="F258">
        <v>0</v>
      </c>
      <c r="G258" s="39">
        <f t="shared" si="4"/>
        <v>39</v>
      </c>
      <c r="H258" s="44"/>
      <c r="I258" s="44"/>
    </row>
    <row r="259" spans="2:9" x14ac:dyDescent="0.25">
      <c r="B259" t="s">
        <v>531</v>
      </c>
      <c r="C259" s="52" t="str">
        <f>VLOOKUP(B259,Names!A:C,3,FALSE)</f>
        <v>A Williams</v>
      </c>
      <c r="D259">
        <v>5</v>
      </c>
      <c r="E259">
        <v>1</v>
      </c>
      <c r="F259">
        <v>0</v>
      </c>
      <c r="G259" s="39">
        <f t="shared" si="4"/>
        <v>1</v>
      </c>
      <c r="H259" s="44"/>
      <c r="I259" s="44"/>
    </row>
    <row r="260" spans="2:9" x14ac:dyDescent="0.25">
      <c r="B260" t="s">
        <v>533</v>
      </c>
      <c r="C260" s="52" t="str">
        <f>VLOOKUP(B260,Names!A:C,3,FALSE)</f>
        <v>Hilton Williams</v>
      </c>
      <c r="D260">
        <v>1</v>
      </c>
      <c r="E260">
        <v>0</v>
      </c>
      <c r="F260">
        <v>0</v>
      </c>
      <c r="G260" s="39">
        <f t="shared" si="4"/>
        <v>0</v>
      </c>
      <c r="H260" s="44">
        <v>0</v>
      </c>
      <c r="I260" s="44">
        <v>0</v>
      </c>
    </row>
    <row r="261" spans="2:9" x14ac:dyDescent="0.25">
      <c r="B261" t="s">
        <v>532</v>
      </c>
      <c r="C261" s="52" t="str">
        <f>VLOOKUP(B261,Names!A:C,3,FALSE)</f>
        <v>Huw Williams</v>
      </c>
      <c r="D261">
        <v>2</v>
      </c>
      <c r="E261">
        <v>0</v>
      </c>
      <c r="F261">
        <v>0</v>
      </c>
      <c r="G261" s="39">
        <f t="shared" si="4"/>
        <v>0</v>
      </c>
      <c r="H261" s="44"/>
      <c r="I261" s="44"/>
    </row>
    <row r="262" spans="2:9" x14ac:dyDescent="0.25">
      <c r="B262" t="s">
        <v>534</v>
      </c>
      <c r="C262" s="52" t="str">
        <f>VLOOKUP(B262,Names!A:C,3,FALSE)</f>
        <v>Joe Williams</v>
      </c>
      <c r="D262">
        <v>1</v>
      </c>
      <c r="E262">
        <v>0</v>
      </c>
      <c r="F262">
        <v>0</v>
      </c>
      <c r="G262" s="39">
        <f t="shared" si="4"/>
        <v>0</v>
      </c>
      <c r="H262" s="44">
        <v>0</v>
      </c>
      <c r="I262" s="44">
        <v>0</v>
      </c>
    </row>
    <row r="263" spans="2:9" x14ac:dyDescent="0.25">
      <c r="B263" t="s">
        <v>535</v>
      </c>
      <c r="C263" s="52" t="str">
        <f>VLOOKUP(B263,Names!A:C,3,FALSE)</f>
        <v>P Winslow</v>
      </c>
      <c r="D263">
        <v>1</v>
      </c>
      <c r="E263">
        <v>0</v>
      </c>
      <c r="F263">
        <v>0</v>
      </c>
      <c r="G263" s="39">
        <f t="shared" si="4"/>
        <v>0</v>
      </c>
      <c r="H263" s="44"/>
      <c r="I263" s="44"/>
    </row>
    <row r="264" spans="2:9" x14ac:dyDescent="0.25">
      <c r="B264" t="s">
        <v>536</v>
      </c>
      <c r="C264" s="52" t="str">
        <f>VLOOKUP(B264,Names!A:C,3,FALSE)</f>
        <v>Ed Woolcock</v>
      </c>
      <c r="D264">
        <v>5</v>
      </c>
      <c r="E264">
        <v>0</v>
      </c>
      <c r="F264">
        <v>3</v>
      </c>
      <c r="G264" s="39">
        <f t="shared" si="4"/>
        <v>3</v>
      </c>
      <c r="H264" s="44">
        <v>0</v>
      </c>
      <c r="I264" s="44">
        <v>0</v>
      </c>
    </row>
    <row r="265" spans="2:9" x14ac:dyDescent="0.25">
      <c r="B265" t="s">
        <v>537</v>
      </c>
      <c r="C265" s="52" t="str">
        <f>VLOOKUP(B265,Names!A:C,3,FALSE)</f>
        <v>Grant Wolledge</v>
      </c>
      <c r="D265">
        <v>120</v>
      </c>
      <c r="E265">
        <v>35</v>
      </c>
      <c r="F265">
        <v>7</v>
      </c>
      <c r="G265" s="39">
        <f t="shared" si="4"/>
        <v>42</v>
      </c>
      <c r="H265" s="44">
        <v>0</v>
      </c>
      <c r="I265" s="44">
        <v>0</v>
      </c>
    </row>
    <row r="266" spans="2:9" x14ac:dyDescent="0.25">
      <c r="B266" t="s">
        <v>539</v>
      </c>
      <c r="C266" s="52" t="str">
        <f>VLOOKUP(B266,Names!A:C,3,FALSE)</f>
        <v>M Worden</v>
      </c>
      <c r="D266">
        <v>19</v>
      </c>
      <c r="E266">
        <v>4</v>
      </c>
      <c r="F266">
        <v>0</v>
      </c>
      <c r="G266" s="39">
        <f t="shared" si="4"/>
        <v>4</v>
      </c>
      <c r="H266" s="44"/>
      <c r="I266" s="44"/>
    </row>
    <row r="267" spans="2:9" x14ac:dyDescent="0.25">
      <c r="B267" t="s">
        <v>540</v>
      </c>
      <c r="C267" s="52" t="str">
        <f>VLOOKUP(B267,Names!A:C,3,FALSE)</f>
        <v>R Wyllie</v>
      </c>
      <c r="D267">
        <v>25</v>
      </c>
      <c r="E267">
        <v>6</v>
      </c>
      <c r="F267">
        <v>0</v>
      </c>
      <c r="G267" s="39">
        <f t="shared" si="4"/>
        <v>6</v>
      </c>
      <c r="H267" s="44"/>
      <c r="I267" s="44"/>
    </row>
    <row r="268" spans="2:9" x14ac:dyDescent="0.25">
      <c r="B268" t="s">
        <v>541</v>
      </c>
      <c r="C268" s="52" t="str">
        <f>VLOOKUP(B268,Names!A:C,3,FALSE)</f>
        <v>V Yadab</v>
      </c>
      <c r="D268">
        <v>1</v>
      </c>
      <c r="E268">
        <v>0</v>
      </c>
      <c r="F268">
        <v>0</v>
      </c>
      <c r="G268" s="39">
        <f t="shared" si="4"/>
        <v>0</v>
      </c>
      <c r="H268" s="44"/>
      <c r="I268" s="44"/>
    </row>
    <row r="269" spans="2:9" x14ac:dyDescent="0.25">
      <c r="B269" t="s">
        <v>551</v>
      </c>
      <c r="C269" s="52" t="str">
        <f>VLOOKUP(B269,Names!A:C,3,FALSE)</f>
        <v>? Yadav</v>
      </c>
      <c r="D269">
        <v>1</v>
      </c>
      <c r="E269">
        <v>0</v>
      </c>
      <c r="F269">
        <v>0</v>
      </c>
      <c r="G269" s="39">
        <f t="shared" si="4"/>
        <v>0</v>
      </c>
      <c r="H269" s="44"/>
      <c r="I269" s="44"/>
    </row>
  </sheetData>
  <mergeCells count="1">
    <mergeCell ref="D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264"/>
  <sheetViews>
    <sheetView topLeftCell="A115" workbookViewId="0">
      <selection activeCell="C161" sqref="C161"/>
    </sheetView>
  </sheetViews>
  <sheetFormatPr defaultColWidth="8.85546875" defaultRowHeight="15" x14ac:dyDescent="0.25"/>
  <cols>
    <col min="1" max="1" width="16" bestFit="1" customWidth="1"/>
    <col min="2" max="2" width="18.140625" customWidth="1"/>
    <col min="3" max="3" width="26.140625" customWidth="1"/>
  </cols>
  <sheetData>
    <row r="1" spans="1:3" x14ac:dyDescent="0.25">
      <c r="A1" t="s">
        <v>281</v>
      </c>
      <c r="B1" t="s">
        <v>552</v>
      </c>
      <c r="C1" t="str">
        <f>IF(ISBLANK(B1),A1,B1)</f>
        <v>Forhad Ahmed</v>
      </c>
    </row>
    <row r="2" spans="1:3" x14ac:dyDescent="0.25">
      <c r="A2" t="s">
        <v>282</v>
      </c>
      <c r="C2" t="str">
        <f t="shared" ref="C2:C65" si="0">IF(ISBLANK(B2),A2,B2)</f>
        <v>A Akash</v>
      </c>
    </row>
    <row r="3" spans="1:3" x14ac:dyDescent="0.25">
      <c r="A3" t="s">
        <v>284</v>
      </c>
      <c r="C3" t="str">
        <f t="shared" si="0"/>
        <v>B Ali</v>
      </c>
    </row>
    <row r="4" spans="1:3" x14ac:dyDescent="0.25">
      <c r="A4" t="s">
        <v>285</v>
      </c>
      <c r="C4" t="str">
        <f t="shared" si="0"/>
        <v>S Ali</v>
      </c>
    </row>
    <row r="5" spans="1:3" x14ac:dyDescent="0.25">
      <c r="A5" t="s">
        <v>286</v>
      </c>
      <c r="C5" t="str">
        <f t="shared" si="0"/>
        <v>S Anaokar</v>
      </c>
    </row>
    <row r="6" spans="1:3" x14ac:dyDescent="0.25">
      <c r="A6" t="s">
        <v>287</v>
      </c>
      <c r="B6" t="s">
        <v>599</v>
      </c>
      <c r="C6" t="str">
        <f t="shared" si="0"/>
        <v>Matthew Ashton</v>
      </c>
    </row>
    <row r="7" spans="1:3" x14ac:dyDescent="0.25">
      <c r="A7" t="s">
        <v>288</v>
      </c>
      <c r="C7" t="str">
        <f t="shared" si="0"/>
        <v>J Baird-Murray</v>
      </c>
    </row>
    <row r="8" spans="1:3" x14ac:dyDescent="0.25">
      <c r="A8" t="s">
        <v>289</v>
      </c>
      <c r="C8" t="str">
        <f t="shared" si="0"/>
        <v>P Baker</v>
      </c>
    </row>
    <row r="9" spans="1:3" x14ac:dyDescent="0.25">
      <c r="A9" t="s">
        <v>290</v>
      </c>
      <c r="C9" t="str">
        <f t="shared" si="0"/>
        <v>D Banger</v>
      </c>
    </row>
    <row r="10" spans="1:3" x14ac:dyDescent="0.25">
      <c r="A10" t="s">
        <v>291</v>
      </c>
      <c r="C10" t="str">
        <f t="shared" si="0"/>
        <v>A Bangotra</v>
      </c>
    </row>
    <row r="11" spans="1:3" x14ac:dyDescent="0.25">
      <c r="A11" t="s">
        <v>292</v>
      </c>
      <c r="C11" t="str">
        <f t="shared" si="0"/>
        <v>B Barker</v>
      </c>
    </row>
    <row r="12" spans="1:3" x14ac:dyDescent="0.25">
      <c r="A12" t="s">
        <v>293</v>
      </c>
      <c r="C12" t="str">
        <f t="shared" si="0"/>
        <v>S Barnes</v>
      </c>
    </row>
    <row r="13" spans="1:3" x14ac:dyDescent="0.25">
      <c r="A13" t="s">
        <v>294</v>
      </c>
      <c r="B13" t="s">
        <v>553</v>
      </c>
      <c r="C13" t="str">
        <f t="shared" si="0"/>
        <v>Adam Barraclough</v>
      </c>
    </row>
    <row r="14" spans="1:3" x14ac:dyDescent="0.25">
      <c r="A14" t="s">
        <v>297</v>
      </c>
      <c r="B14" t="s">
        <v>600</v>
      </c>
      <c r="C14" t="str">
        <f t="shared" si="0"/>
        <v>Rory Barraclough</v>
      </c>
    </row>
    <row r="15" spans="1:3" x14ac:dyDescent="0.25">
      <c r="A15" t="s">
        <v>298</v>
      </c>
      <c r="B15" t="s">
        <v>641</v>
      </c>
      <c r="C15" t="str">
        <f t="shared" si="0"/>
        <v>William Barras</v>
      </c>
    </row>
    <row r="16" spans="1:3" x14ac:dyDescent="0.25">
      <c r="A16" t="s">
        <v>299</v>
      </c>
      <c r="C16" t="str">
        <f t="shared" si="0"/>
        <v>A Barrass</v>
      </c>
    </row>
    <row r="17" spans="1:3" x14ac:dyDescent="0.25">
      <c r="A17" t="s">
        <v>300</v>
      </c>
      <c r="C17" t="str">
        <f t="shared" si="0"/>
        <v>J Barron</v>
      </c>
    </row>
    <row r="18" spans="1:3" x14ac:dyDescent="0.25">
      <c r="A18" t="s">
        <v>301</v>
      </c>
      <c r="C18" t="str">
        <f t="shared" si="0"/>
        <v>H Barry</v>
      </c>
    </row>
    <row r="19" spans="1:3" x14ac:dyDescent="0.25">
      <c r="A19" t="s">
        <v>302</v>
      </c>
      <c r="C19" t="str">
        <f t="shared" si="0"/>
        <v>T Barry</v>
      </c>
    </row>
    <row r="20" spans="1:3" x14ac:dyDescent="0.25">
      <c r="A20" t="s">
        <v>303</v>
      </c>
      <c r="C20" t="str">
        <f t="shared" si="0"/>
        <v>P Basic</v>
      </c>
    </row>
    <row r="21" spans="1:3" x14ac:dyDescent="0.25">
      <c r="A21" t="s">
        <v>79</v>
      </c>
      <c r="B21" t="s">
        <v>554</v>
      </c>
      <c r="C21" t="str">
        <f t="shared" si="0"/>
        <v>Ed Beesley</v>
      </c>
    </row>
    <row r="22" spans="1:3" x14ac:dyDescent="0.25">
      <c r="A22" t="s">
        <v>304</v>
      </c>
      <c r="B22" t="s">
        <v>555</v>
      </c>
      <c r="C22" t="str">
        <f t="shared" si="0"/>
        <v>Julian Bell</v>
      </c>
    </row>
    <row r="23" spans="1:3" x14ac:dyDescent="0.25">
      <c r="A23" t="s">
        <v>305</v>
      </c>
      <c r="C23" t="str">
        <f t="shared" si="0"/>
        <v>? Bennet</v>
      </c>
    </row>
    <row r="24" spans="1:3" x14ac:dyDescent="0.25">
      <c r="A24" t="s">
        <v>306</v>
      </c>
      <c r="B24" t="s">
        <v>556</v>
      </c>
      <c r="C24" t="str">
        <f t="shared" si="0"/>
        <v>Ian Berry</v>
      </c>
    </row>
    <row r="25" spans="1:3" x14ac:dyDescent="0.25">
      <c r="A25" t="s">
        <v>307</v>
      </c>
      <c r="C25" t="str">
        <f t="shared" si="0"/>
        <v>A Bhattacharryya</v>
      </c>
    </row>
    <row r="26" spans="1:3" x14ac:dyDescent="0.25">
      <c r="A26" t="s">
        <v>308</v>
      </c>
      <c r="B26" t="s">
        <v>601</v>
      </c>
      <c r="C26" t="str">
        <f t="shared" si="0"/>
        <v>Raiffe Bidder</v>
      </c>
    </row>
    <row r="27" spans="1:3" x14ac:dyDescent="0.25">
      <c r="A27" t="s">
        <v>309</v>
      </c>
      <c r="C27" t="str">
        <f t="shared" si="0"/>
        <v>E Bird</v>
      </c>
    </row>
    <row r="28" spans="1:3" x14ac:dyDescent="0.25">
      <c r="A28" t="s">
        <v>57</v>
      </c>
      <c r="B28" t="s">
        <v>557</v>
      </c>
      <c r="C28" t="str">
        <f t="shared" si="0"/>
        <v>Matt Bolshaw</v>
      </c>
    </row>
    <row r="29" spans="1:3" x14ac:dyDescent="0.25">
      <c r="A29" s="45" t="s">
        <v>310</v>
      </c>
      <c r="B29" t="s">
        <v>558</v>
      </c>
      <c r="C29" t="str">
        <f t="shared" si="0"/>
        <v>Andrew Boyd</v>
      </c>
    </row>
    <row r="30" spans="1:3" x14ac:dyDescent="0.25">
      <c r="A30" t="s">
        <v>312</v>
      </c>
      <c r="C30" t="str">
        <f t="shared" si="0"/>
        <v>C Bradley</v>
      </c>
    </row>
    <row r="31" spans="1:3" x14ac:dyDescent="0.25">
      <c r="A31" t="s">
        <v>313</v>
      </c>
      <c r="C31" t="str">
        <f t="shared" si="0"/>
        <v>B Breen</v>
      </c>
    </row>
    <row r="32" spans="1:3" x14ac:dyDescent="0.25">
      <c r="A32" t="s">
        <v>314</v>
      </c>
      <c r="B32" t="s">
        <v>602</v>
      </c>
      <c r="C32" t="str">
        <f t="shared" si="0"/>
        <v>Doug Brennan</v>
      </c>
    </row>
    <row r="33" spans="1:3" x14ac:dyDescent="0.25">
      <c r="A33" t="s">
        <v>315</v>
      </c>
      <c r="C33" t="str">
        <f t="shared" si="0"/>
        <v>W Brett</v>
      </c>
    </row>
    <row r="34" spans="1:3" x14ac:dyDescent="0.25">
      <c r="A34" t="s">
        <v>4</v>
      </c>
      <c r="B34" t="s">
        <v>559</v>
      </c>
      <c r="C34" t="str">
        <f t="shared" si="0"/>
        <v>Steve Britto</v>
      </c>
    </row>
    <row r="35" spans="1:3" x14ac:dyDescent="0.25">
      <c r="A35" t="s">
        <v>317</v>
      </c>
      <c r="C35" t="str">
        <f t="shared" si="0"/>
        <v>B Brown</v>
      </c>
    </row>
    <row r="36" spans="1:3" x14ac:dyDescent="0.25">
      <c r="A36" t="s">
        <v>318</v>
      </c>
      <c r="C36" t="str">
        <f t="shared" si="0"/>
        <v>M Brown</v>
      </c>
    </row>
    <row r="37" spans="1:3" x14ac:dyDescent="0.25">
      <c r="A37" t="s">
        <v>319</v>
      </c>
      <c r="C37" t="str">
        <f t="shared" si="0"/>
        <v>P Brown</v>
      </c>
    </row>
    <row r="38" spans="1:3" x14ac:dyDescent="0.25">
      <c r="A38" t="s">
        <v>320</v>
      </c>
      <c r="C38" t="str">
        <f t="shared" si="0"/>
        <v>D Bruce</v>
      </c>
    </row>
    <row r="39" spans="1:3" x14ac:dyDescent="0.25">
      <c r="A39" t="s">
        <v>321</v>
      </c>
      <c r="C39" t="str">
        <f t="shared" si="0"/>
        <v>G Buckley</v>
      </c>
    </row>
    <row r="40" spans="1:3" x14ac:dyDescent="0.25">
      <c r="A40" t="s">
        <v>322</v>
      </c>
      <c r="B40" t="s">
        <v>560</v>
      </c>
      <c r="C40" t="str">
        <f t="shared" si="0"/>
        <v>Richard Buckley</v>
      </c>
    </row>
    <row r="41" spans="1:3" x14ac:dyDescent="0.25">
      <c r="A41" t="s">
        <v>324</v>
      </c>
      <c r="C41" t="str">
        <f t="shared" si="0"/>
        <v>G Buckner</v>
      </c>
    </row>
    <row r="42" spans="1:3" x14ac:dyDescent="0.25">
      <c r="A42" t="s">
        <v>325</v>
      </c>
      <c r="B42" t="s">
        <v>603</v>
      </c>
      <c r="C42" t="str">
        <f t="shared" si="0"/>
        <v>Alex Burriel</v>
      </c>
    </row>
    <row r="43" spans="1:3" x14ac:dyDescent="0.25">
      <c r="A43" t="s">
        <v>326</v>
      </c>
      <c r="B43" t="s">
        <v>604</v>
      </c>
      <c r="C43" t="str">
        <f t="shared" si="0"/>
        <v>Rhys Byrne</v>
      </c>
    </row>
    <row r="44" spans="1:3" x14ac:dyDescent="0.25">
      <c r="A44" t="s">
        <v>327</v>
      </c>
      <c r="C44" t="str">
        <f t="shared" si="0"/>
        <v>M Callanan</v>
      </c>
    </row>
    <row r="45" spans="1:3" x14ac:dyDescent="0.25">
      <c r="A45" t="s">
        <v>328</v>
      </c>
      <c r="B45" t="s">
        <v>605</v>
      </c>
      <c r="C45" t="str">
        <f t="shared" si="0"/>
        <v>Anthony Campbell</v>
      </c>
    </row>
    <row r="46" spans="1:3" x14ac:dyDescent="0.25">
      <c r="A46" t="s">
        <v>329</v>
      </c>
      <c r="C46" t="str">
        <f t="shared" si="0"/>
        <v>J Capel</v>
      </c>
    </row>
    <row r="47" spans="1:3" x14ac:dyDescent="0.25">
      <c r="A47" t="s">
        <v>330</v>
      </c>
      <c r="C47" t="str">
        <f t="shared" si="0"/>
        <v>C Carline</v>
      </c>
    </row>
    <row r="48" spans="1:3" x14ac:dyDescent="0.25">
      <c r="A48" t="s">
        <v>331</v>
      </c>
      <c r="B48" t="s">
        <v>561</v>
      </c>
      <c r="C48" t="str">
        <f t="shared" si="0"/>
        <v>Conor Carson</v>
      </c>
    </row>
    <row r="49" spans="1:3" x14ac:dyDescent="0.25">
      <c r="A49" t="s">
        <v>332</v>
      </c>
      <c r="B49" t="s">
        <v>562</v>
      </c>
      <c r="C49" t="str">
        <f t="shared" si="0"/>
        <v>Simon Carson</v>
      </c>
    </row>
    <row r="50" spans="1:3" x14ac:dyDescent="0.25">
      <c r="A50" t="s">
        <v>333</v>
      </c>
      <c r="C50" t="str">
        <f t="shared" si="0"/>
        <v>T Cawkwell</v>
      </c>
    </row>
    <row r="51" spans="1:3" x14ac:dyDescent="0.25">
      <c r="A51" t="s">
        <v>334</v>
      </c>
      <c r="B51" t="s">
        <v>563</v>
      </c>
      <c r="C51" t="str">
        <f t="shared" si="0"/>
        <v>Kevin Chau</v>
      </c>
    </row>
    <row r="52" spans="1:3" x14ac:dyDescent="0.25">
      <c r="A52" t="s">
        <v>335</v>
      </c>
      <c r="C52" t="str">
        <f t="shared" si="0"/>
        <v>A Chowdhary</v>
      </c>
    </row>
    <row r="53" spans="1:3" x14ac:dyDescent="0.25">
      <c r="A53" t="s">
        <v>336</v>
      </c>
      <c r="C53" t="str">
        <f t="shared" si="0"/>
        <v>C Chowdry</v>
      </c>
    </row>
    <row r="54" spans="1:3" x14ac:dyDescent="0.25">
      <c r="A54" t="s">
        <v>337</v>
      </c>
      <c r="C54" t="str">
        <f t="shared" si="0"/>
        <v>B Clark</v>
      </c>
    </row>
    <row r="55" spans="1:3" x14ac:dyDescent="0.25">
      <c r="A55" t="s">
        <v>338</v>
      </c>
      <c r="B55" t="s">
        <v>564</v>
      </c>
      <c r="C55" t="str">
        <f t="shared" si="0"/>
        <v>Dave Conway</v>
      </c>
    </row>
    <row r="56" spans="1:3" x14ac:dyDescent="0.25">
      <c r="A56" t="s">
        <v>339</v>
      </c>
      <c r="C56" t="str">
        <f t="shared" si="0"/>
        <v>J Cooper</v>
      </c>
    </row>
    <row r="57" spans="1:3" x14ac:dyDescent="0.25">
      <c r="A57" t="s">
        <v>340</v>
      </c>
      <c r="B57" t="s">
        <v>565</v>
      </c>
      <c r="C57" t="str">
        <f t="shared" si="0"/>
        <v>Robert Cox</v>
      </c>
    </row>
    <row r="58" spans="1:3" x14ac:dyDescent="0.25">
      <c r="A58" t="s">
        <v>341</v>
      </c>
      <c r="C58" t="str">
        <f t="shared" si="0"/>
        <v>N Creek</v>
      </c>
    </row>
    <row r="59" spans="1:3" x14ac:dyDescent="0.25">
      <c r="A59" t="s">
        <v>342</v>
      </c>
      <c r="C59" t="str">
        <f t="shared" si="0"/>
        <v>M Crew</v>
      </c>
    </row>
    <row r="60" spans="1:3" x14ac:dyDescent="0.25">
      <c r="A60" t="s">
        <v>343</v>
      </c>
      <c r="C60" t="str">
        <f t="shared" si="0"/>
        <v>V Cruickshank</v>
      </c>
    </row>
    <row r="61" spans="1:3" x14ac:dyDescent="0.25">
      <c r="A61" t="s">
        <v>344</v>
      </c>
      <c r="C61" t="str">
        <f t="shared" si="0"/>
        <v>S Dalton</v>
      </c>
    </row>
    <row r="62" spans="1:3" x14ac:dyDescent="0.25">
      <c r="A62" t="s">
        <v>345</v>
      </c>
      <c r="B62" t="s">
        <v>566</v>
      </c>
      <c r="C62" t="str">
        <f t="shared" si="0"/>
        <v>Dyll Davies</v>
      </c>
    </row>
    <row r="63" spans="1:3" x14ac:dyDescent="0.25">
      <c r="A63" t="s">
        <v>346</v>
      </c>
      <c r="B63" t="s">
        <v>567</v>
      </c>
      <c r="C63" t="str">
        <f t="shared" si="0"/>
        <v>Harry Davies</v>
      </c>
    </row>
    <row r="64" spans="1:3" x14ac:dyDescent="0.25">
      <c r="A64" t="s">
        <v>347</v>
      </c>
      <c r="C64" t="str">
        <f t="shared" si="0"/>
        <v>J Davies</v>
      </c>
    </row>
    <row r="65" spans="1:3" x14ac:dyDescent="0.25">
      <c r="A65" t="s">
        <v>348</v>
      </c>
      <c r="C65" t="str">
        <f t="shared" si="0"/>
        <v>L Derbyshire</v>
      </c>
    </row>
    <row r="66" spans="1:3" x14ac:dyDescent="0.25">
      <c r="A66" t="s">
        <v>349</v>
      </c>
      <c r="C66" t="str">
        <f t="shared" ref="C66:C129" si="1">IF(ISBLANK(B66),A66,B66)</f>
        <v>P Derbyshire</v>
      </c>
    </row>
    <row r="67" spans="1:3" x14ac:dyDescent="0.25">
      <c r="A67" t="s">
        <v>350</v>
      </c>
      <c r="C67" t="str">
        <f t="shared" si="1"/>
        <v>D Diamond</v>
      </c>
    </row>
    <row r="68" spans="1:3" x14ac:dyDescent="0.25">
      <c r="A68" t="s">
        <v>351</v>
      </c>
      <c r="B68" t="s">
        <v>645</v>
      </c>
      <c r="C68" t="str">
        <f t="shared" si="1"/>
        <v>Hamish Dowell</v>
      </c>
    </row>
    <row r="69" spans="1:3" x14ac:dyDescent="0.25">
      <c r="A69" t="s">
        <v>352</v>
      </c>
      <c r="B69" t="s">
        <v>642</v>
      </c>
      <c r="C69" t="str">
        <f t="shared" si="1"/>
        <v>Nicko Dowell</v>
      </c>
    </row>
    <row r="70" spans="1:3" x14ac:dyDescent="0.25">
      <c r="A70" t="s">
        <v>353</v>
      </c>
      <c r="C70" t="str">
        <f t="shared" si="1"/>
        <v>M Dudley</v>
      </c>
    </row>
    <row r="71" spans="1:3" x14ac:dyDescent="0.25">
      <c r="A71" t="s">
        <v>354</v>
      </c>
      <c r="B71" t="s">
        <v>643</v>
      </c>
      <c r="C71" t="str">
        <f t="shared" si="1"/>
        <v>Gordon Dunne</v>
      </c>
    </row>
    <row r="72" spans="1:3" x14ac:dyDescent="0.25">
      <c r="A72" t="s">
        <v>355</v>
      </c>
      <c r="C72" t="str">
        <f t="shared" si="1"/>
        <v>H Ewinger</v>
      </c>
    </row>
    <row r="73" spans="1:3" x14ac:dyDescent="0.25">
      <c r="A73" t="s">
        <v>356</v>
      </c>
      <c r="C73" t="str">
        <f t="shared" si="1"/>
        <v>E Feast</v>
      </c>
    </row>
    <row r="74" spans="1:3" x14ac:dyDescent="0.25">
      <c r="A74" t="s">
        <v>357</v>
      </c>
      <c r="B74" t="s">
        <v>568</v>
      </c>
      <c r="C74" t="str">
        <f t="shared" si="1"/>
        <v>Chris Feeney</v>
      </c>
    </row>
    <row r="75" spans="1:3" x14ac:dyDescent="0.25">
      <c r="A75" t="s">
        <v>358</v>
      </c>
      <c r="C75" t="str">
        <f t="shared" si="1"/>
        <v>P Fenech</v>
      </c>
    </row>
    <row r="76" spans="1:3" x14ac:dyDescent="0.25">
      <c r="A76" t="s">
        <v>359</v>
      </c>
      <c r="C76" t="str">
        <f t="shared" si="1"/>
        <v>T Flavin</v>
      </c>
    </row>
    <row r="77" spans="1:3" x14ac:dyDescent="0.25">
      <c r="A77" t="s">
        <v>360</v>
      </c>
      <c r="C77" t="str">
        <f t="shared" si="1"/>
        <v>S Follows</v>
      </c>
    </row>
    <row r="78" spans="1:3" x14ac:dyDescent="0.25">
      <c r="A78" t="s">
        <v>361</v>
      </c>
      <c r="C78" t="str">
        <f t="shared" si="1"/>
        <v>J Fowler</v>
      </c>
    </row>
    <row r="79" spans="1:3" x14ac:dyDescent="0.25">
      <c r="A79" t="s">
        <v>362</v>
      </c>
      <c r="B79" t="s">
        <v>606</v>
      </c>
      <c r="C79" t="str">
        <f t="shared" si="1"/>
        <v>Sav Gatfield</v>
      </c>
    </row>
    <row r="80" spans="1:3" x14ac:dyDescent="0.25">
      <c r="A80" t="s">
        <v>363</v>
      </c>
      <c r="B80" t="s">
        <v>569</v>
      </c>
      <c r="C80" t="str">
        <f t="shared" si="1"/>
        <v>Peter Garlando</v>
      </c>
    </row>
    <row r="81" spans="1:3" x14ac:dyDescent="0.25">
      <c r="A81" t="s">
        <v>364</v>
      </c>
      <c r="C81" t="str">
        <f t="shared" si="1"/>
        <v>C Gibbons</v>
      </c>
    </row>
    <row r="82" spans="1:3" x14ac:dyDescent="0.25">
      <c r="A82" t="s">
        <v>365</v>
      </c>
      <c r="B82" t="s">
        <v>570</v>
      </c>
      <c r="C82" t="str">
        <f t="shared" si="1"/>
        <v>Simon Gillman</v>
      </c>
    </row>
    <row r="83" spans="1:3" x14ac:dyDescent="0.25">
      <c r="A83" t="s">
        <v>366</v>
      </c>
      <c r="C83" t="str">
        <f t="shared" si="1"/>
        <v>R Gladstone</v>
      </c>
    </row>
    <row r="84" spans="1:3" x14ac:dyDescent="0.25">
      <c r="A84" t="s">
        <v>367</v>
      </c>
      <c r="B84" t="s">
        <v>571</v>
      </c>
      <c r="C84" t="str">
        <f t="shared" si="1"/>
        <v>Patrick Gledhill</v>
      </c>
    </row>
    <row r="85" spans="1:3" x14ac:dyDescent="0.25">
      <c r="A85" t="s">
        <v>368</v>
      </c>
      <c r="B85" t="s">
        <v>572</v>
      </c>
      <c r="C85" t="str">
        <f t="shared" si="1"/>
        <v>Ben Glover</v>
      </c>
    </row>
    <row r="86" spans="1:3" x14ac:dyDescent="0.25">
      <c r="A86" t="s">
        <v>369</v>
      </c>
      <c r="B86" t="s">
        <v>573</v>
      </c>
      <c r="C86" t="str">
        <f t="shared" si="1"/>
        <v>Liam Gray</v>
      </c>
    </row>
    <row r="87" spans="1:3" x14ac:dyDescent="0.25">
      <c r="A87" t="s">
        <v>370</v>
      </c>
      <c r="B87" t="s">
        <v>574</v>
      </c>
      <c r="C87" t="str">
        <f t="shared" si="1"/>
        <v>Joe Green</v>
      </c>
    </row>
    <row r="88" spans="1:3" x14ac:dyDescent="0.25">
      <c r="A88" t="s">
        <v>371</v>
      </c>
      <c r="C88" t="str">
        <f t="shared" si="1"/>
        <v>J Habib</v>
      </c>
    </row>
    <row r="89" spans="1:3" x14ac:dyDescent="0.25">
      <c r="A89" t="s">
        <v>373</v>
      </c>
      <c r="B89" t="s">
        <v>575</v>
      </c>
      <c r="C89" t="str">
        <f t="shared" si="1"/>
        <v>Steve Hamer</v>
      </c>
    </row>
    <row r="90" spans="1:3" x14ac:dyDescent="0.25">
      <c r="A90" t="s">
        <v>374</v>
      </c>
      <c r="C90" t="str">
        <f t="shared" si="1"/>
        <v>A Hargreaves</v>
      </c>
    </row>
    <row r="91" spans="1:3" x14ac:dyDescent="0.25">
      <c r="A91" t="s">
        <v>375</v>
      </c>
      <c r="B91" t="s">
        <v>576</v>
      </c>
      <c r="C91" t="str">
        <f t="shared" si="1"/>
        <v>Julian Harris</v>
      </c>
    </row>
    <row r="92" spans="1:3" x14ac:dyDescent="0.25">
      <c r="A92" t="s">
        <v>376</v>
      </c>
      <c r="C92" t="str">
        <f t="shared" si="1"/>
        <v>D Harvey</v>
      </c>
    </row>
    <row r="93" spans="1:3" x14ac:dyDescent="0.25">
      <c r="A93" t="s">
        <v>377</v>
      </c>
      <c r="B93" t="s">
        <v>577</v>
      </c>
      <c r="C93" t="str">
        <f t="shared" si="1"/>
        <v>Tim Hapgood</v>
      </c>
    </row>
    <row r="94" spans="1:3" x14ac:dyDescent="0.25">
      <c r="A94" t="s">
        <v>378</v>
      </c>
      <c r="B94" t="s">
        <v>578</v>
      </c>
      <c r="C94" t="str">
        <f t="shared" si="1"/>
        <v>Leo Hawkins</v>
      </c>
    </row>
    <row r="95" spans="1:3" x14ac:dyDescent="0.25">
      <c r="A95" t="s">
        <v>379</v>
      </c>
      <c r="C95" t="str">
        <f t="shared" si="1"/>
        <v>J Henderson</v>
      </c>
    </row>
    <row r="96" spans="1:3" x14ac:dyDescent="0.25">
      <c r="A96" t="s">
        <v>380</v>
      </c>
      <c r="B96" t="s">
        <v>607</v>
      </c>
      <c r="C96" t="str">
        <f t="shared" si="1"/>
        <v>Carl Hey</v>
      </c>
    </row>
    <row r="97" spans="1:3" x14ac:dyDescent="0.25">
      <c r="A97" t="s">
        <v>381</v>
      </c>
      <c r="C97" t="str">
        <f t="shared" si="1"/>
        <v>M Hiley</v>
      </c>
    </row>
    <row r="98" spans="1:3" x14ac:dyDescent="0.25">
      <c r="A98" t="s">
        <v>382</v>
      </c>
      <c r="C98" t="str">
        <f t="shared" si="1"/>
        <v>R Hobbs</v>
      </c>
    </row>
    <row r="99" spans="1:3" x14ac:dyDescent="0.25">
      <c r="A99" t="s">
        <v>383</v>
      </c>
      <c r="C99" t="str">
        <f t="shared" si="1"/>
        <v>D Hooper</v>
      </c>
    </row>
    <row r="100" spans="1:3" x14ac:dyDescent="0.25">
      <c r="A100" t="s">
        <v>384</v>
      </c>
      <c r="B100" t="s">
        <v>579</v>
      </c>
      <c r="C100" t="str">
        <f t="shared" si="1"/>
        <v>Scott Hoskin</v>
      </c>
    </row>
    <row r="101" spans="1:3" x14ac:dyDescent="0.25">
      <c r="A101" t="s">
        <v>385</v>
      </c>
      <c r="C101" t="str">
        <f t="shared" si="1"/>
        <v>S Houchin</v>
      </c>
    </row>
    <row r="102" spans="1:3" x14ac:dyDescent="0.25">
      <c r="A102" t="s">
        <v>386</v>
      </c>
      <c r="C102" t="str">
        <f t="shared" si="1"/>
        <v>F Hussain</v>
      </c>
    </row>
    <row r="103" spans="1:3" x14ac:dyDescent="0.25">
      <c r="A103" t="s">
        <v>387</v>
      </c>
      <c r="C103" t="str">
        <f t="shared" si="1"/>
        <v>S Hussain</v>
      </c>
    </row>
    <row r="104" spans="1:3" x14ac:dyDescent="0.25">
      <c r="A104" t="s">
        <v>388</v>
      </c>
      <c r="B104" t="s">
        <v>580</v>
      </c>
      <c r="C104" t="str">
        <f t="shared" si="1"/>
        <v>Ben Hynes</v>
      </c>
    </row>
    <row r="105" spans="1:3" x14ac:dyDescent="0.25">
      <c r="A105" t="s">
        <v>389</v>
      </c>
      <c r="B105" t="s">
        <v>581</v>
      </c>
      <c r="C105" t="str">
        <f t="shared" si="1"/>
        <v>Paul Hynes</v>
      </c>
    </row>
    <row r="106" spans="1:3" x14ac:dyDescent="0.25">
      <c r="A106" t="s">
        <v>390</v>
      </c>
      <c r="C106" t="str">
        <f t="shared" si="1"/>
        <v>P Jack</v>
      </c>
    </row>
    <row r="107" spans="1:3" x14ac:dyDescent="0.25">
      <c r="A107" t="s">
        <v>391</v>
      </c>
      <c r="B107" t="s">
        <v>582</v>
      </c>
      <c r="C107" t="str">
        <f t="shared" si="1"/>
        <v>James Jackson</v>
      </c>
    </row>
    <row r="108" spans="1:3" x14ac:dyDescent="0.25">
      <c r="A108" t="s">
        <v>392</v>
      </c>
      <c r="B108" t="s">
        <v>608</v>
      </c>
      <c r="C108" t="str">
        <f t="shared" si="1"/>
        <v>Luke Jackson</v>
      </c>
    </row>
    <row r="109" spans="1:3" x14ac:dyDescent="0.25">
      <c r="A109" t="s">
        <v>393</v>
      </c>
      <c r="C109" t="str">
        <f t="shared" si="1"/>
        <v>F Jagger</v>
      </c>
    </row>
    <row r="110" spans="1:3" x14ac:dyDescent="0.25">
      <c r="A110" t="s">
        <v>394</v>
      </c>
      <c r="B110" t="s">
        <v>583</v>
      </c>
      <c r="C110" t="str">
        <f t="shared" si="1"/>
        <v>Tom James</v>
      </c>
    </row>
    <row r="111" spans="1:3" x14ac:dyDescent="0.25">
      <c r="A111" t="s">
        <v>395</v>
      </c>
      <c r="C111" t="str">
        <f t="shared" si="1"/>
        <v>? Jarpesh</v>
      </c>
    </row>
    <row r="112" spans="1:3" x14ac:dyDescent="0.25">
      <c r="A112" t="s">
        <v>396</v>
      </c>
      <c r="C112" t="str">
        <f t="shared" si="1"/>
        <v>W Jeans</v>
      </c>
    </row>
    <row r="113" spans="1:3" x14ac:dyDescent="0.25">
      <c r="A113" t="s">
        <v>397</v>
      </c>
      <c r="C113" t="str">
        <f t="shared" si="1"/>
        <v>T Jeffcott</v>
      </c>
    </row>
    <row r="114" spans="1:3" x14ac:dyDescent="0.25">
      <c r="A114" t="s">
        <v>398</v>
      </c>
      <c r="C114" t="str">
        <f t="shared" si="1"/>
        <v>M Johnston</v>
      </c>
    </row>
    <row r="115" spans="1:3" x14ac:dyDescent="0.25">
      <c r="A115" t="s">
        <v>399</v>
      </c>
      <c r="C115" t="str">
        <f t="shared" si="1"/>
        <v>A Jones</v>
      </c>
    </row>
    <row r="116" spans="1:3" x14ac:dyDescent="0.25">
      <c r="A116" t="s">
        <v>400</v>
      </c>
      <c r="B116" t="s">
        <v>609</v>
      </c>
      <c r="C116" t="str">
        <f t="shared" si="1"/>
        <v>Ben Jones</v>
      </c>
    </row>
    <row r="117" spans="1:3" x14ac:dyDescent="0.25">
      <c r="A117" t="s">
        <v>401</v>
      </c>
      <c r="C117" t="str">
        <f t="shared" si="1"/>
        <v>G Jones</v>
      </c>
    </row>
    <row r="118" spans="1:3" x14ac:dyDescent="0.25">
      <c r="A118" t="s">
        <v>33</v>
      </c>
      <c r="B118" t="s">
        <v>584</v>
      </c>
      <c r="C118" t="str">
        <f t="shared" si="1"/>
        <v>Matt Jones</v>
      </c>
    </row>
    <row r="119" spans="1:3" x14ac:dyDescent="0.25">
      <c r="A119" t="s">
        <v>402</v>
      </c>
      <c r="B119" t="s">
        <v>610</v>
      </c>
      <c r="C119" t="str">
        <f t="shared" si="1"/>
        <v>Sid Kalita</v>
      </c>
    </row>
    <row r="120" spans="1:3" x14ac:dyDescent="0.25">
      <c r="A120" t="s">
        <v>403</v>
      </c>
      <c r="B120" t="s">
        <v>585</v>
      </c>
      <c r="C120" t="str">
        <f t="shared" si="1"/>
        <v>Robert Keogh</v>
      </c>
    </row>
    <row r="121" spans="1:3" x14ac:dyDescent="0.25">
      <c r="A121" t="s">
        <v>404</v>
      </c>
      <c r="B121" t="s">
        <v>586</v>
      </c>
      <c r="C121" t="str">
        <f t="shared" si="1"/>
        <v>Nasser Khan</v>
      </c>
    </row>
    <row r="122" spans="1:3" x14ac:dyDescent="0.25">
      <c r="A122" t="s">
        <v>405</v>
      </c>
      <c r="C122" t="str">
        <f t="shared" si="1"/>
        <v>H Kibble</v>
      </c>
    </row>
    <row r="123" spans="1:3" x14ac:dyDescent="0.25">
      <c r="A123" t="s">
        <v>406</v>
      </c>
      <c r="C123" t="str">
        <f t="shared" si="1"/>
        <v>M King</v>
      </c>
    </row>
    <row r="124" spans="1:3" x14ac:dyDescent="0.25">
      <c r="A124" t="s">
        <v>407</v>
      </c>
      <c r="C124" t="str">
        <f t="shared" si="1"/>
        <v>D Kingston</v>
      </c>
    </row>
    <row r="125" spans="1:3" x14ac:dyDescent="0.25">
      <c r="A125" t="s">
        <v>408</v>
      </c>
      <c r="C125" t="str">
        <f t="shared" si="1"/>
        <v>J Kirwan</v>
      </c>
    </row>
    <row r="126" spans="1:3" x14ac:dyDescent="0.25">
      <c r="A126" t="s">
        <v>409</v>
      </c>
      <c r="C126" t="str">
        <f t="shared" si="1"/>
        <v>S Kripalani</v>
      </c>
    </row>
    <row r="127" spans="1:3" x14ac:dyDescent="0.25">
      <c r="A127" t="s">
        <v>75</v>
      </c>
      <c r="B127" t="s">
        <v>587</v>
      </c>
      <c r="C127" t="str">
        <f t="shared" si="1"/>
        <v>Bala Krishna</v>
      </c>
    </row>
    <row r="128" spans="1:3" x14ac:dyDescent="0.25">
      <c r="A128" t="s">
        <v>410</v>
      </c>
      <c r="B128" t="s">
        <v>611</v>
      </c>
      <c r="C128" t="str">
        <f t="shared" si="1"/>
        <v>Arvind Kumar</v>
      </c>
    </row>
    <row r="129" spans="1:3" x14ac:dyDescent="0.25">
      <c r="A129" t="s">
        <v>411</v>
      </c>
      <c r="C129" t="str">
        <f t="shared" si="1"/>
        <v>M Lachmann</v>
      </c>
    </row>
    <row r="130" spans="1:3" x14ac:dyDescent="0.25">
      <c r="A130" t="s">
        <v>412</v>
      </c>
      <c r="B130" t="s">
        <v>588</v>
      </c>
      <c r="C130" t="str">
        <f t="shared" ref="C130:C193" si="2">IF(ISBLANK(B130),A130,B130)</f>
        <v>Paul Lane</v>
      </c>
    </row>
    <row r="131" spans="1:3" x14ac:dyDescent="0.25">
      <c r="A131" t="s">
        <v>413</v>
      </c>
      <c r="C131" t="str">
        <f t="shared" si="2"/>
        <v>G Le Grange</v>
      </c>
    </row>
    <row r="132" spans="1:3" x14ac:dyDescent="0.25">
      <c r="A132" t="s">
        <v>414</v>
      </c>
      <c r="B132" t="s">
        <v>589</v>
      </c>
      <c r="C132" t="str">
        <f t="shared" si="2"/>
        <v>Piran Legg</v>
      </c>
    </row>
    <row r="133" spans="1:3" x14ac:dyDescent="0.25">
      <c r="A133" t="s">
        <v>415</v>
      </c>
      <c r="C133" t="str">
        <f t="shared" si="2"/>
        <v>J Lewen</v>
      </c>
    </row>
    <row r="134" spans="1:3" x14ac:dyDescent="0.25">
      <c r="A134" t="s">
        <v>416</v>
      </c>
      <c r="C134" t="str">
        <f t="shared" si="2"/>
        <v>H Lewis</v>
      </c>
    </row>
    <row r="135" spans="1:3" x14ac:dyDescent="0.25">
      <c r="A135" t="s">
        <v>417</v>
      </c>
      <c r="B135" t="s">
        <v>590</v>
      </c>
      <c r="C135" t="str">
        <f t="shared" si="2"/>
        <v>Chris Lilford</v>
      </c>
    </row>
    <row r="136" spans="1:3" x14ac:dyDescent="0.25">
      <c r="A136" t="s">
        <v>419</v>
      </c>
      <c r="C136" t="str">
        <f t="shared" si="2"/>
        <v>J Lloyd</v>
      </c>
    </row>
    <row r="137" spans="1:3" x14ac:dyDescent="0.25">
      <c r="A137" t="s">
        <v>94</v>
      </c>
      <c r="B137" t="s">
        <v>591</v>
      </c>
      <c r="C137" t="str">
        <f t="shared" si="2"/>
        <v>Tom Lockhart</v>
      </c>
    </row>
    <row r="138" spans="1:3" x14ac:dyDescent="0.25">
      <c r="A138" t="s">
        <v>83</v>
      </c>
      <c r="B138" t="s">
        <v>592</v>
      </c>
      <c r="C138" t="str">
        <f t="shared" si="2"/>
        <v>Tom Lonnen</v>
      </c>
    </row>
    <row r="139" spans="1:3" x14ac:dyDescent="0.25">
      <c r="A139" t="s">
        <v>421</v>
      </c>
      <c r="B139" t="s">
        <v>593</v>
      </c>
      <c r="C139" t="str">
        <f t="shared" si="2"/>
        <v>Ross Lonsdale</v>
      </c>
    </row>
    <row r="140" spans="1:3" x14ac:dyDescent="0.25">
      <c r="A140" t="s">
        <v>422</v>
      </c>
      <c r="C140" t="str">
        <f t="shared" si="2"/>
        <v>D Machine</v>
      </c>
    </row>
    <row r="141" spans="1:3" x14ac:dyDescent="0.25">
      <c r="A141" t="s">
        <v>423</v>
      </c>
      <c r="B141" t="s">
        <v>612</v>
      </c>
      <c r="C141" t="str">
        <f t="shared" si="2"/>
        <v>Christian Maclaren</v>
      </c>
    </row>
    <row r="142" spans="1:3" x14ac:dyDescent="0.25">
      <c r="A142" t="s">
        <v>424</v>
      </c>
      <c r="C142" t="str">
        <f t="shared" si="2"/>
        <v>N Macrides</v>
      </c>
    </row>
    <row r="143" spans="1:3" x14ac:dyDescent="0.25">
      <c r="A143" t="s">
        <v>425</v>
      </c>
      <c r="C143" t="str">
        <f t="shared" si="2"/>
        <v>R Madabushi</v>
      </c>
    </row>
    <row r="144" spans="1:3" x14ac:dyDescent="0.25">
      <c r="A144" t="s">
        <v>426</v>
      </c>
      <c r="B144" t="s">
        <v>613</v>
      </c>
      <c r="C144" t="str">
        <f t="shared" si="2"/>
        <v>Harry Madley</v>
      </c>
    </row>
    <row r="145" spans="1:3" x14ac:dyDescent="0.25">
      <c r="A145" t="s">
        <v>427</v>
      </c>
      <c r="C145" t="str">
        <f t="shared" si="2"/>
        <v>M Magill</v>
      </c>
    </row>
    <row r="146" spans="1:3" x14ac:dyDescent="0.25">
      <c r="A146" t="s">
        <v>428</v>
      </c>
      <c r="C146" t="str">
        <f t="shared" si="2"/>
        <v>C Maharaj</v>
      </c>
    </row>
    <row r="147" spans="1:3" x14ac:dyDescent="0.25">
      <c r="A147" t="s">
        <v>429</v>
      </c>
      <c r="C147" t="str">
        <f t="shared" si="2"/>
        <v>B Marshall</v>
      </c>
    </row>
    <row r="148" spans="1:3" x14ac:dyDescent="0.25">
      <c r="A148" t="s">
        <v>430</v>
      </c>
      <c r="C148" t="str">
        <f t="shared" si="2"/>
        <v>K McEvoy</v>
      </c>
    </row>
    <row r="149" spans="1:3" x14ac:dyDescent="0.25">
      <c r="A149" t="s">
        <v>431</v>
      </c>
      <c r="C149" t="str">
        <f t="shared" si="2"/>
        <v>B McGhee</v>
      </c>
    </row>
    <row r="150" spans="1:3" x14ac:dyDescent="0.25">
      <c r="A150" t="s">
        <v>432</v>
      </c>
      <c r="C150" t="str">
        <f t="shared" si="2"/>
        <v>R McHarg</v>
      </c>
    </row>
    <row r="151" spans="1:3" x14ac:dyDescent="0.25">
      <c r="A151" t="s">
        <v>433</v>
      </c>
      <c r="C151" t="str">
        <f t="shared" si="2"/>
        <v>J McHugh</v>
      </c>
    </row>
    <row r="152" spans="1:3" x14ac:dyDescent="0.25">
      <c r="A152" t="s">
        <v>434</v>
      </c>
      <c r="C152" t="str">
        <f t="shared" si="2"/>
        <v>C McNee</v>
      </c>
    </row>
    <row r="153" spans="1:3" x14ac:dyDescent="0.25">
      <c r="A153" t="s">
        <v>435</v>
      </c>
      <c r="C153" t="str">
        <f t="shared" si="2"/>
        <v>J Meade</v>
      </c>
    </row>
    <row r="154" spans="1:3" x14ac:dyDescent="0.25">
      <c r="A154" t="s">
        <v>546</v>
      </c>
      <c r="C154" t="str">
        <f t="shared" si="2"/>
        <v>? Meager</v>
      </c>
    </row>
    <row r="155" spans="1:3" x14ac:dyDescent="0.25">
      <c r="A155" t="s">
        <v>436</v>
      </c>
      <c r="B155" t="s">
        <v>640</v>
      </c>
      <c r="C155" t="str">
        <f t="shared" si="2"/>
        <v>Dan Meek</v>
      </c>
    </row>
    <row r="156" spans="1:3" x14ac:dyDescent="0.25">
      <c r="A156" t="s">
        <v>437</v>
      </c>
      <c r="B156" t="s">
        <v>594</v>
      </c>
      <c r="C156" t="str">
        <f t="shared" si="2"/>
        <v>Freddie Mills</v>
      </c>
    </row>
    <row r="157" spans="1:3" x14ac:dyDescent="0.25">
      <c r="A157" t="s">
        <v>438</v>
      </c>
      <c r="C157" t="str">
        <f t="shared" si="2"/>
        <v>M Mittal</v>
      </c>
    </row>
    <row r="158" spans="1:3" x14ac:dyDescent="0.25">
      <c r="A158" t="s">
        <v>439</v>
      </c>
      <c r="B158" t="s">
        <v>614</v>
      </c>
      <c r="C158" t="str">
        <f t="shared" si="2"/>
        <v>Aruran Morgan</v>
      </c>
    </row>
    <row r="159" spans="1:3" x14ac:dyDescent="0.25">
      <c r="A159" t="s">
        <v>440</v>
      </c>
      <c r="C159" t="str">
        <f t="shared" si="2"/>
        <v>J Murphy</v>
      </c>
    </row>
    <row r="160" spans="1:3" x14ac:dyDescent="0.25">
      <c r="A160" t="s">
        <v>441</v>
      </c>
      <c r="C160" t="str">
        <f t="shared" si="2"/>
        <v>N Murphy</v>
      </c>
    </row>
    <row r="161" spans="1:3" x14ac:dyDescent="0.25">
      <c r="A161" t="s">
        <v>547</v>
      </c>
      <c r="C161" t="str">
        <f t="shared" si="2"/>
        <v>? Murphy</v>
      </c>
    </row>
    <row r="162" spans="1:3" x14ac:dyDescent="0.25">
      <c r="A162" t="s">
        <v>442</v>
      </c>
      <c r="C162" t="str">
        <f t="shared" si="2"/>
        <v>D Murray</v>
      </c>
    </row>
    <row r="163" spans="1:3" x14ac:dyDescent="0.25">
      <c r="A163" t="s">
        <v>443</v>
      </c>
      <c r="C163" t="str">
        <f t="shared" si="2"/>
        <v>R Nair</v>
      </c>
    </row>
    <row r="164" spans="1:3" x14ac:dyDescent="0.25">
      <c r="A164" t="s">
        <v>444</v>
      </c>
      <c r="C164" t="str">
        <f t="shared" si="2"/>
        <v>K Nasir</v>
      </c>
    </row>
    <row r="165" spans="1:3" x14ac:dyDescent="0.25">
      <c r="A165" t="s">
        <v>445</v>
      </c>
      <c r="C165" t="str">
        <f t="shared" si="2"/>
        <v>R Nataraju</v>
      </c>
    </row>
    <row r="166" spans="1:3" x14ac:dyDescent="0.25">
      <c r="A166" t="s">
        <v>446</v>
      </c>
      <c r="C166" t="str">
        <f t="shared" si="2"/>
        <v>A Nicholls</v>
      </c>
    </row>
    <row r="167" spans="1:3" x14ac:dyDescent="0.25">
      <c r="A167" t="s">
        <v>447</v>
      </c>
      <c r="C167" t="str">
        <f t="shared" si="2"/>
        <v>B Nicholls</v>
      </c>
    </row>
    <row r="168" spans="1:3" x14ac:dyDescent="0.25">
      <c r="A168" t="s">
        <v>448</v>
      </c>
      <c r="C168" t="str">
        <f t="shared" si="2"/>
        <v>J O'Hara</v>
      </c>
    </row>
    <row r="169" spans="1:3" x14ac:dyDescent="0.25">
      <c r="A169" t="s">
        <v>449</v>
      </c>
      <c r="C169" t="str">
        <f t="shared" si="2"/>
        <v>T Orr</v>
      </c>
    </row>
    <row r="170" spans="1:3" x14ac:dyDescent="0.25">
      <c r="A170" t="s">
        <v>450</v>
      </c>
      <c r="B170" t="s">
        <v>615</v>
      </c>
      <c r="C170" t="str">
        <f t="shared" si="2"/>
        <v>Zain O'Sullivan</v>
      </c>
    </row>
    <row r="171" spans="1:3" x14ac:dyDescent="0.25">
      <c r="A171" t="s">
        <v>91</v>
      </c>
      <c r="B171" t="s">
        <v>595</v>
      </c>
      <c r="C171" t="str">
        <f t="shared" si="2"/>
        <v>Chris Ovens</v>
      </c>
    </row>
    <row r="172" spans="1:3" x14ac:dyDescent="0.25">
      <c r="A172" t="s">
        <v>451</v>
      </c>
      <c r="C172" t="str">
        <f t="shared" si="2"/>
        <v>M Owen</v>
      </c>
    </row>
    <row r="173" spans="1:3" x14ac:dyDescent="0.25">
      <c r="A173" t="s">
        <v>452</v>
      </c>
      <c r="C173" t="str">
        <f t="shared" si="2"/>
        <v>T Oxenham</v>
      </c>
    </row>
    <row r="174" spans="1:3" x14ac:dyDescent="0.25">
      <c r="A174" t="s">
        <v>453</v>
      </c>
      <c r="C174" t="str">
        <f t="shared" si="2"/>
        <v>N Palmer</v>
      </c>
    </row>
    <row r="175" spans="1:3" x14ac:dyDescent="0.25">
      <c r="A175" t="s">
        <v>454</v>
      </c>
      <c r="C175" t="str">
        <f t="shared" si="2"/>
        <v>S Pande</v>
      </c>
    </row>
    <row r="176" spans="1:3" x14ac:dyDescent="0.25">
      <c r="A176" t="s">
        <v>455</v>
      </c>
      <c r="C176" t="str">
        <f t="shared" si="2"/>
        <v>R Paramo</v>
      </c>
    </row>
    <row r="177" spans="1:3" x14ac:dyDescent="0.25">
      <c r="A177" t="s">
        <v>456</v>
      </c>
      <c r="B177" t="s">
        <v>596</v>
      </c>
      <c r="C177" t="str">
        <f t="shared" si="2"/>
        <v>Leon Parks</v>
      </c>
    </row>
    <row r="178" spans="1:3" x14ac:dyDescent="0.25">
      <c r="A178" t="s">
        <v>457</v>
      </c>
      <c r="C178" t="str">
        <f t="shared" si="2"/>
        <v>H Parnell</v>
      </c>
    </row>
    <row r="179" spans="1:3" x14ac:dyDescent="0.25">
      <c r="A179" t="s">
        <v>458</v>
      </c>
      <c r="C179" t="str">
        <f t="shared" si="2"/>
        <v>N Paropkari</v>
      </c>
    </row>
    <row r="180" spans="1:3" x14ac:dyDescent="0.25">
      <c r="A180" t="s">
        <v>459</v>
      </c>
      <c r="C180" t="str">
        <f t="shared" si="2"/>
        <v>L Patel</v>
      </c>
    </row>
    <row r="181" spans="1:3" x14ac:dyDescent="0.25">
      <c r="A181" t="s">
        <v>460</v>
      </c>
      <c r="C181" t="str">
        <f t="shared" si="2"/>
        <v>N Patel</v>
      </c>
    </row>
    <row r="182" spans="1:3" x14ac:dyDescent="0.25">
      <c r="A182" t="s">
        <v>461</v>
      </c>
      <c r="C182" t="str">
        <f t="shared" si="2"/>
        <v>S Patel</v>
      </c>
    </row>
    <row r="183" spans="1:3" x14ac:dyDescent="0.25">
      <c r="A183" t="s">
        <v>462</v>
      </c>
      <c r="B183" t="s">
        <v>616</v>
      </c>
      <c r="C183" t="str">
        <f t="shared" si="2"/>
        <v>Ashish Paul</v>
      </c>
    </row>
    <row r="184" spans="1:3" x14ac:dyDescent="0.25">
      <c r="A184" t="s">
        <v>463</v>
      </c>
      <c r="C184" t="str">
        <f t="shared" si="2"/>
        <v>C Penton</v>
      </c>
    </row>
    <row r="185" spans="1:3" x14ac:dyDescent="0.25">
      <c r="A185" t="s">
        <v>464</v>
      </c>
      <c r="C185" t="str">
        <f t="shared" si="2"/>
        <v>E Perry</v>
      </c>
    </row>
    <row r="186" spans="1:3" x14ac:dyDescent="0.25">
      <c r="A186" t="s">
        <v>465</v>
      </c>
      <c r="C186" t="str">
        <f t="shared" si="2"/>
        <v>P Peters</v>
      </c>
    </row>
    <row r="187" spans="1:3" x14ac:dyDescent="0.25">
      <c r="A187" t="s">
        <v>466</v>
      </c>
      <c r="C187" t="str">
        <f t="shared" si="2"/>
        <v>R Phillips</v>
      </c>
    </row>
    <row r="188" spans="1:3" x14ac:dyDescent="0.25">
      <c r="A188" t="s">
        <v>467</v>
      </c>
      <c r="C188" t="str">
        <f t="shared" si="2"/>
        <v>D Pinnock</v>
      </c>
    </row>
    <row r="189" spans="1:3" x14ac:dyDescent="0.25">
      <c r="A189" t="s">
        <v>468</v>
      </c>
      <c r="B189" t="s">
        <v>597</v>
      </c>
      <c r="C189" t="str">
        <f t="shared" si="2"/>
        <v>Ed Pizii</v>
      </c>
    </row>
    <row r="190" spans="1:3" x14ac:dyDescent="0.25">
      <c r="A190" t="s">
        <v>470</v>
      </c>
      <c r="C190" t="str">
        <f t="shared" si="2"/>
        <v>C Ponnaganti</v>
      </c>
    </row>
    <row r="191" spans="1:3" x14ac:dyDescent="0.25">
      <c r="A191" t="s">
        <v>471</v>
      </c>
      <c r="C191" t="str">
        <f t="shared" si="2"/>
        <v>S Poole</v>
      </c>
    </row>
    <row r="192" spans="1:3" x14ac:dyDescent="0.25">
      <c r="A192" t="s">
        <v>472</v>
      </c>
      <c r="C192" t="str">
        <f t="shared" si="2"/>
        <v>A Pratten</v>
      </c>
    </row>
    <row r="193" spans="1:3" x14ac:dyDescent="0.25">
      <c r="A193" t="s">
        <v>473</v>
      </c>
      <c r="B193" t="s">
        <v>598</v>
      </c>
      <c r="C193" t="str">
        <f t="shared" si="2"/>
        <v>Ajit Prasad</v>
      </c>
    </row>
    <row r="194" spans="1:3" x14ac:dyDescent="0.25">
      <c r="A194" t="s">
        <v>21</v>
      </c>
      <c r="B194" t="s">
        <v>617</v>
      </c>
      <c r="C194" t="str">
        <f t="shared" ref="C194:C257" si="3">IF(ISBLANK(B194),A194,B194)</f>
        <v>Duray Pretorius</v>
      </c>
    </row>
    <row r="195" spans="1:3" x14ac:dyDescent="0.25">
      <c r="A195" t="s">
        <v>474</v>
      </c>
      <c r="C195" t="str">
        <f t="shared" si="3"/>
        <v>T Pring</v>
      </c>
    </row>
    <row r="196" spans="1:3" x14ac:dyDescent="0.25">
      <c r="A196" t="s">
        <v>475</v>
      </c>
      <c r="C196" t="str">
        <f t="shared" si="3"/>
        <v>S Raghavan</v>
      </c>
    </row>
    <row r="197" spans="1:3" x14ac:dyDescent="0.25">
      <c r="A197" t="s">
        <v>476</v>
      </c>
      <c r="C197" t="str">
        <f t="shared" si="3"/>
        <v>V Raman</v>
      </c>
    </row>
    <row r="198" spans="1:3" x14ac:dyDescent="0.25">
      <c r="A198" t="s">
        <v>477</v>
      </c>
      <c r="C198" t="str">
        <f t="shared" si="3"/>
        <v>? Ranjan</v>
      </c>
    </row>
    <row r="199" spans="1:3" x14ac:dyDescent="0.25">
      <c r="A199" t="s">
        <v>478</v>
      </c>
      <c r="C199" t="str">
        <f t="shared" si="3"/>
        <v>N Rashid</v>
      </c>
    </row>
    <row r="200" spans="1:3" x14ac:dyDescent="0.25">
      <c r="A200" t="s">
        <v>479</v>
      </c>
      <c r="C200" t="str">
        <f t="shared" si="3"/>
        <v>A Ratyna</v>
      </c>
    </row>
    <row r="201" spans="1:3" x14ac:dyDescent="0.25">
      <c r="A201" t="s">
        <v>480</v>
      </c>
      <c r="C201" t="str">
        <f t="shared" si="3"/>
        <v>A Reed</v>
      </c>
    </row>
    <row r="202" spans="1:3" x14ac:dyDescent="0.25">
      <c r="A202" t="s">
        <v>481</v>
      </c>
      <c r="C202" t="str">
        <f t="shared" si="3"/>
        <v>E Reed</v>
      </c>
    </row>
    <row r="203" spans="1:3" x14ac:dyDescent="0.25">
      <c r="A203" t="s">
        <v>482</v>
      </c>
      <c r="C203" t="str">
        <f t="shared" si="3"/>
        <v>M Rees</v>
      </c>
    </row>
    <row r="204" spans="1:3" x14ac:dyDescent="0.25">
      <c r="A204" t="s">
        <v>483</v>
      </c>
      <c r="C204" t="str">
        <f t="shared" si="3"/>
        <v>I Reham</v>
      </c>
    </row>
    <row r="205" spans="1:3" x14ac:dyDescent="0.25">
      <c r="A205" t="s">
        <v>484</v>
      </c>
      <c r="C205" t="str">
        <f t="shared" si="3"/>
        <v>R Richardson</v>
      </c>
    </row>
    <row r="206" spans="1:3" x14ac:dyDescent="0.25">
      <c r="A206" t="s">
        <v>485</v>
      </c>
      <c r="B206" t="s">
        <v>618</v>
      </c>
      <c r="C206" t="str">
        <f t="shared" si="3"/>
        <v>Matt Ridgway</v>
      </c>
    </row>
    <row r="207" spans="1:3" x14ac:dyDescent="0.25">
      <c r="A207" t="s">
        <v>486</v>
      </c>
      <c r="B207" t="s">
        <v>619</v>
      </c>
      <c r="C207" t="str">
        <f t="shared" si="3"/>
        <v>Nick Ridgway</v>
      </c>
    </row>
    <row r="208" spans="1:3" x14ac:dyDescent="0.25">
      <c r="A208" t="s">
        <v>487</v>
      </c>
      <c r="C208" t="str">
        <f t="shared" si="3"/>
        <v>D Riley</v>
      </c>
    </row>
    <row r="209" spans="1:3" x14ac:dyDescent="0.25">
      <c r="A209" t="s">
        <v>488</v>
      </c>
      <c r="B209" t="s">
        <v>620</v>
      </c>
      <c r="C209" t="str">
        <f t="shared" si="3"/>
        <v>Dave Risley</v>
      </c>
    </row>
    <row r="210" spans="1:3" x14ac:dyDescent="0.25">
      <c r="A210" t="s">
        <v>489</v>
      </c>
      <c r="B210" t="s">
        <v>621</v>
      </c>
      <c r="C210" t="str">
        <f t="shared" si="3"/>
        <v>Nick Risley</v>
      </c>
    </row>
    <row r="211" spans="1:3" x14ac:dyDescent="0.25">
      <c r="A211" t="s">
        <v>490</v>
      </c>
      <c r="C211" t="str">
        <f t="shared" si="3"/>
        <v>R Ronald</v>
      </c>
    </row>
    <row r="212" spans="1:3" x14ac:dyDescent="0.25">
      <c r="A212" t="s">
        <v>491</v>
      </c>
      <c r="B212" t="s">
        <v>622</v>
      </c>
      <c r="C212" t="str">
        <f t="shared" si="3"/>
        <v>Humphrey Rose</v>
      </c>
    </row>
    <row r="213" spans="1:3" x14ac:dyDescent="0.25">
      <c r="A213" t="s">
        <v>492</v>
      </c>
      <c r="B213" t="s">
        <v>623</v>
      </c>
      <c r="C213" t="str">
        <f t="shared" si="3"/>
        <v>Jon Ryves</v>
      </c>
    </row>
    <row r="214" spans="1:3" x14ac:dyDescent="0.25">
      <c r="A214" t="s">
        <v>493</v>
      </c>
      <c r="C214" t="str">
        <f t="shared" si="3"/>
        <v>H Sayer</v>
      </c>
    </row>
    <row r="215" spans="1:3" x14ac:dyDescent="0.25">
      <c r="A215" t="s">
        <v>494</v>
      </c>
      <c r="C215" t="str">
        <f t="shared" si="3"/>
        <v>N Scott</v>
      </c>
    </row>
    <row r="216" spans="1:3" x14ac:dyDescent="0.25">
      <c r="A216" t="s">
        <v>495</v>
      </c>
      <c r="C216" t="str">
        <f t="shared" si="3"/>
        <v>W Seymour</v>
      </c>
    </row>
    <row r="217" spans="1:3" x14ac:dyDescent="0.25">
      <c r="A217" t="s">
        <v>496</v>
      </c>
      <c r="C217" t="str">
        <f t="shared" si="3"/>
        <v>T Sharif</v>
      </c>
    </row>
    <row r="218" spans="1:3" x14ac:dyDescent="0.25">
      <c r="A218" t="s">
        <v>497</v>
      </c>
      <c r="C218" t="str">
        <f t="shared" si="3"/>
        <v>S Shaz</v>
      </c>
    </row>
    <row r="219" spans="1:3" x14ac:dyDescent="0.25">
      <c r="A219" t="s">
        <v>498</v>
      </c>
      <c r="C219" t="str">
        <f t="shared" si="3"/>
        <v>E Shelley</v>
      </c>
    </row>
    <row r="220" spans="1:3" x14ac:dyDescent="0.25">
      <c r="A220" t="s">
        <v>499</v>
      </c>
      <c r="C220" t="str">
        <f t="shared" si="3"/>
        <v>R Siddu</v>
      </c>
    </row>
    <row r="221" spans="1:3" x14ac:dyDescent="0.25">
      <c r="A221" t="s">
        <v>500</v>
      </c>
      <c r="C221" t="str">
        <f t="shared" si="3"/>
        <v>R Simkins</v>
      </c>
    </row>
    <row r="222" spans="1:3" x14ac:dyDescent="0.25">
      <c r="A222" t="s">
        <v>501</v>
      </c>
      <c r="C222" t="str">
        <f t="shared" si="3"/>
        <v>W Skidelsky</v>
      </c>
    </row>
    <row r="223" spans="1:3" x14ac:dyDescent="0.25">
      <c r="A223" t="s">
        <v>502</v>
      </c>
      <c r="B223" t="s">
        <v>624</v>
      </c>
      <c r="C223" t="str">
        <f t="shared" si="3"/>
        <v>Will Smibert</v>
      </c>
    </row>
    <row r="224" spans="1:3" x14ac:dyDescent="0.25">
      <c r="A224" t="s">
        <v>503</v>
      </c>
      <c r="C224" t="str">
        <f t="shared" si="3"/>
        <v>E Smith</v>
      </c>
    </row>
    <row r="225" spans="1:3" x14ac:dyDescent="0.25">
      <c r="A225" t="s">
        <v>504</v>
      </c>
      <c r="C225" t="str">
        <f t="shared" si="3"/>
        <v>P Smith</v>
      </c>
    </row>
    <row r="226" spans="1:3" x14ac:dyDescent="0.25">
      <c r="A226" t="s">
        <v>505</v>
      </c>
      <c r="B226" t="s">
        <v>625</v>
      </c>
      <c r="C226" t="str">
        <f t="shared" si="3"/>
        <v>James Spence</v>
      </c>
    </row>
    <row r="227" spans="1:3" x14ac:dyDescent="0.25">
      <c r="A227" t="s">
        <v>506</v>
      </c>
      <c r="B227" t="s">
        <v>627</v>
      </c>
      <c r="C227" t="str">
        <f t="shared" si="3"/>
        <v>Matt Spencer</v>
      </c>
    </row>
    <row r="228" spans="1:3" x14ac:dyDescent="0.25">
      <c r="A228" t="s">
        <v>507</v>
      </c>
      <c r="C228" t="str">
        <f t="shared" si="3"/>
        <v>R Srivastava</v>
      </c>
    </row>
    <row r="229" spans="1:3" x14ac:dyDescent="0.25">
      <c r="A229" t="s">
        <v>508</v>
      </c>
      <c r="B229" t="s">
        <v>628</v>
      </c>
      <c r="C229" t="str">
        <f t="shared" si="3"/>
        <v>Nigel Stephenson</v>
      </c>
    </row>
    <row r="230" spans="1:3" x14ac:dyDescent="0.25">
      <c r="A230" t="s">
        <v>509</v>
      </c>
      <c r="C230" t="str">
        <f t="shared" si="3"/>
        <v>A Stewart</v>
      </c>
    </row>
    <row r="231" spans="1:3" x14ac:dyDescent="0.25">
      <c r="A231" t="s">
        <v>510</v>
      </c>
      <c r="B231" t="s">
        <v>629</v>
      </c>
      <c r="C231" t="str">
        <f t="shared" si="3"/>
        <v>Ben Stinson</v>
      </c>
    </row>
    <row r="232" spans="1:3" x14ac:dyDescent="0.25">
      <c r="A232" t="s">
        <v>511</v>
      </c>
      <c r="C232" t="str">
        <f t="shared" si="3"/>
        <v>M Strachan</v>
      </c>
    </row>
    <row r="233" spans="1:3" x14ac:dyDescent="0.25">
      <c r="A233" t="s">
        <v>512</v>
      </c>
      <c r="C233" t="str">
        <f t="shared" si="3"/>
        <v>H Suri</v>
      </c>
    </row>
    <row r="234" spans="1:3" x14ac:dyDescent="0.25">
      <c r="A234" t="s">
        <v>513</v>
      </c>
      <c r="B234" t="s">
        <v>630</v>
      </c>
      <c r="C234" t="str">
        <f t="shared" si="3"/>
        <v>Sid Swaminathan</v>
      </c>
    </row>
    <row r="235" spans="1:3" x14ac:dyDescent="0.25">
      <c r="A235" t="s">
        <v>514</v>
      </c>
      <c r="C235" t="str">
        <f t="shared" si="3"/>
        <v>R Taberer</v>
      </c>
    </row>
    <row r="236" spans="1:3" x14ac:dyDescent="0.25">
      <c r="A236" t="s">
        <v>515</v>
      </c>
      <c r="C236" t="str">
        <f t="shared" si="3"/>
        <v>T Tearle</v>
      </c>
    </row>
    <row r="237" spans="1:3" x14ac:dyDescent="0.25">
      <c r="A237" t="s">
        <v>516</v>
      </c>
      <c r="C237" t="str">
        <f t="shared" si="3"/>
        <v>P Timmis</v>
      </c>
    </row>
    <row r="238" spans="1:3" x14ac:dyDescent="0.25">
      <c r="A238" t="s">
        <v>517</v>
      </c>
      <c r="C238" t="str">
        <f t="shared" si="3"/>
        <v>C Tindale</v>
      </c>
    </row>
    <row r="239" spans="1:3" x14ac:dyDescent="0.25">
      <c r="A239" t="s">
        <v>16</v>
      </c>
      <c r="B239" t="s">
        <v>626</v>
      </c>
      <c r="C239" t="str">
        <f t="shared" si="3"/>
        <v>James Tisato</v>
      </c>
    </row>
    <row r="240" spans="1:3" x14ac:dyDescent="0.25">
      <c r="A240" t="s">
        <v>518</v>
      </c>
      <c r="C240" t="str">
        <f t="shared" si="3"/>
        <v>A Titley</v>
      </c>
    </row>
    <row r="241" spans="1:3" x14ac:dyDescent="0.25">
      <c r="A241" t="s">
        <v>519</v>
      </c>
      <c r="C241" t="str">
        <f t="shared" si="3"/>
        <v>A Tolhurst</v>
      </c>
    </row>
    <row r="242" spans="1:3" x14ac:dyDescent="0.25">
      <c r="A242" t="s">
        <v>520</v>
      </c>
      <c r="B242" t="s">
        <v>631</v>
      </c>
      <c r="C242" t="str">
        <f t="shared" si="3"/>
        <v>Rory Turner</v>
      </c>
    </row>
    <row r="243" spans="1:3" x14ac:dyDescent="0.25">
      <c r="A243" t="s">
        <v>521</v>
      </c>
      <c r="C243" t="str">
        <f t="shared" si="3"/>
        <v>A Verma</v>
      </c>
    </row>
    <row r="244" spans="1:3" x14ac:dyDescent="0.25">
      <c r="A244" t="s">
        <v>548</v>
      </c>
      <c r="C244" t="str">
        <f t="shared" si="3"/>
        <v>? Vijay</v>
      </c>
    </row>
    <row r="245" spans="1:3" x14ac:dyDescent="0.25">
      <c r="A245" t="s">
        <v>522</v>
      </c>
      <c r="B245" t="s">
        <v>632</v>
      </c>
      <c r="C245" t="str">
        <f t="shared" si="3"/>
        <v>Ronny Waas</v>
      </c>
    </row>
    <row r="246" spans="1:3" x14ac:dyDescent="0.25">
      <c r="A246" t="s">
        <v>523</v>
      </c>
      <c r="C246" t="str">
        <f t="shared" si="3"/>
        <v>J Walding</v>
      </c>
    </row>
    <row r="247" spans="1:3" x14ac:dyDescent="0.25">
      <c r="A247" t="s">
        <v>524</v>
      </c>
      <c r="B247" t="s">
        <v>633</v>
      </c>
      <c r="C247" t="str">
        <f t="shared" si="3"/>
        <v>Henry Webster</v>
      </c>
    </row>
    <row r="248" spans="1:3" x14ac:dyDescent="0.25">
      <c r="A248" t="s">
        <v>525</v>
      </c>
      <c r="C248" t="str">
        <f t="shared" si="3"/>
        <v>A Whale</v>
      </c>
    </row>
    <row r="249" spans="1:3" x14ac:dyDescent="0.25">
      <c r="A249" t="s">
        <v>526</v>
      </c>
      <c r="B249" t="s">
        <v>634</v>
      </c>
      <c r="C249" t="str">
        <f t="shared" si="3"/>
        <v>Max Whiting</v>
      </c>
    </row>
    <row r="250" spans="1:3" x14ac:dyDescent="0.25">
      <c r="A250" t="s">
        <v>527</v>
      </c>
      <c r="C250" t="str">
        <f t="shared" si="3"/>
        <v>M Wilkinson</v>
      </c>
    </row>
    <row r="251" spans="1:3" x14ac:dyDescent="0.25">
      <c r="A251" t="s">
        <v>528</v>
      </c>
      <c r="B251" t="s">
        <v>635</v>
      </c>
      <c r="C251" t="str">
        <f t="shared" si="3"/>
        <v>Simon Wilkinson</v>
      </c>
    </row>
    <row r="252" spans="1:3" x14ac:dyDescent="0.25">
      <c r="A252" t="s">
        <v>529</v>
      </c>
      <c r="C252" t="str">
        <f t="shared" si="3"/>
        <v>A Willden</v>
      </c>
    </row>
    <row r="253" spans="1:3" x14ac:dyDescent="0.25">
      <c r="A253" t="s">
        <v>530</v>
      </c>
      <c r="B253" t="s">
        <v>636</v>
      </c>
      <c r="C253" t="str">
        <f t="shared" si="3"/>
        <v>Harry Willden</v>
      </c>
    </row>
    <row r="254" spans="1:3" x14ac:dyDescent="0.25">
      <c r="A254" t="s">
        <v>531</v>
      </c>
      <c r="C254" t="str">
        <f t="shared" si="3"/>
        <v>A Williams</v>
      </c>
    </row>
    <row r="255" spans="1:3" x14ac:dyDescent="0.25">
      <c r="A255" t="s">
        <v>532</v>
      </c>
      <c r="C255" t="str">
        <f t="shared" si="3"/>
        <v>Huw Williams</v>
      </c>
    </row>
    <row r="256" spans="1:3" x14ac:dyDescent="0.25">
      <c r="A256" t="s">
        <v>533</v>
      </c>
      <c r="B256" t="s">
        <v>637</v>
      </c>
      <c r="C256" t="str">
        <f t="shared" si="3"/>
        <v>Hilton Williams</v>
      </c>
    </row>
    <row r="257" spans="1:3" x14ac:dyDescent="0.25">
      <c r="A257" t="s">
        <v>534</v>
      </c>
      <c r="B257" t="s">
        <v>644</v>
      </c>
      <c r="C257" t="str">
        <f t="shared" si="3"/>
        <v>Joe Williams</v>
      </c>
    </row>
    <row r="258" spans="1:3" x14ac:dyDescent="0.25">
      <c r="A258" t="s">
        <v>535</v>
      </c>
      <c r="C258" t="str">
        <f t="shared" ref="C258:C264" si="4">IF(ISBLANK(B258),A258,B258)</f>
        <v>P Winslow</v>
      </c>
    </row>
    <row r="259" spans="1:3" x14ac:dyDescent="0.25">
      <c r="A259" t="s">
        <v>536</v>
      </c>
      <c r="B259" t="s">
        <v>638</v>
      </c>
      <c r="C259" t="str">
        <f t="shared" si="4"/>
        <v>Ed Woolcock</v>
      </c>
    </row>
    <row r="260" spans="1:3" x14ac:dyDescent="0.25">
      <c r="A260" t="s">
        <v>537</v>
      </c>
      <c r="B260" t="s">
        <v>639</v>
      </c>
      <c r="C260" t="str">
        <f t="shared" si="4"/>
        <v>Grant Wolledge</v>
      </c>
    </row>
    <row r="261" spans="1:3" x14ac:dyDescent="0.25">
      <c r="A261" t="s">
        <v>539</v>
      </c>
      <c r="C261" t="str">
        <f t="shared" si="4"/>
        <v>M Worden</v>
      </c>
    </row>
    <row r="262" spans="1:3" x14ac:dyDescent="0.25">
      <c r="A262" t="s">
        <v>540</v>
      </c>
      <c r="C262" t="str">
        <f t="shared" si="4"/>
        <v>R Wyllie</v>
      </c>
    </row>
    <row r="263" spans="1:3" x14ac:dyDescent="0.25">
      <c r="A263" t="s">
        <v>541</v>
      </c>
      <c r="C263" t="str">
        <f t="shared" si="4"/>
        <v>V Yadab</v>
      </c>
    </row>
    <row r="264" spans="1:3" x14ac:dyDescent="0.25">
      <c r="A264" t="s">
        <v>551</v>
      </c>
      <c r="C264" t="str">
        <f t="shared" si="4"/>
        <v>? Yadav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288"/>
  <sheetViews>
    <sheetView topLeftCell="A163" workbookViewId="0">
      <selection activeCell="A206" sqref="A206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4.7109375" bestFit="1" customWidth="1"/>
    <col min="4" max="4" width="3.85546875" bestFit="1" customWidth="1"/>
    <col min="5" max="5" width="5.28515625" bestFit="1" customWidth="1"/>
    <col min="6" max="6" width="4" bestFit="1" customWidth="1"/>
    <col min="7" max="7" width="3.85546875" bestFit="1" customWidth="1"/>
    <col min="8" max="8" width="4.85546875" bestFit="1" customWidth="1"/>
    <col min="9" max="9" width="3" bestFit="1" customWidth="1"/>
    <col min="10" max="10" width="4" bestFit="1" customWidth="1"/>
    <col min="11" max="11" width="3" bestFit="1" customWidth="1"/>
    <col min="12" max="12" width="5.140625" bestFit="1" customWidth="1"/>
  </cols>
  <sheetData>
    <row r="1" spans="1:13" s="39" customFormat="1" x14ac:dyDescent="0.25">
      <c r="A1" s="39" t="str">
        <f>'Career Batting'!C6</f>
        <v>Player</v>
      </c>
      <c r="B1" s="39" t="str">
        <f>'Career Batting'!D6</f>
        <v>Mat</v>
      </c>
      <c r="C1" s="39" t="str">
        <f>'Career Batting'!E6</f>
        <v>Inns</v>
      </c>
      <c r="D1" s="39" t="str">
        <f>'Career Batting'!F6</f>
        <v>NO</v>
      </c>
      <c r="E1" s="39" t="str">
        <f>'Career Batting'!G6</f>
        <v>Runs</v>
      </c>
      <c r="F1" s="39" t="str">
        <f>'Career Batting'!J6</f>
        <v>HS</v>
      </c>
      <c r="G1" s="39" t="str">
        <f>'Career Batting'!K6</f>
        <v>50s</v>
      </c>
      <c r="H1" s="39" t="str">
        <f>'Career Batting'!L6</f>
        <v>100s</v>
      </c>
      <c r="I1" s="39" t="str">
        <f>'Career Batting'!M6</f>
        <v>0s</v>
      </c>
      <c r="J1" s="39" t="str">
        <f>'Career Batting'!N6</f>
        <v>4s</v>
      </c>
      <c r="K1" s="39" t="str">
        <f>'Career Batting'!O6</f>
        <v>6s</v>
      </c>
      <c r="L1" s="39" t="str">
        <f>'Career Batting'!P6</f>
        <v>Balls</v>
      </c>
      <c r="M1" s="39" t="str">
        <f>'Career Batting'!Q6</f>
        <v xml:space="preserve"> </v>
      </c>
    </row>
    <row r="2" spans="1:13" x14ac:dyDescent="0.25">
      <c r="A2" s="45" t="str">
        <f>'Career Batting'!C7</f>
        <v>Forhad Ahmed</v>
      </c>
      <c r="B2" s="45">
        <f>'Career Batting'!D7</f>
        <v>2</v>
      </c>
      <c r="C2" s="45">
        <f>'Career Batting'!E7</f>
        <v>2</v>
      </c>
      <c r="D2" s="45">
        <f>'Career Batting'!F7</f>
        <v>0</v>
      </c>
      <c r="E2" s="45">
        <f>'Career Batting'!G7</f>
        <v>35</v>
      </c>
      <c r="F2" s="45">
        <f>'Career Batting'!J7</f>
        <v>23</v>
      </c>
      <c r="G2" s="45">
        <f>'Career Batting'!K7</f>
        <v>0</v>
      </c>
      <c r="H2" s="45">
        <f>'Career Batting'!L7</f>
        <v>0</v>
      </c>
      <c r="I2" s="45">
        <f>'Career Batting'!M7</f>
        <v>0</v>
      </c>
      <c r="J2" s="45">
        <f>'Career Batting'!N7</f>
        <v>4</v>
      </c>
      <c r="K2" s="45">
        <f>'Career Batting'!O7</f>
        <v>0</v>
      </c>
      <c r="L2" s="45">
        <f>IF(ISBLANK('Career Batting'!P7), "", 'Career Batting'!P7)</f>
        <v>46</v>
      </c>
    </row>
    <row r="3" spans="1:13" x14ac:dyDescent="0.25">
      <c r="A3" s="45" t="str">
        <f>'Career Batting'!C8</f>
        <v>A Akash</v>
      </c>
      <c r="B3" s="45">
        <f>'Career Batting'!D8</f>
        <v>1</v>
      </c>
      <c r="C3" s="45">
        <f>'Career Batting'!E8</f>
        <v>0</v>
      </c>
      <c r="D3" s="45">
        <f>'Career Batting'!F8</f>
        <v>0</v>
      </c>
      <c r="E3" s="45">
        <f>'Career Batting'!G8</f>
        <v>0</v>
      </c>
      <c r="F3" s="45" t="str">
        <f>'Career Batting'!J8</f>
        <v>0*</v>
      </c>
      <c r="G3" s="45">
        <f>'Career Batting'!K8</f>
        <v>0</v>
      </c>
      <c r="H3" s="45">
        <f>'Career Batting'!L8</f>
        <v>0</v>
      </c>
      <c r="I3" s="45">
        <f>'Career Batting'!M8</f>
        <v>0</v>
      </c>
      <c r="J3" s="45">
        <f>'Career Batting'!N8</f>
        <v>0</v>
      </c>
      <c r="K3" s="45">
        <f>'Career Batting'!O8</f>
        <v>0</v>
      </c>
      <c r="L3" s="45" t="str">
        <f>IF(ISBLANK('Career Batting'!P8), "", 'Career Batting'!P8)</f>
        <v/>
      </c>
    </row>
    <row r="4" spans="1:13" x14ac:dyDescent="0.25">
      <c r="A4" s="45" t="str">
        <f>'Career Batting'!C9</f>
        <v>B Ali</v>
      </c>
      <c r="B4" s="45">
        <f>'Career Batting'!D9</f>
        <v>1</v>
      </c>
      <c r="C4" s="45">
        <f>'Career Batting'!E9</f>
        <v>1</v>
      </c>
      <c r="D4" s="45">
        <f>'Career Batting'!F9</f>
        <v>0</v>
      </c>
      <c r="E4" s="45">
        <f>'Career Batting'!G9</f>
        <v>7</v>
      </c>
      <c r="F4" s="45">
        <f>'Career Batting'!J9</f>
        <v>7</v>
      </c>
      <c r="G4" s="45">
        <f>'Career Batting'!K9</f>
        <v>0</v>
      </c>
      <c r="H4" s="45">
        <f>'Career Batting'!L9</f>
        <v>0</v>
      </c>
      <c r="I4" s="45">
        <f>'Career Batting'!M9</f>
        <v>0</v>
      </c>
      <c r="J4" s="45">
        <f>'Career Batting'!N9</f>
        <v>1</v>
      </c>
      <c r="K4" s="45">
        <f>'Career Batting'!O9</f>
        <v>0</v>
      </c>
      <c r="L4" s="45" t="str">
        <f>IF(ISBLANK('Career Batting'!P9), "", 'Career Batting'!P9)</f>
        <v/>
      </c>
    </row>
    <row r="5" spans="1:13" x14ac:dyDescent="0.25">
      <c r="A5" s="45" t="str">
        <f>'Career Batting'!C10</f>
        <v>S Ali</v>
      </c>
      <c r="B5" s="45">
        <f>'Career Batting'!D10</f>
        <v>1</v>
      </c>
      <c r="C5" s="45">
        <f>'Career Batting'!E10</f>
        <v>0</v>
      </c>
      <c r="D5" s="45">
        <f>'Career Batting'!F10</f>
        <v>0</v>
      </c>
      <c r="E5" s="45">
        <f>'Career Batting'!G10</f>
        <v>0</v>
      </c>
      <c r="F5" s="45">
        <f>'Career Batting'!J10</f>
        <v>0</v>
      </c>
      <c r="G5" s="45">
        <f>'Career Batting'!K10</f>
        <v>0</v>
      </c>
      <c r="H5" s="45">
        <f>'Career Batting'!L10</f>
        <v>0</v>
      </c>
      <c r="I5" s="45">
        <f>'Career Batting'!M10</f>
        <v>0</v>
      </c>
      <c r="J5" s="45">
        <f>'Career Batting'!N10</f>
        <v>0</v>
      </c>
      <c r="K5" s="45">
        <f>'Career Batting'!O10</f>
        <v>0</v>
      </c>
      <c r="L5" s="45" t="str">
        <f>IF(ISBLANK('Career Batting'!P10), "", 'Career Batting'!P10)</f>
        <v/>
      </c>
    </row>
    <row r="6" spans="1:13" x14ac:dyDescent="0.25">
      <c r="A6" s="45" t="str">
        <f>'Career Batting'!C11</f>
        <v>S Anaokar</v>
      </c>
      <c r="B6" s="45">
        <f>'Career Batting'!D11</f>
        <v>129</v>
      </c>
      <c r="C6" s="45">
        <f>'Career Batting'!E11</f>
        <v>119</v>
      </c>
      <c r="D6" s="45">
        <f>'Career Batting'!F11</f>
        <v>13</v>
      </c>
      <c r="E6" s="45">
        <f>'Career Batting'!G11</f>
        <v>2600</v>
      </c>
      <c r="F6" s="45">
        <f>'Career Batting'!J11</f>
        <v>111</v>
      </c>
      <c r="G6" s="45">
        <f>'Career Batting'!K11</f>
        <v>13</v>
      </c>
      <c r="H6" s="45">
        <f>'Career Batting'!L11</f>
        <v>3</v>
      </c>
      <c r="I6" s="45">
        <f>'Career Batting'!M11</f>
        <v>16</v>
      </c>
      <c r="J6" s="45">
        <f>'Career Batting'!N11</f>
        <v>183</v>
      </c>
      <c r="K6" s="45">
        <f>'Career Batting'!O11</f>
        <v>21</v>
      </c>
      <c r="L6" s="45" t="str">
        <f>IF(ISBLANK('Career Batting'!P11), "", 'Career Batting'!P11)</f>
        <v/>
      </c>
    </row>
    <row r="7" spans="1:13" x14ac:dyDescent="0.25">
      <c r="A7" s="45" t="str">
        <f>'Career Batting'!C12</f>
        <v>Matthew Ashton</v>
      </c>
      <c r="B7" s="45">
        <f>'Career Batting'!D12</f>
        <v>121</v>
      </c>
      <c r="C7" s="45">
        <f>'Career Batting'!E12</f>
        <v>93</v>
      </c>
      <c r="D7" s="45">
        <f>'Career Batting'!F12</f>
        <v>20</v>
      </c>
      <c r="E7" s="45">
        <f>'Career Batting'!G12</f>
        <v>973</v>
      </c>
      <c r="F7" s="45">
        <f>'Career Batting'!J12</f>
        <v>101</v>
      </c>
      <c r="G7" s="45">
        <f>'Career Batting'!K12</f>
        <v>0</v>
      </c>
      <c r="H7" s="45">
        <f>'Career Batting'!L12</f>
        <v>1</v>
      </c>
      <c r="I7" s="45">
        <f>'Career Batting'!M12</f>
        <v>15</v>
      </c>
      <c r="J7" s="45">
        <f>'Career Batting'!N12</f>
        <v>85</v>
      </c>
      <c r="K7" s="45">
        <f>'Career Batting'!O12</f>
        <v>4</v>
      </c>
      <c r="L7" s="45" t="str">
        <f>IF(ISBLANK('Career Batting'!P12), "", 'Career Batting'!P12)</f>
        <v/>
      </c>
    </row>
    <row r="8" spans="1:13" x14ac:dyDescent="0.25">
      <c r="A8" s="45" t="str">
        <f>'Career Batting'!C13</f>
        <v>J Baird-Murray</v>
      </c>
      <c r="B8" s="45">
        <f>'Career Batting'!D13</f>
        <v>4</v>
      </c>
      <c r="C8" s="45">
        <f>'Career Batting'!E13</f>
        <v>3</v>
      </c>
      <c r="D8" s="45">
        <f>'Career Batting'!F13</f>
        <v>0</v>
      </c>
      <c r="E8" s="45">
        <f>'Career Batting'!G13</f>
        <v>46</v>
      </c>
      <c r="F8" s="45">
        <f>'Career Batting'!J13</f>
        <v>26</v>
      </c>
      <c r="G8" s="45">
        <f>'Career Batting'!K13</f>
        <v>0</v>
      </c>
      <c r="H8" s="45">
        <f>'Career Batting'!L13</f>
        <v>0</v>
      </c>
      <c r="I8" s="45">
        <f>'Career Batting'!M13</f>
        <v>0</v>
      </c>
      <c r="J8" s="45">
        <f>'Career Batting'!N13</f>
        <v>5</v>
      </c>
      <c r="K8" s="45">
        <f>'Career Batting'!O13</f>
        <v>0</v>
      </c>
      <c r="L8" s="45" t="str">
        <f>IF(ISBLANK('Career Batting'!P13), "", 'Career Batting'!P13)</f>
        <v/>
      </c>
    </row>
    <row r="9" spans="1:13" x14ac:dyDescent="0.25">
      <c r="A9" s="45" t="str">
        <f>'Career Batting'!C14</f>
        <v>P Baker</v>
      </c>
      <c r="B9" s="45">
        <f>'Career Batting'!D14</f>
        <v>1</v>
      </c>
      <c r="C9" s="45">
        <f>'Career Batting'!E14</f>
        <v>0</v>
      </c>
      <c r="D9" s="45">
        <f>'Career Batting'!F14</f>
        <v>0</v>
      </c>
      <c r="E9" s="45">
        <f>'Career Batting'!G14</f>
        <v>0</v>
      </c>
      <c r="F9" s="45">
        <f>'Career Batting'!J14</f>
        <v>0</v>
      </c>
      <c r="G9" s="45">
        <f>'Career Batting'!K14</f>
        <v>0</v>
      </c>
      <c r="H9" s="45">
        <f>'Career Batting'!L14</f>
        <v>0</v>
      </c>
      <c r="I9" s="45">
        <f>'Career Batting'!M14</f>
        <v>0</v>
      </c>
      <c r="J9" s="45">
        <f>'Career Batting'!N14</f>
        <v>0</v>
      </c>
      <c r="K9" s="45">
        <f>'Career Batting'!O14</f>
        <v>0</v>
      </c>
      <c r="L9" s="45" t="str">
        <f>IF(ISBLANK('Career Batting'!P14), "", 'Career Batting'!P14)</f>
        <v/>
      </c>
    </row>
    <row r="10" spans="1:13" x14ac:dyDescent="0.25">
      <c r="A10" s="45" t="str">
        <f>'Career Batting'!C15</f>
        <v>D Banger</v>
      </c>
      <c r="B10" s="45">
        <f>'Career Batting'!D15</f>
        <v>14</v>
      </c>
      <c r="C10" s="45">
        <f>'Career Batting'!E15</f>
        <v>14</v>
      </c>
      <c r="D10" s="45">
        <f>'Career Batting'!F15</f>
        <v>3</v>
      </c>
      <c r="E10" s="45">
        <f>'Career Batting'!G15</f>
        <v>147</v>
      </c>
      <c r="F10" s="45">
        <f>'Career Batting'!J15</f>
        <v>45</v>
      </c>
      <c r="G10" s="45">
        <f>'Career Batting'!K15</f>
        <v>0</v>
      </c>
      <c r="H10" s="45">
        <f>'Career Batting'!L15</f>
        <v>0</v>
      </c>
      <c r="I10" s="45">
        <f>'Career Batting'!M15</f>
        <v>3</v>
      </c>
      <c r="J10" s="45">
        <f>'Career Batting'!N15</f>
        <v>18</v>
      </c>
      <c r="K10" s="45">
        <f>'Career Batting'!O15</f>
        <v>2</v>
      </c>
      <c r="L10" s="45" t="str">
        <f>IF(ISBLANK('Career Batting'!P15), "", 'Career Batting'!P15)</f>
        <v/>
      </c>
    </row>
    <row r="11" spans="1:13" x14ac:dyDescent="0.25">
      <c r="A11" s="45" t="str">
        <f>'Career Batting'!C16</f>
        <v>A Bangotra</v>
      </c>
      <c r="B11" s="45">
        <f>'Career Batting'!D16</f>
        <v>22</v>
      </c>
      <c r="C11" s="45">
        <f>'Career Batting'!E16</f>
        <v>22</v>
      </c>
      <c r="D11" s="45">
        <f>'Career Batting'!F16</f>
        <v>0</v>
      </c>
      <c r="E11" s="45">
        <f>'Career Batting'!G16</f>
        <v>527</v>
      </c>
      <c r="F11" s="45">
        <f>'Career Batting'!J16</f>
        <v>82</v>
      </c>
      <c r="G11" s="45">
        <f>'Career Batting'!K16</f>
        <v>4</v>
      </c>
      <c r="H11" s="45">
        <f>'Career Batting'!L16</f>
        <v>0</v>
      </c>
      <c r="I11" s="45">
        <f>'Career Batting'!M16</f>
        <v>0</v>
      </c>
      <c r="J11" s="45">
        <f>'Career Batting'!N16</f>
        <v>52</v>
      </c>
      <c r="K11" s="45">
        <f>'Career Batting'!O16</f>
        <v>1</v>
      </c>
      <c r="L11" s="45" t="str">
        <f>IF(ISBLANK('Career Batting'!P16), "", 'Career Batting'!P16)</f>
        <v/>
      </c>
    </row>
    <row r="12" spans="1:13" x14ac:dyDescent="0.25">
      <c r="A12" s="45" t="str">
        <f>'Career Batting'!C17</f>
        <v>B Barker</v>
      </c>
      <c r="B12" s="45">
        <f>'Career Batting'!D17</f>
        <v>1</v>
      </c>
      <c r="C12" s="45">
        <f>'Career Batting'!E17</f>
        <v>1</v>
      </c>
      <c r="D12" s="45">
        <f>'Career Batting'!F17</f>
        <v>0</v>
      </c>
      <c r="E12" s="45">
        <f>'Career Batting'!G17</f>
        <v>6</v>
      </c>
      <c r="F12" s="45">
        <f>'Career Batting'!J17</f>
        <v>6</v>
      </c>
      <c r="G12" s="45">
        <f>'Career Batting'!K17</f>
        <v>0</v>
      </c>
      <c r="H12" s="45">
        <f>'Career Batting'!L17</f>
        <v>0</v>
      </c>
      <c r="I12" s="45">
        <f>'Career Batting'!M17</f>
        <v>0</v>
      </c>
      <c r="J12" s="45">
        <f>'Career Batting'!N17</f>
        <v>1</v>
      </c>
      <c r="K12" s="45">
        <f>'Career Batting'!O17</f>
        <v>0</v>
      </c>
      <c r="L12" s="45" t="str">
        <f>IF(ISBLANK('Career Batting'!P17), "", 'Career Batting'!P17)</f>
        <v/>
      </c>
    </row>
    <row r="13" spans="1:13" x14ac:dyDescent="0.25">
      <c r="A13" s="45" t="str">
        <f>'Career Batting'!C18</f>
        <v>S Barnes</v>
      </c>
      <c r="B13" s="45">
        <f>'Career Batting'!D18</f>
        <v>1</v>
      </c>
      <c r="C13" s="45">
        <f>'Career Batting'!E18</f>
        <v>0</v>
      </c>
      <c r="D13" s="45">
        <f>'Career Batting'!F18</f>
        <v>0</v>
      </c>
      <c r="E13" s="45">
        <f>'Career Batting'!G18</f>
        <v>0</v>
      </c>
      <c r="F13" s="45">
        <f>'Career Batting'!J18</f>
        <v>0</v>
      </c>
      <c r="G13" s="45">
        <f>'Career Batting'!K18</f>
        <v>0</v>
      </c>
      <c r="H13" s="45">
        <f>'Career Batting'!L18</f>
        <v>0</v>
      </c>
      <c r="I13" s="45">
        <f>'Career Batting'!M18</f>
        <v>0</v>
      </c>
      <c r="J13" s="45">
        <f>'Career Batting'!N18</f>
        <v>0</v>
      </c>
      <c r="K13" s="45">
        <f>'Career Batting'!O18</f>
        <v>0</v>
      </c>
      <c r="L13" s="45" t="str">
        <f>IF(ISBLANK('Career Batting'!P18), "", 'Career Batting'!P18)</f>
        <v/>
      </c>
    </row>
    <row r="14" spans="1:13" x14ac:dyDescent="0.25">
      <c r="A14" s="45" t="str">
        <f>'Career Batting'!C19</f>
        <v>Adam Barraclough</v>
      </c>
      <c r="B14" s="45">
        <f>'Career Batting'!D19</f>
        <v>51</v>
      </c>
      <c r="C14" s="45">
        <f>'Career Batting'!E19</f>
        <v>50</v>
      </c>
      <c r="D14" s="45">
        <f>'Career Batting'!F19</f>
        <v>4</v>
      </c>
      <c r="E14" s="45">
        <f>'Career Batting'!G19</f>
        <v>1344</v>
      </c>
      <c r="F14" s="45">
        <f>'Career Batting'!J19</f>
        <v>99</v>
      </c>
      <c r="G14" s="45">
        <f>'Career Batting'!K19</f>
        <v>10</v>
      </c>
      <c r="H14" s="45">
        <f>'Career Batting'!L19</f>
        <v>0</v>
      </c>
      <c r="I14" s="45">
        <f>'Career Batting'!M19</f>
        <v>4</v>
      </c>
      <c r="J14" s="45">
        <f>'Career Batting'!N19</f>
        <v>125</v>
      </c>
      <c r="K14" s="45">
        <f>'Career Batting'!O19</f>
        <v>16</v>
      </c>
      <c r="L14" s="45">
        <f>IF(ISBLANK('Career Batting'!P19), "", 'Career Batting'!P19)</f>
        <v>1207</v>
      </c>
    </row>
    <row r="15" spans="1:13" x14ac:dyDescent="0.25">
      <c r="A15" s="45" t="str">
        <f>'Career Batting'!C20</f>
        <v>Rory Barraclough</v>
      </c>
      <c r="B15" s="45">
        <f>'Career Batting'!D20</f>
        <v>3</v>
      </c>
      <c r="C15" s="45">
        <f>'Career Batting'!E20</f>
        <v>3</v>
      </c>
      <c r="D15" s="45">
        <f>'Career Batting'!F20</f>
        <v>2</v>
      </c>
      <c r="E15" s="45">
        <f>'Career Batting'!G20</f>
        <v>20</v>
      </c>
      <c r="F15" s="45">
        <f>'Career Batting'!J20</f>
        <v>13</v>
      </c>
      <c r="G15" s="45">
        <f>'Career Batting'!K20</f>
        <v>0</v>
      </c>
      <c r="H15" s="45">
        <f>'Career Batting'!L20</f>
        <v>0</v>
      </c>
      <c r="I15" s="45">
        <f>'Career Batting'!M20</f>
        <v>0</v>
      </c>
      <c r="J15" s="45">
        <f>'Career Batting'!N20</f>
        <v>1</v>
      </c>
      <c r="K15" s="45">
        <f>'Career Batting'!O20</f>
        <v>0</v>
      </c>
      <c r="L15" s="45" t="str">
        <f>IF(ISBLANK('Career Batting'!P20), "", 'Career Batting'!P20)</f>
        <v/>
      </c>
    </row>
    <row r="16" spans="1:13" x14ac:dyDescent="0.25">
      <c r="A16" s="45" t="str">
        <f>'Career Batting'!C21</f>
        <v>William Barras</v>
      </c>
      <c r="B16" s="45">
        <f>'Career Batting'!D21</f>
        <v>52</v>
      </c>
      <c r="C16" s="45">
        <f>'Career Batting'!E21</f>
        <v>43</v>
      </c>
      <c r="D16" s="45">
        <f>'Career Batting'!F21</f>
        <v>9</v>
      </c>
      <c r="E16" s="45">
        <f>'Career Batting'!G21</f>
        <v>621</v>
      </c>
      <c r="F16" s="45">
        <f>'Career Batting'!J21</f>
        <v>44</v>
      </c>
      <c r="G16" s="45">
        <f>'Career Batting'!K21</f>
        <v>0</v>
      </c>
      <c r="H16" s="45">
        <f>'Career Batting'!L21</f>
        <v>0</v>
      </c>
      <c r="I16" s="45">
        <f>'Career Batting'!M21</f>
        <v>4</v>
      </c>
      <c r="J16" s="45">
        <f>'Career Batting'!N21</f>
        <v>81</v>
      </c>
      <c r="K16" s="45">
        <f>'Career Batting'!O21</f>
        <v>4</v>
      </c>
      <c r="L16" s="45" t="str">
        <f>IF(ISBLANK('Career Batting'!P21), "", 'Career Batting'!P21)</f>
        <v/>
      </c>
    </row>
    <row r="17" spans="1:12" x14ac:dyDescent="0.25">
      <c r="A17" s="45" t="str">
        <f>'Career Batting'!C22</f>
        <v>A Barrass</v>
      </c>
      <c r="B17" s="45">
        <f>'Career Batting'!D22</f>
        <v>1</v>
      </c>
      <c r="C17" s="45">
        <f>'Career Batting'!E22</f>
        <v>1</v>
      </c>
      <c r="D17" s="45">
        <f>'Career Batting'!F22</f>
        <v>0</v>
      </c>
      <c r="E17" s="45">
        <f>'Career Batting'!G22</f>
        <v>25</v>
      </c>
      <c r="F17" s="45">
        <f>'Career Batting'!J22</f>
        <v>25</v>
      </c>
      <c r="G17" s="45">
        <f>'Career Batting'!K22</f>
        <v>0</v>
      </c>
      <c r="H17" s="45">
        <f>'Career Batting'!L22</f>
        <v>0</v>
      </c>
      <c r="I17" s="45">
        <f>'Career Batting'!M22</f>
        <v>0</v>
      </c>
      <c r="J17" s="45">
        <f>'Career Batting'!N22</f>
        <v>0</v>
      </c>
      <c r="K17" s="45">
        <f>'Career Batting'!O22</f>
        <v>0</v>
      </c>
      <c r="L17" s="45" t="str">
        <f>IF(ISBLANK('Career Batting'!P22), "", 'Career Batting'!P22)</f>
        <v/>
      </c>
    </row>
    <row r="18" spans="1:12" x14ac:dyDescent="0.25">
      <c r="A18" s="45" t="str">
        <f>'Career Batting'!C23</f>
        <v>J Barron</v>
      </c>
      <c r="B18" s="45">
        <f>'Career Batting'!D23</f>
        <v>16</v>
      </c>
      <c r="C18" s="45">
        <f>'Career Batting'!E23</f>
        <v>14</v>
      </c>
      <c r="D18" s="45">
        <f>'Career Batting'!F23</f>
        <v>5</v>
      </c>
      <c r="E18" s="45">
        <f>'Career Batting'!G23</f>
        <v>34</v>
      </c>
      <c r="F18" s="45">
        <f>'Career Batting'!J23</f>
        <v>18</v>
      </c>
      <c r="G18" s="45">
        <f>'Career Batting'!K23</f>
        <v>0</v>
      </c>
      <c r="H18" s="45">
        <f>'Career Batting'!L23</f>
        <v>0</v>
      </c>
      <c r="I18" s="45">
        <f>'Career Batting'!M23</f>
        <v>6</v>
      </c>
      <c r="J18" s="45">
        <f>'Career Batting'!N23</f>
        <v>4</v>
      </c>
      <c r="K18" s="45">
        <f>'Career Batting'!O23</f>
        <v>0</v>
      </c>
      <c r="L18" s="45" t="str">
        <f>IF(ISBLANK('Career Batting'!P23), "", 'Career Batting'!P23)</f>
        <v/>
      </c>
    </row>
    <row r="19" spans="1:12" x14ac:dyDescent="0.25">
      <c r="A19" s="45" t="str">
        <f>'Career Batting'!C24</f>
        <v>H Barry</v>
      </c>
      <c r="B19" s="45">
        <f>'Career Batting'!D24</f>
        <v>1</v>
      </c>
      <c r="C19" s="45">
        <f>'Career Batting'!E24</f>
        <v>0</v>
      </c>
      <c r="D19" s="45">
        <f>'Career Batting'!F24</f>
        <v>0</v>
      </c>
      <c r="E19" s="45">
        <f>'Career Batting'!G24</f>
        <v>0</v>
      </c>
      <c r="F19" s="45">
        <f>'Career Batting'!J24</f>
        <v>0</v>
      </c>
      <c r="G19" s="45">
        <f>'Career Batting'!K24</f>
        <v>0</v>
      </c>
      <c r="H19" s="45">
        <f>'Career Batting'!L24</f>
        <v>0</v>
      </c>
      <c r="I19" s="45">
        <f>'Career Batting'!M24</f>
        <v>0</v>
      </c>
      <c r="J19" s="45">
        <f>'Career Batting'!N24</f>
        <v>0</v>
      </c>
      <c r="K19" s="45">
        <f>'Career Batting'!O24</f>
        <v>0</v>
      </c>
      <c r="L19" s="45" t="str">
        <f>IF(ISBLANK('Career Batting'!P24), "", 'Career Batting'!P24)</f>
        <v/>
      </c>
    </row>
    <row r="20" spans="1:12" x14ac:dyDescent="0.25">
      <c r="A20" s="45" t="str">
        <f>'Career Batting'!C25</f>
        <v>T Barry</v>
      </c>
      <c r="B20" s="45">
        <f>'Career Batting'!D25</f>
        <v>2</v>
      </c>
      <c r="C20" s="45">
        <f>'Career Batting'!E25</f>
        <v>1</v>
      </c>
      <c r="D20" s="45">
        <f>'Career Batting'!F25</f>
        <v>0</v>
      </c>
      <c r="E20" s="45">
        <f>'Career Batting'!G25</f>
        <v>0</v>
      </c>
      <c r="F20" s="45">
        <f>'Career Batting'!J25</f>
        <v>0</v>
      </c>
      <c r="G20" s="45">
        <f>'Career Batting'!K25</f>
        <v>0</v>
      </c>
      <c r="H20" s="45">
        <f>'Career Batting'!L25</f>
        <v>0</v>
      </c>
      <c r="I20" s="45">
        <f>'Career Batting'!M25</f>
        <v>1</v>
      </c>
      <c r="J20" s="45">
        <f>'Career Batting'!N25</f>
        <v>0</v>
      </c>
      <c r="K20" s="45">
        <f>'Career Batting'!O25</f>
        <v>0</v>
      </c>
      <c r="L20" s="45" t="str">
        <f>IF(ISBLANK('Career Batting'!P25), "", 'Career Batting'!P25)</f>
        <v/>
      </c>
    </row>
    <row r="21" spans="1:12" x14ac:dyDescent="0.25">
      <c r="A21" s="45" t="str">
        <f>'Career Batting'!C26</f>
        <v>P Basic</v>
      </c>
      <c r="B21" s="45">
        <f>'Career Batting'!D26</f>
        <v>12</v>
      </c>
      <c r="C21" s="45">
        <f>'Career Batting'!E26</f>
        <v>10</v>
      </c>
      <c r="D21" s="45">
        <f>'Career Batting'!F26</f>
        <v>1</v>
      </c>
      <c r="E21" s="45">
        <f>'Career Batting'!G26</f>
        <v>350</v>
      </c>
      <c r="F21" s="45">
        <f>'Career Batting'!J26</f>
        <v>78</v>
      </c>
      <c r="G21" s="45">
        <f>'Career Batting'!K26</f>
        <v>3</v>
      </c>
      <c r="H21" s="45">
        <f>'Career Batting'!L26</f>
        <v>0</v>
      </c>
      <c r="I21" s="45">
        <f>'Career Batting'!M26</f>
        <v>0</v>
      </c>
      <c r="J21" s="45">
        <f>'Career Batting'!N26</f>
        <v>51</v>
      </c>
      <c r="K21" s="45">
        <f>'Career Batting'!O26</f>
        <v>3</v>
      </c>
      <c r="L21" s="45" t="str">
        <f>IF(ISBLANK('Career Batting'!P26), "", 'Career Batting'!P26)</f>
        <v/>
      </c>
    </row>
    <row r="22" spans="1:12" x14ac:dyDescent="0.25">
      <c r="A22" s="45" t="str">
        <f>'Career Batting'!C27</f>
        <v>Ed Beesley</v>
      </c>
      <c r="B22" s="45">
        <f>'Career Batting'!D27</f>
        <v>43</v>
      </c>
      <c r="C22" s="45">
        <f>'Career Batting'!E27</f>
        <v>20</v>
      </c>
      <c r="D22" s="45">
        <f>'Career Batting'!F27</f>
        <v>9</v>
      </c>
      <c r="E22" s="45">
        <f>'Career Batting'!G27</f>
        <v>122</v>
      </c>
      <c r="F22" s="45">
        <f>'Career Batting'!J27</f>
        <v>49</v>
      </c>
      <c r="G22" s="45">
        <f>'Career Batting'!K27</f>
        <v>0</v>
      </c>
      <c r="H22" s="45">
        <f>'Career Batting'!L27</f>
        <v>0</v>
      </c>
      <c r="I22" s="45">
        <f>'Career Batting'!M27</f>
        <v>4</v>
      </c>
      <c r="J22" s="45">
        <f>'Career Batting'!N27</f>
        <v>5</v>
      </c>
      <c r="K22" s="45">
        <f>'Career Batting'!O27</f>
        <v>2</v>
      </c>
      <c r="L22" s="45" t="str">
        <f>IF(ISBLANK('Career Batting'!P27), "", 'Career Batting'!P27)</f>
        <v/>
      </c>
    </row>
    <row r="23" spans="1:12" x14ac:dyDescent="0.25">
      <c r="A23" s="45" t="str">
        <f>'Career Batting'!C28</f>
        <v>Julian Bell</v>
      </c>
      <c r="B23" s="45">
        <f>'Career Batting'!D28</f>
        <v>72</v>
      </c>
      <c r="C23" s="45">
        <f>'Career Batting'!E28</f>
        <v>66</v>
      </c>
      <c r="D23" s="45">
        <f>'Career Batting'!F28</f>
        <v>7</v>
      </c>
      <c r="E23" s="45">
        <f>'Career Batting'!G28</f>
        <v>635</v>
      </c>
      <c r="F23" s="45">
        <f>'Career Batting'!J28</f>
        <v>45</v>
      </c>
      <c r="G23" s="45">
        <f>'Career Batting'!K28</f>
        <v>0</v>
      </c>
      <c r="H23" s="45">
        <f>'Career Batting'!L28</f>
        <v>0</v>
      </c>
      <c r="I23" s="45">
        <f>'Career Batting'!M28</f>
        <v>13</v>
      </c>
      <c r="J23" s="45">
        <f>'Career Batting'!N28</f>
        <v>52</v>
      </c>
      <c r="K23" s="45">
        <f>'Career Batting'!O28</f>
        <v>1</v>
      </c>
      <c r="L23" s="45" t="str">
        <f>IF(ISBLANK('Career Batting'!P28), "", 'Career Batting'!P28)</f>
        <v/>
      </c>
    </row>
    <row r="24" spans="1:12" x14ac:dyDescent="0.25">
      <c r="A24" s="45" t="str">
        <f>'Career Batting'!C29</f>
        <v>? Bennet</v>
      </c>
      <c r="B24" s="45">
        <f>'Career Batting'!D29</f>
        <v>1</v>
      </c>
      <c r="C24" s="45">
        <f>'Career Batting'!E29</f>
        <v>1</v>
      </c>
      <c r="D24" s="45">
        <f>'Career Batting'!F29</f>
        <v>0</v>
      </c>
      <c r="E24" s="45">
        <f>'Career Batting'!G29</f>
        <v>0</v>
      </c>
      <c r="F24" s="45">
        <f>'Career Batting'!J29</f>
        <v>0</v>
      </c>
      <c r="G24" s="45">
        <f>'Career Batting'!K29</f>
        <v>0</v>
      </c>
      <c r="H24" s="45">
        <f>'Career Batting'!L29</f>
        <v>0</v>
      </c>
      <c r="I24" s="45">
        <f>'Career Batting'!M29</f>
        <v>1</v>
      </c>
      <c r="J24" s="45">
        <f>'Career Batting'!N29</f>
        <v>0</v>
      </c>
      <c r="K24" s="45">
        <f>'Career Batting'!O29</f>
        <v>0</v>
      </c>
      <c r="L24" s="45" t="str">
        <f>IF(ISBLANK('Career Batting'!P29), "", 'Career Batting'!P29)</f>
        <v/>
      </c>
    </row>
    <row r="25" spans="1:12" x14ac:dyDescent="0.25">
      <c r="A25" s="45" t="str">
        <f>'Career Batting'!C30</f>
        <v>Ian Berry</v>
      </c>
      <c r="B25" s="45">
        <f>'Career Batting'!D30</f>
        <v>158</v>
      </c>
      <c r="C25" s="45">
        <f>'Career Batting'!E30</f>
        <v>149</v>
      </c>
      <c r="D25" s="45">
        <f>'Career Batting'!F30</f>
        <v>25</v>
      </c>
      <c r="E25" s="45">
        <f>'Career Batting'!G30</f>
        <v>2465</v>
      </c>
      <c r="F25" s="45">
        <f>'Career Batting'!J30</f>
        <v>78</v>
      </c>
      <c r="G25" s="45">
        <f>'Career Batting'!K30</f>
        <v>12</v>
      </c>
      <c r="H25" s="45">
        <f>'Career Batting'!L30</f>
        <v>0</v>
      </c>
      <c r="I25" s="45">
        <f>'Career Batting'!M30</f>
        <v>16</v>
      </c>
      <c r="J25" s="45">
        <f>'Career Batting'!N30</f>
        <v>0</v>
      </c>
      <c r="K25" s="45">
        <f>'Career Batting'!O30</f>
        <v>0</v>
      </c>
      <c r="L25" s="45" t="str">
        <f>IF(ISBLANK('Career Batting'!P30), "", 'Career Batting'!P30)</f>
        <v/>
      </c>
    </row>
    <row r="26" spans="1:12" x14ac:dyDescent="0.25">
      <c r="A26" s="45" t="str">
        <f>'Career Batting'!C31</f>
        <v>A Bhattacharryya</v>
      </c>
      <c r="B26" s="45">
        <f>'Career Batting'!D31</f>
        <v>2</v>
      </c>
      <c r="C26" s="45">
        <f>'Career Batting'!E31</f>
        <v>1</v>
      </c>
      <c r="D26" s="45">
        <f>'Career Batting'!F31</f>
        <v>0</v>
      </c>
      <c r="E26" s="45">
        <f>'Career Batting'!G31</f>
        <v>1</v>
      </c>
      <c r="F26" s="45">
        <f>'Career Batting'!J31</f>
        <v>1</v>
      </c>
      <c r="G26" s="45">
        <f>'Career Batting'!K31</f>
        <v>0</v>
      </c>
      <c r="H26" s="45">
        <f>'Career Batting'!L31</f>
        <v>0</v>
      </c>
      <c r="I26" s="45">
        <f>'Career Batting'!M31</f>
        <v>0</v>
      </c>
      <c r="J26" s="45">
        <f>'Career Batting'!N31</f>
        <v>0</v>
      </c>
      <c r="K26" s="45">
        <f>'Career Batting'!O31</f>
        <v>0</v>
      </c>
      <c r="L26" s="45" t="str">
        <f>IF(ISBLANK('Career Batting'!P31), "", 'Career Batting'!P31)</f>
        <v/>
      </c>
    </row>
    <row r="27" spans="1:12" x14ac:dyDescent="0.25">
      <c r="A27" s="45" t="str">
        <f>'Career Batting'!C32</f>
        <v>Raiffe Bidder</v>
      </c>
      <c r="B27" s="45">
        <f>'Career Batting'!D32</f>
        <v>4</v>
      </c>
      <c r="C27" s="45">
        <f>'Career Batting'!E32</f>
        <v>3</v>
      </c>
      <c r="D27" s="45">
        <f>'Career Batting'!F32</f>
        <v>1</v>
      </c>
      <c r="E27" s="45">
        <f>'Career Batting'!G32</f>
        <v>11</v>
      </c>
      <c r="F27" s="45">
        <f>'Career Batting'!J32</f>
        <v>5</v>
      </c>
      <c r="G27" s="45">
        <f>'Career Batting'!K32</f>
        <v>0</v>
      </c>
      <c r="H27" s="45">
        <f>'Career Batting'!L32</f>
        <v>0</v>
      </c>
      <c r="I27" s="45">
        <f>'Career Batting'!M32</f>
        <v>0</v>
      </c>
      <c r="J27" s="45">
        <f>'Career Batting'!N32</f>
        <v>1</v>
      </c>
      <c r="K27" s="45">
        <f>'Career Batting'!O32</f>
        <v>0</v>
      </c>
      <c r="L27" s="45">
        <f>IF(ISBLANK('Career Batting'!P32), "", 'Career Batting'!P32)</f>
        <v>28</v>
      </c>
    </row>
    <row r="28" spans="1:12" x14ac:dyDescent="0.25">
      <c r="A28" s="45" t="str">
        <f>'Career Batting'!C33</f>
        <v>E Bird</v>
      </c>
      <c r="B28" s="45">
        <f>'Career Batting'!D33</f>
        <v>50</v>
      </c>
      <c r="C28" s="45">
        <f>'Career Batting'!E33</f>
        <v>46</v>
      </c>
      <c r="D28" s="45">
        <f>'Career Batting'!F33</f>
        <v>4</v>
      </c>
      <c r="E28" s="45">
        <f>'Career Batting'!G33</f>
        <v>1263</v>
      </c>
      <c r="F28" s="45">
        <f>'Career Batting'!J33</f>
        <v>87</v>
      </c>
      <c r="G28" s="45">
        <f>'Career Batting'!K33</f>
        <v>7</v>
      </c>
      <c r="H28" s="45">
        <f>'Career Batting'!L33</f>
        <v>0</v>
      </c>
      <c r="I28" s="45">
        <f>'Career Batting'!M33</f>
        <v>5</v>
      </c>
      <c r="J28" s="45">
        <f>'Career Batting'!N33</f>
        <v>4</v>
      </c>
      <c r="K28" s="45">
        <f>'Career Batting'!O33</f>
        <v>0</v>
      </c>
      <c r="L28" s="45" t="str">
        <f>IF(ISBLANK('Career Batting'!P33), "", 'Career Batting'!P33)</f>
        <v/>
      </c>
    </row>
    <row r="29" spans="1:12" x14ac:dyDescent="0.25">
      <c r="A29" s="45" t="str">
        <f>'Career Batting'!C34</f>
        <v>Matt Bolshaw</v>
      </c>
      <c r="B29" s="45">
        <f>'Career Batting'!D34</f>
        <v>23</v>
      </c>
      <c r="C29" s="45">
        <f>'Career Batting'!E34</f>
        <v>17</v>
      </c>
      <c r="D29" s="45">
        <f>'Career Batting'!F34</f>
        <v>2</v>
      </c>
      <c r="E29" s="45">
        <f>'Career Batting'!G34</f>
        <v>244</v>
      </c>
      <c r="F29" s="45">
        <f>'Career Batting'!J34</f>
        <v>44</v>
      </c>
      <c r="G29" s="45">
        <f>'Career Batting'!K34</f>
        <v>0</v>
      </c>
      <c r="H29" s="45">
        <f>'Career Batting'!L34</f>
        <v>0</v>
      </c>
      <c r="I29" s="45">
        <f>'Career Batting'!M34</f>
        <v>3</v>
      </c>
      <c r="J29" s="45">
        <f>'Career Batting'!N34</f>
        <v>30</v>
      </c>
      <c r="K29" s="45">
        <f>'Career Batting'!O34</f>
        <v>3</v>
      </c>
      <c r="L29" s="45">
        <f>IF(ISBLANK('Career Batting'!P34), "", 'Career Batting'!P34)</f>
        <v>224</v>
      </c>
    </row>
    <row r="30" spans="1:12" x14ac:dyDescent="0.25">
      <c r="A30" s="45" t="str">
        <f>'Career Batting'!C35</f>
        <v>Andrew Boyd</v>
      </c>
      <c r="B30" s="45">
        <f>'Career Batting'!D35</f>
        <v>100</v>
      </c>
      <c r="C30" s="45">
        <f>'Career Batting'!E35</f>
        <v>61</v>
      </c>
      <c r="D30" s="45">
        <f>'Career Batting'!F35</f>
        <v>20</v>
      </c>
      <c r="E30" s="45">
        <f>'Career Batting'!G35</f>
        <v>82</v>
      </c>
      <c r="F30" s="45">
        <f>'Career Batting'!J35</f>
        <v>9</v>
      </c>
      <c r="G30" s="45">
        <f>'Career Batting'!K35</f>
        <v>0</v>
      </c>
      <c r="H30" s="45">
        <f>'Career Batting'!L35</f>
        <v>0</v>
      </c>
      <c r="I30" s="45">
        <f>'Career Batting'!M35</f>
        <v>23</v>
      </c>
      <c r="J30" s="45">
        <f>'Career Batting'!N35</f>
        <v>5</v>
      </c>
      <c r="K30" s="45">
        <f>'Career Batting'!O35</f>
        <v>0</v>
      </c>
      <c r="L30" s="45" t="str">
        <f>IF(ISBLANK('Career Batting'!P35), "", 'Career Batting'!P35)</f>
        <v/>
      </c>
    </row>
    <row r="31" spans="1:12" x14ac:dyDescent="0.25">
      <c r="A31" s="45" t="str">
        <f>'Career Batting'!C36</f>
        <v>C Bradley</v>
      </c>
      <c r="B31" s="45">
        <f>'Career Batting'!D36</f>
        <v>4</v>
      </c>
      <c r="C31" s="45">
        <f>'Career Batting'!E36</f>
        <v>2</v>
      </c>
      <c r="D31" s="45">
        <f>'Career Batting'!F36</f>
        <v>1</v>
      </c>
      <c r="E31" s="45">
        <f>'Career Batting'!G36</f>
        <v>14</v>
      </c>
      <c r="F31" s="45">
        <f>'Career Batting'!J36</f>
        <v>10</v>
      </c>
      <c r="G31" s="45">
        <f>'Career Batting'!K36</f>
        <v>0</v>
      </c>
      <c r="H31" s="45">
        <f>'Career Batting'!L36</f>
        <v>0</v>
      </c>
      <c r="I31" s="45">
        <f>'Career Batting'!M36</f>
        <v>0</v>
      </c>
      <c r="J31" s="45">
        <f>'Career Batting'!N36</f>
        <v>0</v>
      </c>
      <c r="K31" s="45">
        <f>'Career Batting'!O36</f>
        <v>0</v>
      </c>
      <c r="L31" s="45" t="str">
        <f>IF(ISBLANK('Career Batting'!P36), "", 'Career Batting'!P36)</f>
        <v/>
      </c>
    </row>
    <row r="32" spans="1:12" x14ac:dyDescent="0.25">
      <c r="A32" s="45" t="str">
        <f>'Career Batting'!C37</f>
        <v>B Breen</v>
      </c>
      <c r="B32" s="45">
        <f>'Career Batting'!D37</f>
        <v>1</v>
      </c>
      <c r="C32" s="45">
        <f>'Career Batting'!E37</f>
        <v>1</v>
      </c>
      <c r="D32" s="45">
        <f>'Career Batting'!F37</f>
        <v>0</v>
      </c>
      <c r="E32" s="45">
        <f>'Career Batting'!G37</f>
        <v>22</v>
      </c>
      <c r="F32" s="45">
        <f>'Career Batting'!J37</f>
        <v>22</v>
      </c>
      <c r="G32" s="45">
        <f>'Career Batting'!K37</f>
        <v>0</v>
      </c>
      <c r="H32" s="45">
        <f>'Career Batting'!L37</f>
        <v>0</v>
      </c>
      <c r="I32" s="45">
        <f>'Career Batting'!M37</f>
        <v>0</v>
      </c>
      <c r="J32" s="45">
        <f>'Career Batting'!N37</f>
        <v>5</v>
      </c>
      <c r="K32" s="45">
        <f>'Career Batting'!O37</f>
        <v>0</v>
      </c>
      <c r="L32" s="45" t="str">
        <f>IF(ISBLANK('Career Batting'!P37), "", 'Career Batting'!P37)</f>
        <v/>
      </c>
    </row>
    <row r="33" spans="1:12" x14ac:dyDescent="0.25">
      <c r="A33" s="45" t="str">
        <f>'Career Batting'!C38</f>
        <v>Doug Brennan</v>
      </c>
      <c r="B33" s="45">
        <f>'Career Batting'!D38</f>
        <v>11</v>
      </c>
      <c r="C33" s="45">
        <f>'Career Batting'!E38</f>
        <v>9</v>
      </c>
      <c r="D33" s="45">
        <f>'Career Batting'!F38</f>
        <v>2</v>
      </c>
      <c r="E33" s="45">
        <f>'Career Batting'!G38</f>
        <v>42</v>
      </c>
      <c r="F33" s="45">
        <f>'Career Batting'!J38</f>
        <v>11</v>
      </c>
      <c r="G33" s="45">
        <f>'Career Batting'!K38</f>
        <v>0</v>
      </c>
      <c r="H33" s="45">
        <f>'Career Batting'!L38</f>
        <v>0</v>
      </c>
      <c r="I33" s="45">
        <f>'Career Batting'!M38</f>
        <v>3</v>
      </c>
      <c r="J33" s="45">
        <f>'Career Batting'!N38</f>
        <v>4</v>
      </c>
      <c r="K33" s="45">
        <f>'Career Batting'!O38</f>
        <v>0</v>
      </c>
      <c r="L33" s="45" t="str">
        <f>IF(ISBLANK('Career Batting'!P38), "", 'Career Batting'!P38)</f>
        <v/>
      </c>
    </row>
    <row r="34" spans="1:12" x14ac:dyDescent="0.25">
      <c r="A34" s="45" t="str">
        <f>'Career Batting'!C39</f>
        <v>W Brett</v>
      </c>
      <c r="B34" s="45">
        <f>'Career Batting'!D39</f>
        <v>4</v>
      </c>
      <c r="C34" s="45">
        <f>'Career Batting'!E39</f>
        <v>2</v>
      </c>
      <c r="D34" s="45">
        <f>'Career Batting'!F39</f>
        <v>1</v>
      </c>
      <c r="E34" s="45">
        <f>'Career Batting'!G39</f>
        <v>45</v>
      </c>
      <c r="F34" s="45">
        <f>'Career Batting'!J39</f>
        <v>41</v>
      </c>
      <c r="G34" s="45">
        <f>'Career Batting'!K39</f>
        <v>0</v>
      </c>
      <c r="H34" s="45">
        <f>'Career Batting'!L39</f>
        <v>0</v>
      </c>
      <c r="I34" s="45">
        <f>'Career Batting'!M39</f>
        <v>0</v>
      </c>
      <c r="J34" s="45">
        <f>'Career Batting'!N39</f>
        <v>6</v>
      </c>
      <c r="K34" s="45">
        <f>'Career Batting'!O39</f>
        <v>0</v>
      </c>
      <c r="L34" s="45" t="str">
        <f>IF(ISBLANK('Career Batting'!P39), "", 'Career Batting'!P39)</f>
        <v/>
      </c>
    </row>
    <row r="35" spans="1:12" x14ac:dyDescent="0.25">
      <c r="A35" s="45" t="str">
        <f>'Career Batting'!C40</f>
        <v>Steve Britto</v>
      </c>
      <c r="B35" s="45">
        <f>'Career Batting'!D40</f>
        <v>356</v>
      </c>
      <c r="C35" s="45">
        <f>'Career Batting'!E40</f>
        <v>347</v>
      </c>
      <c r="D35" s="45">
        <f>'Career Batting'!F40</f>
        <v>45</v>
      </c>
      <c r="E35" s="45">
        <f>'Career Batting'!G40</f>
        <v>8619</v>
      </c>
      <c r="F35" s="45">
        <f>'Career Batting'!J40</f>
        <v>135</v>
      </c>
      <c r="G35" s="45">
        <f>'Career Batting'!K40</f>
        <v>44</v>
      </c>
      <c r="H35" s="45">
        <f>'Career Batting'!L40</f>
        <v>6</v>
      </c>
      <c r="I35" s="45">
        <f>'Career Batting'!M40</f>
        <v>29</v>
      </c>
      <c r="J35" s="45">
        <f>'Career Batting'!N40</f>
        <v>854</v>
      </c>
      <c r="K35" s="45">
        <f>'Career Batting'!O40</f>
        <v>98</v>
      </c>
      <c r="L35" s="45" t="str">
        <f>IF(ISBLANK('Career Batting'!P40), "", 'Career Batting'!P40)</f>
        <v/>
      </c>
    </row>
    <row r="36" spans="1:12" x14ac:dyDescent="0.25">
      <c r="A36" s="45" t="str">
        <f>'Career Batting'!C41</f>
        <v>B Brown</v>
      </c>
      <c r="B36" s="45">
        <f>'Career Batting'!D41</f>
        <v>17</v>
      </c>
      <c r="C36" s="45">
        <f>'Career Batting'!E41</f>
        <v>15</v>
      </c>
      <c r="D36" s="45">
        <f>'Career Batting'!F41</f>
        <v>2</v>
      </c>
      <c r="E36" s="45">
        <f>'Career Batting'!G41</f>
        <v>192</v>
      </c>
      <c r="F36" s="45">
        <f>'Career Batting'!J41</f>
        <v>35</v>
      </c>
      <c r="G36" s="45">
        <f>'Career Batting'!K41</f>
        <v>0</v>
      </c>
      <c r="H36" s="45">
        <f>'Career Batting'!L41</f>
        <v>0</v>
      </c>
      <c r="I36" s="45">
        <f>'Career Batting'!M41</f>
        <v>1</v>
      </c>
      <c r="J36" s="45">
        <f>'Career Batting'!N41</f>
        <v>6</v>
      </c>
      <c r="K36" s="45">
        <f>'Career Batting'!O41</f>
        <v>3</v>
      </c>
      <c r="L36" s="45" t="str">
        <f>IF(ISBLANK('Career Batting'!P41), "", 'Career Batting'!P41)</f>
        <v/>
      </c>
    </row>
    <row r="37" spans="1:12" x14ac:dyDescent="0.25">
      <c r="A37" s="45" t="str">
        <f>'Career Batting'!C42</f>
        <v>M Brown</v>
      </c>
      <c r="B37" s="45">
        <f>'Career Batting'!D42</f>
        <v>1</v>
      </c>
      <c r="C37" s="45">
        <f>'Career Batting'!E42</f>
        <v>1</v>
      </c>
      <c r="D37" s="45">
        <f>'Career Batting'!F42</f>
        <v>0</v>
      </c>
      <c r="E37" s="45">
        <f>'Career Batting'!G42</f>
        <v>2</v>
      </c>
      <c r="F37" s="45">
        <f>'Career Batting'!J42</f>
        <v>2</v>
      </c>
      <c r="G37" s="45">
        <f>'Career Batting'!K42</f>
        <v>0</v>
      </c>
      <c r="H37" s="45">
        <f>'Career Batting'!L42</f>
        <v>0</v>
      </c>
      <c r="I37" s="45">
        <f>'Career Batting'!M42</f>
        <v>0</v>
      </c>
      <c r="J37" s="45">
        <f>'Career Batting'!N42</f>
        <v>0</v>
      </c>
      <c r="K37" s="45">
        <f>'Career Batting'!O42</f>
        <v>0</v>
      </c>
      <c r="L37" s="45" t="str">
        <f>IF(ISBLANK('Career Batting'!P42), "", 'Career Batting'!P42)</f>
        <v/>
      </c>
    </row>
    <row r="38" spans="1:12" x14ac:dyDescent="0.25">
      <c r="A38" s="45" t="str">
        <f>'Career Batting'!C43</f>
        <v>P Brown</v>
      </c>
      <c r="B38" s="45">
        <f>'Career Batting'!D43</f>
        <v>22</v>
      </c>
      <c r="C38" s="45">
        <f>'Career Batting'!E43</f>
        <v>21</v>
      </c>
      <c r="D38" s="45">
        <f>'Career Batting'!F43</f>
        <v>1</v>
      </c>
      <c r="E38" s="45">
        <f>'Career Batting'!G43</f>
        <v>52</v>
      </c>
      <c r="F38" s="45">
        <f>'Career Batting'!J43</f>
        <v>22</v>
      </c>
      <c r="G38" s="45">
        <f>'Career Batting'!K43</f>
        <v>0</v>
      </c>
      <c r="H38" s="45">
        <f>'Career Batting'!L43</f>
        <v>0</v>
      </c>
      <c r="I38" s="45">
        <f>'Career Batting'!M43</f>
        <v>8</v>
      </c>
      <c r="J38" s="45">
        <f>'Career Batting'!N43</f>
        <v>4</v>
      </c>
      <c r="K38" s="45">
        <f>'Career Batting'!O43</f>
        <v>0</v>
      </c>
      <c r="L38" s="45" t="str">
        <f>IF(ISBLANK('Career Batting'!P43), "", 'Career Batting'!P43)</f>
        <v/>
      </c>
    </row>
    <row r="39" spans="1:12" x14ac:dyDescent="0.25">
      <c r="A39" s="45" t="str">
        <f>'Career Batting'!C44</f>
        <v>D Bruce</v>
      </c>
      <c r="B39" s="45">
        <f>'Career Batting'!D44</f>
        <v>1</v>
      </c>
      <c r="C39" s="45">
        <f>'Career Batting'!E44</f>
        <v>1</v>
      </c>
      <c r="D39" s="45">
        <f>'Career Batting'!F44</f>
        <v>0</v>
      </c>
      <c r="E39" s="45">
        <f>'Career Batting'!G44</f>
        <v>0</v>
      </c>
      <c r="F39" s="45">
        <f>'Career Batting'!J44</f>
        <v>0</v>
      </c>
      <c r="G39" s="45">
        <f>'Career Batting'!K44</f>
        <v>0</v>
      </c>
      <c r="H39" s="45">
        <f>'Career Batting'!L44</f>
        <v>0</v>
      </c>
      <c r="I39" s="45">
        <f>'Career Batting'!M44</f>
        <v>1</v>
      </c>
      <c r="J39" s="45">
        <f>'Career Batting'!N44</f>
        <v>0</v>
      </c>
      <c r="K39" s="45">
        <f>'Career Batting'!O44</f>
        <v>0</v>
      </c>
      <c r="L39" s="45" t="str">
        <f>IF(ISBLANK('Career Batting'!P44), "", 'Career Batting'!P44)</f>
        <v/>
      </c>
    </row>
    <row r="40" spans="1:12" x14ac:dyDescent="0.25">
      <c r="A40" s="45" t="str">
        <f>'Career Batting'!C45</f>
        <v>G Buckley</v>
      </c>
      <c r="B40" s="45">
        <f>'Career Batting'!D45</f>
        <v>1</v>
      </c>
      <c r="C40" s="45">
        <f>'Career Batting'!E45</f>
        <v>1</v>
      </c>
      <c r="D40" s="45">
        <f>'Career Batting'!F45</f>
        <v>0</v>
      </c>
      <c r="E40" s="45">
        <f>'Career Batting'!G45</f>
        <v>0</v>
      </c>
      <c r="F40" s="45">
        <f>'Career Batting'!J45</f>
        <v>0</v>
      </c>
      <c r="G40" s="45">
        <f>'Career Batting'!K45</f>
        <v>0</v>
      </c>
      <c r="H40" s="45">
        <f>'Career Batting'!L45</f>
        <v>0</v>
      </c>
      <c r="I40" s="45">
        <f>'Career Batting'!M45</f>
        <v>1</v>
      </c>
      <c r="J40" s="45">
        <f>'Career Batting'!N45</f>
        <v>0</v>
      </c>
      <c r="K40" s="45">
        <f>'Career Batting'!O45</f>
        <v>0</v>
      </c>
      <c r="L40" s="45" t="str">
        <f>IF(ISBLANK('Career Batting'!P45), "", 'Career Batting'!P45)</f>
        <v/>
      </c>
    </row>
    <row r="41" spans="1:12" x14ac:dyDescent="0.25">
      <c r="A41" s="45" t="str">
        <f>'Career Batting'!C46</f>
        <v>Richard Buckley</v>
      </c>
      <c r="B41" s="45">
        <f>'Career Batting'!D46</f>
        <v>200</v>
      </c>
      <c r="C41" s="45">
        <f>'Career Batting'!E46</f>
        <v>175</v>
      </c>
      <c r="D41" s="45">
        <f>'Career Batting'!F46</f>
        <v>20</v>
      </c>
      <c r="E41" s="45">
        <f>'Career Batting'!G46</f>
        <v>1994</v>
      </c>
      <c r="F41" s="45">
        <f>'Career Batting'!J46</f>
        <v>73</v>
      </c>
      <c r="G41" s="45">
        <f>'Career Batting'!K46</f>
        <v>6</v>
      </c>
      <c r="H41" s="45">
        <f>'Career Batting'!L46</f>
        <v>0</v>
      </c>
      <c r="I41" s="45">
        <f>'Career Batting'!M46</f>
        <v>30</v>
      </c>
      <c r="J41" s="45">
        <f>'Career Batting'!N46</f>
        <v>158</v>
      </c>
      <c r="K41" s="45">
        <f>'Career Batting'!O46</f>
        <v>2</v>
      </c>
      <c r="L41" s="45" t="str">
        <f>IF(ISBLANK('Career Batting'!P46), "", 'Career Batting'!P46)</f>
        <v/>
      </c>
    </row>
    <row r="42" spans="1:12" x14ac:dyDescent="0.25">
      <c r="A42" s="45" t="str">
        <f>'Career Batting'!C47</f>
        <v>G Buckner</v>
      </c>
      <c r="B42" s="45">
        <f>'Career Batting'!D47</f>
        <v>117</v>
      </c>
      <c r="C42" s="45">
        <f>'Career Batting'!E47</f>
        <v>107</v>
      </c>
      <c r="D42" s="45">
        <f>'Career Batting'!F47</f>
        <v>12</v>
      </c>
      <c r="E42" s="45">
        <f>'Career Batting'!G47</f>
        <v>1712</v>
      </c>
      <c r="F42" s="45">
        <f>'Career Batting'!J47</f>
        <v>84</v>
      </c>
      <c r="G42" s="45">
        <f>'Career Batting'!K47</f>
        <v>6</v>
      </c>
      <c r="H42" s="45">
        <f>'Career Batting'!L47</f>
        <v>0</v>
      </c>
      <c r="I42" s="45">
        <f>'Career Batting'!M47</f>
        <v>11</v>
      </c>
      <c r="J42" s="45">
        <f>'Career Batting'!N47</f>
        <v>32</v>
      </c>
      <c r="K42" s="45">
        <f>'Career Batting'!O47</f>
        <v>3</v>
      </c>
      <c r="L42" s="45" t="str">
        <f>IF(ISBLANK('Career Batting'!P47), "", 'Career Batting'!P47)</f>
        <v/>
      </c>
    </row>
    <row r="43" spans="1:12" x14ac:dyDescent="0.25">
      <c r="A43" s="45" t="str">
        <f>'Career Batting'!C48</f>
        <v>Alex Burriel</v>
      </c>
      <c r="B43" s="45">
        <f>'Career Batting'!D48</f>
        <v>11</v>
      </c>
      <c r="C43" s="45">
        <f>'Career Batting'!E48</f>
        <v>8</v>
      </c>
      <c r="D43" s="45">
        <f>'Career Batting'!F48</f>
        <v>2</v>
      </c>
      <c r="E43" s="45">
        <f>'Career Batting'!G48</f>
        <v>121</v>
      </c>
      <c r="F43" s="45">
        <f>'Career Batting'!J48</f>
        <v>46</v>
      </c>
      <c r="G43" s="45">
        <f>'Career Batting'!K48</f>
        <v>0</v>
      </c>
      <c r="H43" s="45">
        <f>'Career Batting'!L48</f>
        <v>0</v>
      </c>
      <c r="I43" s="45">
        <f>'Career Batting'!M48</f>
        <v>1</v>
      </c>
      <c r="J43" s="45">
        <f>'Career Batting'!N48</f>
        <v>14</v>
      </c>
      <c r="K43" s="45">
        <f>'Career Batting'!O48</f>
        <v>4</v>
      </c>
      <c r="L43" s="45" t="str">
        <f>IF(ISBLANK('Career Batting'!P48), "", 'Career Batting'!P48)</f>
        <v/>
      </c>
    </row>
    <row r="44" spans="1:12" x14ac:dyDescent="0.25">
      <c r="A44" s="45" t="str">
        <f>'Career Batting'!C49</f>
        <v>Rhys Byrne</v>
      </c>
      <c r="B44" s="45">
        <f>'Career Batting'!D49</f>
        <v>11</v>
      </c>
      <c r="C44" s="45">
        <f>'Career Batting'!E49</f>
        <v>8</v>
      </c>
      <c r="D44" s="45">
        <f>'Career Batting'!F49</f>
        <v>0</v>
      </c>
      <c r="E44" s="45">
        <f>'Career Batting'!G49</f>
        <v>22</v>
      </c>
      <c r="F44" s="45">
        <f>'Career Batting'!J49</f>
        <v>5</v>
      </c>
      <c r="G44" s="45">
        <f>'Career Batting'!K49</f>
        <v>0</v>
      </c>
      <c r="H44" s="45">
        <f>'Career Batting'!L49</f>
        <v>0</v>
      </c>
      <c r="I44" s="45">
        <f>'Career Batting'!M49</f>
        <v>1</v>
      </c>
      <c r="J44" s="45">
        <f>'Career Batting'!N49</f>
        <v>2</v>
      </c>
      <c r="K44" s="45">
        <f>'Career Batting'!O49</f>
        <v>0</v>
      </c>
      <c r="L44" s="45" t="str">
        <f>IF(ISBLANK('Career Batting'!P49), "", 'Career Batting'!P49)</f>
        <v/>
      </c>
    </row>
    <row r="45" spans="1:12" x14ac:dyDescent="0.25">
      <c r="A45" s="45" t="str">
        <f>'Career Batting'!C50</f>
        <v>M Callanan</v>
      </c>
      <c r="B45" s="45">
        <f>'Career Batting'!D50</f>
        <v>24</v>
      </c>
      <c r="C45" s="45">
        <f>'Career Batting'!E50</f>
        <v>21</v>
      </c>
      <c r="D45" s="45">
        <f>'Career Batting'!F50</f>
        <v>5</v>
      </c>
      <c r="E45" s="45">
        <f>'Career Batting'!G50</f>
        <v>363</v>
      </c>
      <c r="F45" s="45">
        <f>'Career Batting'!J50</f>
        <v>90</v>
      </c>
      <c r="G45" s="45">
        <f>'Career Batting'!K50</f>
        <v>2</v>
      </c>
      <c r="H45" s="45">
        <f>'Career Batting'!L50</f>
        <v>0</v>
      </c>
      <c r="I45" s="45">
        <f>'Career Batting'!M50</f>
        <v>0</v>
      </c>
      <c r="J45" s="45">
        <f>'Career Batting'!N50</f>
        <v>26</v>
      </c>
      <c r="K45" s="45">
        <f>'Career Batting'!O50</f>
        <v>7</v>
      </c>
      <c r="L45" s="45" t="str">
        <f>IF(ISBLANK('Career Batting'!P50), "", 'Career Batting'!P50)</f>
        <v/>
      </c>
    </row>
    <row r="46" spans="1:12" x14ac:dyDescent="0.25">
      <c r="A46" s="45" t="str">
        <f>'Career Batting'!C51</f>
        <v>Anthony Campbell</v>
      </c>
      <c r="B46" s="45">
        <f>'Career Batting'!D51</f>
        <v>89</v>
      </c>
      <c r="C46" s="45">
        <f>'Career Batting'!E51</f>
        <v>72</v>
      </c>
      <c r="D46" s="45">
        <f>'Career Batting'!F51</f>
        <v>16</v>
      </c>
      <c r="E46" s="45">
        <f>'Career Batting'!G51</f>
        <v>1014</v>
      </c>
      <c r="F46" s="45">
        <f>'Career Batting'!J51</f>
        <v>71</v>
      </c>
      <c r="G46" s="45">
        <f>'Career Batting'!K51</f>
        <v>3</v>
      </c>
      <c r="H46" s="45">
        <f>'Career Batting'!L51</f>
        <v>0</v>
      </c>
      <c r="I46" s="45">
        <f>'Career Batting'!M51</f>
        <v>6</v>
      </c>
      <c r="J46" s="45">
        <f>'Career Batting'!N51</f>
        <v>128</v>
      </c>
      <c r="K46" s="45">
        <f>'Career Batting'!O51</f>
        <v>4</v>
      </c>
      <c r="L46" s="45" t="str">
        <f>IF(ISBLANK('Career Batting'!P51), "", 'Career Batting'!P51)</f>
        <v/>
      </c>
    </row>
    <row r="47" spans="1:12" x14ac:dyDescent="0.25">
      <c r="A47" s="45" t="str">
        <f>'Career Batting'!C52</f>
        <v>J Capel</v>
      </c>
      <c r="B47" s="45">
        <f>'Career Batting'!D52</f>
        <v>1</v>
      </c>
      <c r="C47" s="45">
        <f>'Career Batting'!E52</f>
        <v>0</v>
      </c>
      <c r="D47" s="45">
        <f>'Career Batting'!F52</f>
        <v>0</v>
      </c>
      <c r="E47" s="45">
        <f>'Career Batting'!G52</f>
        <v>0</v>
      </c>
      <c r="F47" s="45">
        <f>'Career Batting'!J52</f>
        <v>0</v>
      </c>
      <c r="G47" s="45">
        <f>'Career Batting'!K52</f>
        <v>0</v>
      </c>
      <c r="H47" s="45">
        <f>'Career Batting'!L52</f>
        <v>0</v>
      </c>
      <c r="I47" s="45">
        <f>'Career Batting'!M52</f>
        <v>0</v>
      </c>
      <c r="J47" s="45">
        <f>'Career Batting'!N52</f>
        <v>0</v>
      </c>
      <c r="K47" s="45">
        <f>'Career Batting'!O52</f>
        <v>0</v>
      </c>
      <c r="L47" s="45" t="str">
        <f>IF(ISBLANK('Career Batting'!P52), "", 'Career Batting'!P52)</f>
        <v/>
      </c>
    </row>
    <row r="48" spans="1:12" x14ac:dyDescent="0.25">
      <c r="A48" s="45" t="str">
        <f>'Career Batting'!C53</f>
        <v>C Carline</v>
      </c>
      <c r="B48" s="45">
        <f>'Career Batting'!D53</f>
        <v>1</v>
      </c>
      <c r="C48" s="45">
        <f>'Career Batting'!E53</f>
        <v>1</v>
      </c>
      <c r="D48" s="45">
        <f>'Career Batting'!F53</f>
        <v>0</v>
      </c>
      <c r="E48" s="45">
        <f>'Career Batting'!G53</f>
        <v>19</v>
      </c>
      <c r="F48" s="45">
        <f>'Career Batting'!J53</f>
        <v>19</v>
      </c>
      <c r="G48" s="45">
        <f>'Career Batting'!K53</f>
        <v>0</v>
      </c>
      <c r="H48" s="45">
        <f>'Career Batting'!L53</f>
        <v>0</v>
      </c>
      <c r="I48" s="45">
        <f>'Career Batting'!M53</f>
        <v>0</v>
      </c>
      <c r="J48" s="45">
        <f>'Career Batting'!N53</f>
        <v>2</v>
      </c>
      <c r="K48" s="45">
        <f>'Career Batting'!O53</f>
        <v>1</v>
      </c>
      <c r="L48" s="45" t="str">
        <f>IF(ISBLANK('Career Batting'!P53), "", 'Career Batting'!P53)</f>
        <v/>
      </c>
    </row>
    <row r="49" spans="1:12" x14ac:dyDescent="0.25">
      <c r="A49" s="45" t="str">
        <f>'Career Batting'!C54</f>
        <v>Conor Carson</v>
      </c>
      <c r="B49" s="45">
        <f>'Career Batting'!D54</f>
        <v>3</v>
      </c>
      <c r="C49" s="45">
        <f>'Career Batting'!E54</f>
        <v>2</v>
      </c>
      <c r="D49" s="45">
        <f>'Career Batting'!F54</f>
        <v>1</v>
      </c>
      <c r="E49" s="45">
        <f>'Career Batting'!G54</f>
        <v>13</v>
      </c>
      <c r="F49" s="45">
        <f>'Career Batting'!J54</f>
        <v>10</v>
      </c>
      <c r="G49" s="45">
        <f>'Career Batting'!K54</f>
        <v>0</v>
      </c>
      <c r="H49" s="45">
        <f>'Career Batting'!L54</f>
        <v>0</v>
      </c>
      <c r="I49" s="45">
        <f>'Career Batting'!M54</f>
        <v>0</v>
      </c>
      <c r="J49" s="45">
        <f>'Career Batting'!N54</f>
        <v>0</v>
      </c>
      <c r="K49" s="45">
        <f>'Career Batting'!O54</f>
        <v>0</v>
      </c>
      <c r="L49" s="45" t="str">
        <f>IF(ISBLANK('Career Batting'!P54), "", 'Career Batting'!P54)</f>
        <v/>
      </c>
    </row>
    <row r="50" spans="1:12" x14ac:dyDescent="0.25">
      <c r="A50" s="45" t="str">
        <f>'Career Batting'!C55</f>
        <v>Simon Carson</v>
      </c>
      <c r="B50" s="45">
        <f>'Career Batting'!D55</f>
        <v>158</v>
      </c>
      <c r="C50" s="45">
        <f>'Career Batting'!E55</f>
        <v>110</v>
      </c>
      <c r="D50" s="45">
        <f>'Career Batting'!F55</f>
        <v>28</v>
      </c>
      <c r="E50" s="45">
        <f>'Career Batting'!G55</f>
        <v>886</v>
      </c>
      <c r="F50" s="45">
        <f>'Career Batting'!J55</f>
        <v>51</v>
      </c>
      <c r="G50" s="45">
        <f>'Career Batting'!K55</f>
        <v>1</v>
      </c>
      <c r="H50" s="45">
        <f>'Career Batting'!L55</f>
        <v>0</v>
      </c>
      <c r="I50" s="45">
        <f>'Career Batting'!M55</f>
        <v>15</v>
      </c>
      <c r="J50" s="45">
        <f>'Career Batting'!N55</f>
        <v>116</v>
      </c>
      <c r="K50" s="45">
        <f>'Career Batting'!O55</f>
        <v>4</v>
      </c>
      <c r="L50" s="45" t="str">
        <f>IF(ISBLANK('Career Batting'!P55), "", 'Career Batting'!P55)</f>
        <v/>
      </c>
    </row>
    <row r="51" spans="1:12" x14ac:dyDescent="0.25">
      <c r="A51" s="45" t="str">
        <f>'Career Batting'!C56</f>
        <v>T Cawkwell</v>
      </c>
      <c r="B51" s="45">
        <f>'Career Batting'!D56</f>
        <v>6</v>
      </c>
      <c r="C51" s="45">
        <f>'Career Batting'!E56</f>
        <v>5</v>
      </c>
      <c r="D51" s="45">
        <f>'Career Batting'!F56</f>
        <v>2</v>
      </c>
      <c r="E51" s="45">
        <f>'Career Batting'!G56</f>
        <v>14</v>
      </c>
      <c r="F51" s="45">
        <f>'Career Batting'!J56</f>
        <v>5</v>
      </c>
      <c r="G51" s="45">
        <f>'Career Batting'!K56</f>
        <v>0</v>
      </c>
      <c r="H51" s="45">
        <f>'Career Batting'!L56</f>
        <v>0</v>
      </c>
      <c r="I51" s="45">
        <f>'Career Batting'!M56</f>
        <v>1</v>
      </c>
      <c r="J51" s="45">
        <f>'Career Batting'!N56</f>
        <v>1</v>
      </c>
      <c r="K51" s="45">
        <f>'Career Batting'!O56</f>
        <v>0</v>
      </c>
      <c r="L51" s="45" t="str">
        <f>IF(ISBLANK('Career Batting'!P56), "", 'Career Batting'!P56)</f>
        <v/>
      </c>
    </row>
    <row r="52" spans="1:12" x14ac:dyDescent="0.25">
      <c r="A52" s="45" t="str">
        <f>'Career Batting'!C57</f>
        <v>Kevin Chau</v>
      </c>
      <c r="B52" s="45">
        <f>'Career Batting'!D57</f>
        <v>34</v>
      </c>
      <c r="C52" s="45">
        <f>'Career Batting'!E57</f>
        <v>27</v>
      </c>
      <c r="D52" s="45">
        <f>'Career Batting'!F57</f>
        <v>4</v>
      </c>
      <c r="E52" s="45">
        <f>'Career Batting'!G57</f>
        <v>75</v>
      </c>
      <c r="F52" s="45">
        <f>'Career Batting'!J57</f>
        <v>12</v>
      </c>
      <c r="G52" s="45">
        <f>'Career Batting'!K57</f>
        <v>0</v>
      </c>
      <c r="H52" s="45">
        <f>'Career Batting'!L57</f>
        <v>0</v>
      </c>
      <c r="I52" s="45">
        <f>'Career Batting'!M57</f>
        <v>11</v>
      </c>
      <c r="J52" s="45">
        <f>'Career Batting'!N57</f>
        <v>5</v>
      </c>
      <c r="K52" s="45">
        <f>'Career Batting'!O57</f>
        <v>0</v>
      </c>
      <c r="L52" s="45">
        <f>IF(ISBLANK('Career Batting'!P57), "", 'Career Batting'!P57)</f>
        <v>144</v>
      </c>
    </row>
    <row r="53" spans="1:12" x14ac:dyDescent="0.25">
      <c r="A53" s="45" t="str">
        <f>'Career Batting'!C58</f>
        <v>A Chowdhary</v>
      </c>
      <c r="B53" s="45">
        <f>'Career Batting'!D58</f>
        <v>1</v>
      </c>
      <c r="C53" s="45">
        <f>'Career Batting'!E58</f>
        <v>1</v>
      </c>
      <c r="D53" s="45">
        <f>'Career Batting'!F58</f>
        <v>0</v>
      </c>
      <c r="E53" s="45">
        <f>'Career Batting'!G58</f>
        <v>6</v>
      </c>
      <c r="F53" s="45">
        <f>'Career Batting'!J58</f>
        <v>6</v>
      </c>
      <c r="G53" s="45">
        <f>'Career Batting'!K58</f>
        <v>0</v>
      </c>
      <c r="H53" s="45">
        <f>'Career Batting'!L58</f>
        <v>0</v>
      </c>
      <c r="I53" s="45">
        <f>'Career Batting'!M58</f>
        <v>0</v>
      </c>
      <c r="J53" s="45">
        <f>'Career Batting'!N58</f>
        <v>1</v>
      </c>
      <c r="K53" s="45">
        <f>'Career Batting'!O58</f>
        <v>0</v>
      </c>
      <c r="L53" s="45" t="str">
        <f>IF(ISBLANK('Career Batting'!P58), "", 'Career Batting'!P58)</f>
        <v/>
      </c>
    </row>
    <row r="54" spans="1:12" x14ac:dyDescent="0.25">
      <c r="A54" s="45" t="str">
        <f>'Career Batting'!C59</f>
        <v>C Chowdry</v>
      </c>
      <c r="B54" s="45">
        <f>'Career Batting'!D59</f>
        <v>1</v>
      </c>
      <c r="C54" s="45">
        <f>'Career Batting'!E59</f>
        <v>1</v>
      </c>
      <c r="D54" s="45">
        <f>'Career Batting'!F59</f>
        <v>0</v>
      </c>
      <c r="E54" s="45">
        <f>'Career Batting'!G59</f>
        <v>0</v>
      </c>
      <c r="F54" s="45">
        <f>'Career Batting'!J59</f>
        <v>0</v>
      </c>
      <c r="G54" s="45">
        <f>'Career Batting'!K59</f>
        <v>0</v>
      </c>
      <c r="H54" s="45">
        <f>'Career Batting'!L59</f>
        <v>0</v>
      </c>
      <c r="I54" s="45">
        <f>'Career Batting'!M59</f>
        <v>1</v>
      </c>
      <c r="J54" s="45">
        <f>'Career Batting'!N59</f>
        <v>0</v>
      </c>
      <c r="K54" s="45">
        <f>'Career Batting'!O59</f>
        <v>0</v>
      </c>
      <c r="L54" s="45" t="str">
        <f>IF(ISBLANK('Career Batting'!P59), "", 'Career Batting'!P59)</f>
        <v/>
      </c>
    </row>
    <row r="55" spans="1:12" x14ac:dyDescent="0.25">
      <c r="A55" s="45" t="str">
        <f>'Career Batting'!C60</f>
        <v>B Clark</v>
      </c>
      <c r="B55" s="45">
        <f>'Career Batting'!D60</f>
        <v>25</v>
      </c>
      <c r="C55" s="45">
        <f>'Career Batting'!E60</f>
        <v>22</v>
      </c>
      <c r="D55" s="45">
        <f>'Career Batting'!F60</f>
        <v>4</v>
      </c>
      <c r="E55" s="45">
        <f>'Career Batting'!G60</f>
        <v>339</v>
      </c>
      <c r="F55" s="45">
        <f>'Career Batting'!J60</f>
        <v>78</v>
      </c>
      <c r="G55" s="45">
        <f>'Career Batting'!K60</f>
        <v>2</v>
      </c>
      <c r="H55" s="45">
        <f>'Career Batting'!L60</f>
        <v>0</v>
      </c>
      <c r="I55" s="45">
        <f>'Career Batting'!M60</f>
        <v>6</v>
      </c>
      <c r="J55" s="45">
        <f>'Career Batting'!N60</f>
        <v>13</v>
      </c>
      <c r="K55" s="45">
        <f>'Career Batting'!O60</f>
        <v>0</v>
      </c>
      <c r="L55" s="45" t="str">
        <f>IF(ISBLANK('Career Batting'!P60), "", 'Career Batting'!P60)</f>
        <v/>
      </c>
    </row>
    <row r="56" spans="1:12" x14ac:dyDescent="0.25">
      <c r="A56" s="45" t="str">
        <f>'Career Batting'!C61</f>
        <v>Dave Conway</v>
      </c>
      <c r="B56" s="45">
        <f>'Career Batting'!D61</f>
        <v>30</v>
      </c>
      <c r="C56" s="45">
        <f>'Career Batting'!E61</f>
        <v>22</v>
      </c>
      <c r="D56" s="45">
        <f>'Career Batting'!F61</f>
        <v>1</v>
      </c>
      <c r="E56" s="45">
        <f>'Career Batting'!G61</f>
        <v>362</v>
      </c>
      <c r="F56" s="45">
        <f>'Career Batting'!J61</f>
        <v>46</v>
      </c>
      <c r="G56" s="45">
        <f>'Career Batting'!K61</f>
        <v>0</v>
      </c>
      <c r="H56" s="45">
        <f>'Career Batting'!L61</f>
        <v>0</v>
      </c>
      <c r="I56" s="45">
        <f>'Career Batting'!M61</f>
        <v>0</v>
      </c>
      <c r="J56" s="45">
        <f>'Career Batting'!N61</f>
        <v>22</v>
      </c>
      <c r="K56" s="45">
        <f>'Career Batting'!O61</f>
        <v>0</v>
      </c>
      <c r="L56" s="45" t="str">
        <f>IF(ISBLANK('Career Batting'!P61), "", 'Career Batting'!P61)</f>
        <v/>
      </c>
    </row>
    <row r="57" spans="1:12" x14ac:dyDescent="0.25">
      <c r="A57" s="45" t="str">
        <f>'Career Batting'!C62</f>
        <v>J Cooper</v>
      </c>
      <c r="B57" s="45">
        <f>'Career Batting'!D62</f>
        <v>12</v>
      </c>
      <c r="C57" s="45">
        <f>'Career Batting'!E62</f>
        <v>7</v>
      </c>
      <c r="D57" s="45">
        <f>'Career Batting'!F62</f>
        <v>1</v>
      </c>
      <c r="E57" s="45">
        <f>'Career Batting'!G62</f>
        <v>22</v>
      </c>
      <c r="F57" s="45">
        <f>'Career Batting'!J62</f>
        <v>15</v>
      </c>
      <c r="G57" s="45">
        <f>'Career Batting'!K62</f>
        <v>0</v>
      </c>
      <c r="H57" s="45">
        <f>'Career Batting'!L62</f>
        <v>0</v>
      </c>
      <c r="I57" s="45">
        <f>'Career Batting'!M62</f>
        <v>3</v>
      </c>
      <c r="J57" s="45">
        <f>'Career Batting'!N62</f>
        <v>0</v>
      </c>
      <c r="K57" s="45">
        <f>'Career Batting'!O62</f>
        <v>0</v>
      </c>
      <c r="L57" s="45" t="str">
        <f>IF(ISBLANK('Career Batting'!P62), "", 'Career Batting'!P62)</f>
        <v/>
      </c>
    </row>
    <row r="58" spans="1:12" x14ac:dyDescent="0.25">
      <c r="A58" s="45" t="str">
        <f>'Career Batting'!C63</f>
        <v>Robert Cox</v>
      </c>
      <c r="B58" s="45">
        <f>'Career Batting'!D63</f>
        <v>319</v>
      </c>
      <c r="C58" s="45">
        <f>'Career Batting'!E63</f>
        <v>211</v>
      </c>
      <c r="D58" s="45">
        <f>'Career Batting'!F63</f>
        <v>50</v>
      </c>
      <c r="E58" s="45">
        <f>'Career Batting'!G63</f>
        <v>1575</v>
      </c>
      <c r="F58" s="45">
        <f>'Career Batting'!J63</f>
        <v>87</v>
      </c>
      <c r="G58" s="45">
        <f>'Career Batting'!K63</f>
        <v>2</v>
      </c>
      <c r="H58" s="45">
        <f>'Career Batting'!L63</f>
        <v>0</v>
      </c>
      <c r="I58" s="45">
        <f>'Career Batting'!M63</f>
        <v>35</v>
      </c>
      <c r="J58" s="45">
        <f>'Career Batting'!N63</f>
        <v>55</v>
      </c>
      <c r="K58" s="45">
        <f>'Career Batting'!O63</f>
        <v>0</v>
      </c>
      <c r="L58" s="45" t="str">
        <f>IF(ISBLANK('Career Batting'!P63), "", 'Career Batting'!P63)</f>
        <v/>
      </c>
    </row>
    <row r="59" spans="1:12" x14ac:dyDescent="0.25">
      <c r="A59" s="45" t="str">
        <f>'Career Batting'!C64</f>
        <v>N Creek</v>
      </c>
      <c r="B59" s="45">
        <f>'Career Batting'!D64</f>
        <v>16</v>
      </c>
      <c r="C59" s="45">
        <f>'Career Batting'!E64</f>
        <v>16</v>
      </c>
      <c r="D59" s="45">
        <f>'Career Batting'!F64</f>
        <v>3</v>
      </c>
      <c r="E59" s="45">
        <f>'Career Batting'!G64</f>
        <v>95</v>
      </c>
      <c r="F59" s="45">
        <f>'Career Batting'!J64</f>
        <v>28</v>
      </c>
      <c r="G59" s="45">
        <f>'Career Batting'!K64</f>
        <v>0</v>
      </c>
      <c r="H59" s="45">
        <f>'Career Batting'!L64</f>
        <v>0</v>
      </c>
      <c r="I59" s="45">
        <f>'Career Batting'!M64</f>
        <v>4</v>
      </c>
      <c r="J59" s="45">
        <f>'Career Batting'!N64</f>
        <v>8</v>
      </c>
      <c r="K59" s="45">
        <f>'Career Batting'!O64</f>
        <v>0</v>
      </c>
      <c r="L59" s="45" t="str">
        <f>IF(ISBLANK('Career Batting'!P64), "", 'Career Batting'!P64)</f>
        <v/>
      </c>
    </row>
    <row r="60" spans="1:12" x14ac:dyDescent="0.25">
      <c r="A60" s="45" t="str">
        <f>'Career Batting'!C65</f>
        <v>M Crew</v>
      </c>
      <c r="B60" s="45">
        <f>'Career Batting'!D65</f>
        <v>1</v>
      </c>
      <c r="C60" s="45">
        <f>'Career Batting'!E65</f>
        <v>1</v>
      </c>
      <c r="D60" s="45">
        <f>'Career Batting'!F65</f>
        <v>0</v>
      </c>
      <c r="E60" s="45">
        <f>'Career Batting'!G65</f>
        <v>0</v>
      </c>
      <c r="F60" s="45">
        <f>'Career Batting'!J65</f>
        <v>0</v>
      </c>
      <c r="G60" s="45">
        <f>'Career Batting'!K65</f>
        <v>0</v>
      </c>
      <c r="H60" s="45">
        <f>'Career Batting'!L65</f>
        <v>0</v>
      </c>
      <c r="I60" s="45">
        <f>'Career Batting'!M65</f>
        <v>1</v>
      </c>
      <c r="J60" s="45">
        <f>'Career Batting'!N65</f>
        <v>0</v>
      </c>
      <c r="K60" s="45">
        <f>'Career Batting'!O65</f>
        <v>0</v>
      </c>
      <c r="L60" s="45" t="str">
        <f>IF(ISBLANK('Career Batting'!P65), "", 'Career Batting'!P65)</f>
        <v/>
      </c>
    </row>
    <row r="61" spans="1:12" x14ac:dyDescent="0.25">
      <c r="A61" s="45" t="str">
        <f>'Career Batting'!C66</f>
        <v>V Cruickshank</v>
      </c>
      <c r="B61" s="45">
        <f>'Career Batting'!D66</f>
        <v>2</v>
      </c>
      <c r="C61" s="45">
        <f>'Career Batting'!E66</f>
        <v>1</v>
      </c>
      <c r="D61" s="45">
        <f>'Career Batting'!F66</f>
        <v>0</v>
      </c>
      <c r="E61" s="45">
        <f>'Career Batting'!G66</f>
        <v>3</v>
      </c>
      <c r="F61" s="45">
        <f>'Career Batting'!J66</f>
        <v>3</v>
      </c>
      <c r="G61" s="45">
        <f>'Career Batting'!K66</f>
        <v>0</v>
      </c>
      <c r="H61" s="45">
        <f>'Career Batting'!L66</f>
        <v>0</v>
      </c>
      <c r="I61" s="45">
        <f>'Career Batting'!M66</f>
        <v>0</v>
      </c>
      <c r="J61" s="45">
        <f>'Career Batting'!N66</f>
        <v>0</v>
      </c>
      <c r="K61" s="45">
        <f>'Career Batting'!O66</f>
        <v>0</v>
      </c>
      <c r="L61" s="45" t="str">
        <f>IF(ISBLANK('Career Batting'!P66), "", 'Career Batting'!P66)</f>
        <v/>
      </c>
    </row>
    <row r="62" spans="1:12" x14ac:dyDescent="0.25">
      <c r="A62" s="45" t="str">
        <f>'Career Batting'!C67</f>
        <v>S Dalton</v>
      </c>
      <c r="B62" s="45">
        <f>'Career Batting'!D67</f>
        <v>4</v>
      </c>
      <c r="C62" s="45">
        <f>'Career Batting'!E67</f>
        <v>4</v>
      </c>
      <c r="D62" s="45">
        <f>'Career Batting'!F67</f>
        <v>0</v>
      </c>
      <c r="E62" s="45">
        <f>'Career Batting'!G67</f>
        <v>57</v>
      </c>
      <c r="F62" s="45">
        <f>'Career Batting'!J67</f>
        <v>28</v>
      </c>
      <c r="G62" s="45">
        <f>'Career Batting'!K67</f>
        <v>0</v>
      </c>
      <c r="H62" s="45">
        <f>'Career Batting'!L67</f>
        <v>0</v>
      </c>
      <c r="I62" s="45">
        <f>'Career Batting'!M67</f>
        <v>0</v>
      </c>
      <c r="J62" s="45">
        <f>'Career Batting'!N67</f>
        <v>5</v>
      </c>
      <c r="K62" s="45">
        <f>'Career Batting'!O67</f>
        <v>0</v>
      </c>
      <c r="L62" s="45" t="str">
        <f>IF(ISBLANK('Career Batting'!P67), "", 'Career Batting'!P67)</f>
        <v/>
      </c>
    </row>
    <row r="63" spans="1:12" x14ac:dyDescent="0.25">
      <c r="A63" s="45" t="str">
        <f>'Career Batting'!C68</f>
        <v>Dyll Davies</v>
      </c>
      <c r="B63" s="45">
        <f>'Career Batting'!D68</f>
        <v>261</v>
      </c>
      <c r="C63" s="45">
        <f>'Career Batting'!E68</f>
        <v>241</v>
      </c>
      <c r="D63" s="45">
        <f>'Career Batting'!F68</f>
        <v>39</v>
      </c>
      <c r="E63" s="45">
        <f>'Career Batting'!G68</f>
        <v>5752</v>
      </c>
      <c r="F63" s="45">
        <f>'Career Batting'!J68</f>
        <v>123</v>
      </c>
      <c r="G63" s="45">
        <f>'Career Batting'!K68</f>
        <v>35</v>
      </c>
      <c r="H63" s="45">
        <f>'Career Batting'!L68</f>
        <v>3</v>
      </c>
      <c r="I63" s="45">
        <f>'Career Batting'!M68</f>
        <v>19</v>
      </c>
      <c r="J63" s="45">
        <f>'Career Batting'!N68</f>
        <v>123</v>
      </c>
      <c r="K63" s="45">
        <f>'Career Batting'!O68</f>
        <v>2</v>
      </c>
      <c r="L63" s="45" t="str">
        <f>IF(ISBLANK('Career Batting'!P68), "", 'Career Batting'!P68)</f>
        <v/>
      </c>
    </row>
    <row r="64" spans="1:12" x14ac:dyDescent="0.25">
      <c r="A64" s="45" t="str">
        <f>'Career Batting'!C69</f>
        <v>Harry Davies</v>
      </c>
      <c r="B64" s="45">
        <f>'Career Batting'!D69</f>
        <v>55</v>
      </c>
      <c r="C64" s="45">
        <f>'Career Batting'!E69</f>
        <v>32</v>
      </c>
      <c r="D64" s="45">
        <f>'Career Batting'!F69</f>
        <v>8</v>
      </c>
      <c r="E64" s="45">
        <f>'Career Batting'!G69</f>
        <v>127</v>
      </c>
      <c r="F64" s="45">
        <f>'Career Batting'!J69</f>
        <v>22</v>
      </c>
      <c r="G64" s="45">
        <f>'Career Batting'!K69</f>
        <v>0</v>
      </c>
      <c r="H64" s="45">
        <f>'Career Batting'!L69</f>
        <v>0</v>
      </c>
      <c r="I64" s="45">
        <f>'Career Batting'!M69</f>
        <v>7</v>
      </c>
      <c r="J64" s="45">
        <f>'Career Batting'!N69</f>
        <v>7</v>
      </c>
      <c r="K64" s="45">
        <f>'Career Batting'!O69</f>
        <v>0</v>
      </c>
      <c r="L64" s="45" t="str">
        <f>IF(ISBLANK('Career Batting'!P69), "", 'Career Batting'!P69)</f>
        <v/>
      </c>
    </row>
    <row r="65" spans="1:12" x14ac:dyDescent="0.25">
      <c r="A65" s="45" t="str">
        <f>'Career Batting'!C70</f>
        <v>J Davies</v>
      </c>
      <c r="B65" s="45">
        <f>'Career Batting'!D70</f>
        <v>1</v>
      </c>
      <c r="C65" s="45">
        <f>'Career Batting'!E70</f>
        <v>0</v>
      </c>
      <c r="D65" s="45">
        <f>'Career Batting'!F70</f>
        <v>0</v>
      </c>
      <c r="E65" s="45">
        <f>'Career Batting'!G70</f>
        <v>0</v>
      </c>
      <c r="F65" s="45">
        <f>'Career Batting'!J70</f>
        <v>0</v>
      </c>
      <c r="G65" s="45">
        <f>'Career Batting'!K70</f>
        <v>0</v>
      </c>
      <c r="H65" s="45">
        <f>'Career Batting'!L70</f>
        <v>0</v>
      </c>
      <c r="I65" s="45">
        <f>'Career Batting'!M70</f>
        <v>0</v>
      </c>
      <c r="J65" s="45">
        <f>'Career Batting'!N70</f>
        <v>0</v>
      </c>
      <c r="K65" s="45">
        <f>'Career Batting'!O70</f>
        <v>0</v>
      </c>
      <c r="L65" s="45" t="str">
        <f>IF(ISBLANK('Career Batting'!P70), "", 'Career Batting'!P70)</f>
        <v/>
      </c>
    </row>
    <row r="66" spans="1:12" x14ac:dyDescent="0.25">
      <c r="A66" s="45" t="str">
        <f>'Career Batting'!C71</f>
        <v>L Derbyshire</v>
      </c>
      <c r="B66" s="45">
        <f>'Career Batting'!D71</f>
        <v>5</v>
      </c>
      <c r="C66" s="45">
        <f>'Career Batting'!E71</f>
        <v>5</v>
      </c>
      <c r="D66" s="45">
        <f>'Career Batting'!F71</f>
        <v>0</v>
      </c>
      <c r="E66" s="45">
        <f>'Career Batting'!G71</f>
        <v>197</v>
      </c>
      <c r="F66" s="45">
        <f>'Career Batting'!J71</f>
        <v>67</v>
      </c>
      <c r="G66" s="45">
        <f>'Career Batting'!K71</f>
        <v>3</v>
      </c>
      <c r="H66" s="45">
        <f>'Career Batting'!L71</f>
        <v>0</v>
      </c>
      <c r="I66" s="45">
        <f>'Career Batting'!M71</f>
        <v>0</v>
      </c>
      <c r="J66" s="45">
        <f>'Career Batting'!N71</f>
        <v>17</v>
      </c>
      <c r="K66" s="45">
        <f>'Career Batting'!O71</f>
        <v>7</v>
      </c>
      <c r="L66" s="45" t="str">
        <f>IF(ISBLANK('Career Batting'!P71), "", 'Career Batting'!P71)</f>
        <v/>
      </c>
    </row>
    <row r="67" spans="1:12" x14ac:dyDescent="0.25">
      <c r="A67" s="45" t="str">
        <f>'Career Batting'!C72</f>
        <v>P Derbyshire</v>
      </c>
      <c r="B67" s="45">
        <f>'Career Batting'!D72</f>
        <v>2</v>
      </c>
      <c r="C67" s="45">
        <f>'Career Batting'!E72</f>
        <v>1</v>
      </c>
      <c r="D67" s="45">
        <f>'Career Batting'!F72</f>
        <v>0</v>
      </c>
      <c r="E67" s="45">
        <f>'Career Batting'!G72</f>
        <v>0</v>
      </c>
      <c r="F67" s="45">
        <f>'Career Batting'!J72</f>
        <v>0</v>
      </c>
      <c r="G67" s="45">
        <f>'Career Batting'!K72</f>
        <v>0</v>
      </c>
      <c r="H67" s="45">
        <f>'Career Batting'!L72</f>
        <v>0</v>
      </c>
      <c r="I67" s="45">
        <f>'Career Batting'!M72</f>
        <v>1</v>
      </c>
      <c r="J67" s="45">
        <f>'Career Batting'!N72</f>
        <v>0</v>
      </c>
      <c r="K67" s="45">
        <f>'Career Batting'!O72</f>
        <v>0</v>
      </c>
      <c r="L67" s="45" t="str">
        <f>IF(ISBLANK('Career Batting'!P72), "", 'Career Batting'!P72)</f>
        <v/>
      </c>
    </row>
    <row r="68" spans="1:12" x14ac:dyDescent="0.25">
      <c r="A68" s="45" t="str">
        <f>'Career Batting'!C73</f>
        <v>D Diamond</v>
      </c>
      <c r="B68" s="45">
        <f>'Career Batting'!D73</f>
        <v>2</v>
      </c>
      <c r="C68" s="45">
        <f>'Career Batting'!E73</f>
        <v>2</v>
      </c>
      <c r="D68" s="45">
        <f>'Career Batting'!F73</f>
        <v>0</v>
      </c>
      <c r="E68" s="45">
        <f>'Career Batting'!G73</f>
        <v>3</v>
      </c>
      <c r="F68" s="45">
        <f>'Career Batting'!J73</f>
        <v>3</v>
      </c>
      <c r="G68" s="45">
        <f>'Career Batting'!K73</f>
        <v>0</v>
      </c>
      <c r="H68" s="45">
        <f>'Career Batting'!L73</f>
        <v>0</v>
      </c>
      <c r="I68" s="45">
        <f>'Career Batting'!M73</f>
        <v>1</v>
      </c>
      <c r="J68" s="45">
        <f>'Career Batting'!N73</f>
        <v>0</v>
      </c>
      <c r="K68" s="45">
        <f>'Career Batting'!O73</f>
        <v>0</v>
      </c>
      <c r="L68" s="45" t="str">
        <f>IF(ISBLANK('Career Batting'!P73), "", 'Career Batting'!P73)</f>
        <v/>
      </c>
    </row>
    <row r="69" spans="1:12" x14ac:dyDescent="0.25">
      <c r="A69" s="45" t="str">
        <f>'Career Batting'!C74</f>
        <v>Hamish Dowell</v>
      </c>
      <c r="B69" s="45">
        <f>'Career Batting'!D74</f>
        <v>21</v>
      </c>
      <c r="C69" s="45">
        <f>'Career Batting'!E74</f>
        <v>19</v>
      </c>
      <c r="D69" s="45">
        <f>'Career Batting'!F74</f>
        <v>2</v>
      </c>
      <c r="E69" s="45">
        <f>'Career Batting'!G74</f>
        <v>414</v>
      </c>
      <c r="F69" s="45">
        <f>'Career Batting'!J74</f>
        <v>51</v>
      </c>
      <c r="G69" s="45">
        <f>'Career Batting'!K74</f>
        <v>1</v>
      </c>
      <c r="H69" s="45">
        <f>'Career Batting'!L74</f>
        <v>0</v>
      </c>
      <c r="I69" s="45">
        <f>'Career Batting'!M74</f>
        <v>1</v>
      </c>
      <c r="J69" s="45">
        <f>'Career Batting'!N74</f>
        <v>24</v>
      </c>
      <c r="K69" s="45">
        <f>'Career Batting'!O74</f>
        <v>4</v>
      </c>
      <c r="L69" s="45" t="str">
        <f>IF(ISBLANK('Career Batting'!P74), "", 'Career Batting'!P74)</f>
        <v/>
      </c>
    </row>
    <row r="70" spans="1:12" x14ac:dyDescent="0.25">
      <c r="A70" s="45" t="str">
        <f>'Career Batting'!C75</f>
        <v>Nicko Dowell</v>
      </c>
      <c r="B70" s="45">
        <f>'Career Batting'!D75</f>
        <v>76</v>
      </c>
      <c r="C70" s="45">
        <f>'Career Batting'!E75</f>
        <v>69</v>
      </c>
      <c r="D70" s="45">
        <f>'Career Batting'!F75</f>
        <v>10</v>
      </c>
      <c r="E70" s="45">
        <f>'Career Batting'!G75</f>
        <v>2494</v>
      </c>
      <c r="F70" s="45">
        <f>'Career Batting'!J75</f>
        <v>213</v>
      </c>
      <c r="G70" s="45">
        <f>'Career Batting'!K75</f>
        <v>14</v>
      </c>
      <c r="H70" s="45">
        <f>'Career Batting'!L75</f>
        <v>5</v>
      </c>
      <c r="I70" s="45">
        <f>'Career Batting'!M75</f>
        <v>1</v>
      </c>
      <c r="J70" s="45">
        <f>'Career Batting'!N75</f>
        <v>241</v>
      </c>
      <c r="K70" s="45">
        <f>'Career Batting'!O75</f>
        <v>11</v>
      </c>
      <c r="L70" s="45" t="str">
        <f>IF(ISBLANK('Career Batting'!P75), "", 'Career Batting'!P75)</f>
        <v/>
      </c>
    </row>
    <row r="71" spans="1:12" x14ac:dyDescent="0.25">
      <c r="A71" s="45" t="str">
        <f>'Career Batting'!C76</f>
        <v>M Dudley</v>
      </c>
      <c r="B71" s="45">
        <f>'Career Batting'!D76</f>
        <v>3</v>
      </c>
      <c r="C71" s="45">
        <f>'Career Batting'!E76</f>
        <v>3</v>
      </c>
      <c r="D71" s="45">
        <f>'Career Batting'!F76</f>
        <v>0</v>
      </c>
      <c r="E71" s="45">
        <f>'Career Batting'!G76</f>
        <v>22</v>
      </c>
      <c r="F71" s="45">
        <f>'Career Batting'!J76</f>
        <v>12</v>
      </c>
      <c r="G71" s="45">
        <f>'Career Batting'!K76</f>
        <v>0</v>
      </c>
      <c r="H71" s="45">
        <f>'Career Batting'!L76</f>
        <v>0</v>
      </c>
      <c r="I71" s="45">
        <f>'Career Batting'!M76</f>
        <v>1</v>
      </c>
      <c r="J71" s="45">
        <f>'Career Batting'!N76</f>
        <v>0</v>
      </c>
      <c r="K71" s="45">
        <f>'Career Batting'!O76</f>
        <v>0</v>
      </c>
      <c r="L71" s="45" t="str">
        <f>IF(ISBLANK('Career Batting'!P76), "", 'Career Batting'!P76)</f>
        <v/>
      </c>
    </row>
    <row r="72" spans="1:12" x14ac:dyDescent="0.25">
      <c r="A72" s="45" t="str">
        <f>'Career Batting'!C77</f>
        <v>Gordon Dunne</v>
      </c>
      <c r="B72" s="45">
        <f>'Career Batting'!D77</f>
        <v>1</v>
      </c>
      <c r="C72" s="45">
        <f>'Career Batting'!E77</f>
        <v>1</v>
      </c>
      <c r="D72" s="45">
        <f>'Career Batting'!F77</f>
        <v>1</v>
      </c>
      <c r="E72" s="45">
        <f>'Career Batting'!G77</f>
        <v>1</v>
      </c>
      <c r="F72" s="45" t="str">
        <f>'Career Batting'!J77</f>
        <v>1*</v>
      </c>
      <c r="G72" s="45">
        <f>'Career Batting'!K77</f>
        <v>0</v>
      </c>
      <c r="H72" s="45">
        <f>'Career Batting'!L77</f>
        <v>0</v>
      </c>
      <c r="I72" s="45">
        <f>'Career Batting'!M77</f>
        <v>0</v>
      </c>
      <c r="J72" s="45">
        <f>'Career Batting'!N77</f>
        <v>0</v>
      </c>
      <c r="K72" s="45">
        <f>'Career Batting'!O77</f>
        <v>0</v>
      </c>
      <c r="L72" s="45">
        <f>IF(ISBLANK('Career Batting'!P77), "", 'Career Batting'!P77)</f>
        <v>6</v>
      </c>
    </row>
    <row r="73" spans="1:12" x14ac:dyDescent="0.25">
      <c r="A73" s="45" t="str">
        <f>'Career Batting'!C78</f>
        <v>H Ewinger</v>
      </c>
      <c r="B73" s="45">
        <f>'Career Batting'!D78</f>
        <v>20</v>
      </c>
      <c r="C73" s="45">
        <f>'Career Batting'!E78</f>
        <v>20</v>
      </c>
      <c r="D73" s="45">
        <f>'Career Batting'!F78</f>
        <v>1</v>
      </c>
      <c r="E73" s="45">
        <f>'Career Batting'!G78</f>
        <v>360</v>
      </c>
      <c r="F73" s="45">
        <f>'Career Batting'!J78</f>
        <v>100</v>
      </c>
      <c r="G73" s="45">
        <f>'Career Batting'!K78</f>
        <v>1</v>
      </c>
      <c r="H73" s="45">
        <f>'Career Batting'!L78</f>
        <v>1</v>
      </c>
      <c r="I73" s="45">
        <f>'Career Batting'!M78</f>
        <v>1</v>
      </c>
      <c r="J73" s="45">
        <f>'Career Batting'!N78</f>
        <v>39</v>
      </c>
      <c r="K73" s="45">
        <f>'Career Batting'!O78</f>
        <v>1</v>
      </c>
      <c r="L73" s="45" t="str">
        <f>IF(ISBLANK('Career Batting'!P78), "", 'Career Batting'!P78)</f>
        <v/>
      </c>
    </row>
    <row r="74" spans="1:12" x14ac:dyDescent="0.25">
      <c r="A74" s="45" t="str">
        <f>'Career Batting'!C79</f>
        <v>E Feast</v>
      </c>
      <c r="B74" s="45">
        <f>'Career Batting'!D79</f>
        <v>9</v>
      </c>
      <c r="C74" s="45">
        <f>'Career Batting'!E79</f>
        <v>8</v>
      </c>
      <c r="D74" s="45">
        <f>'Career Batting'!F79</f>
        <v>3</v>
      </c>
      <c r="E74" s="45">
        <f>'Career Batting'!G79</f>
        <v>7</v>
      </c>
      <c r="F74" s="45">
        <f>'Career Batting'!J79</f>
        <v>4</v>
      </c>
      <c r="G74" s="45">
        <f>'Career Batting'!K79</f>
        <v>0</v>
      </c>
      <c r="H74" s="45">
        <f>'Career Batting'!L79</f>
        <v>0</v>
      </c>
      <c r="I74" s="45">
        <f>'Career Batting'!M79</f>
        <v>3</v>
      </c>
      <c r="J74" s="45">
        <f>'Career Batting'!N79</f>
        <v>0</v>
      </c>
      <c r="K74" s="45">
        <f>'Career Batting'!O79</f>
        <v>0</v>
      </c>
      <c r="L74" s="45" t="str">
        <f>IF(ISBLANK('Career Batting'!P79), "", 'Career Batting'!P79)</f>
        <v/>
      </c>
    </row>
    <row r="75" spans="1:12" x14ac:dyDescent="0.25">
      <c r="A75" s="45" t="str">
        <f>'Career Batting'!C80</f>
        <v>Chris Feeney</v>
      </c>
      <c r="B75" s="45">
        <f>'Career Batting'!D80</f>
        <v>163</v>
      </c>
      <c r="C75" s="45">
        <f>'Career Batting'!E80</f>
        <v>141</v>
      </c>
      <c r="D75" s="45">
        <f>'Career Batting'!F80</f>
        <v>20</v>
      </c>
      <c r="E75" s="45">
        <f>'Career Batting'!G80</f>
        <v>1721</v>
      </c>
      <c r="F75" s="45">
        <f>'Career Batting'!J80</f>
        <v>63</v>
      </c>
      <c r="G75" s="45">
        <f>'Career Batting'!K80</f>
        <v>1</v>
      </c>
      <c r="H75" s="45">
        <f>'Career Batting'!L80</f>
        <v>0</v>
      </c>
      <c r="I75" s="45">
        <f>'Career Batting'!M80</f>
        <v>17</v>
      </c>
      <c r="J75" s="45">
        <f>'Career Batting'!N80</f>
        <v>118</v>
      </c>
      <c r="K75" s="45">
        <f>'Career Batting'!O80</f>
        <v>1</v>
      </c>
      <c r="L75" s="45" t="str">
        <f>IF(ISBLANK('Career Batting'!P80), "", 'Career Batting'!P80)</f>
        <v/>
      </c>
    </row>
    <row r="76" spans="1:12" x14ac:dyDescent="0.25">
      <c r="A76" s="45" t="str">
        <f>'Career Batting'!C81</f>
        <v>P Fenech</v>
      </c>
      <c r="B76" s="45">
        <f>'Career Batting'!D81</f>
        <v>13</v>
      </c>
      <c r="C76" s="45">
        <f>'Career Batting'!E81</f>
        <v>12</v>
      </c>
      <c r="D76" s="45">
        <f>'Career Batting'!F81</f>
        <v>0</v>
      </c>
      <c r="E76" s="45">
        <f>'Career Batting'!G81</f>
        <v>88</v>
      </c>
      <c r="F76" s="45">
        <f>'Career Batting'!J81</f>
        <v>48</v>
      </c>
      <c r="G76" s="45">
        <f>'Career Batting'!K81</f>
        <v>0</v>
      </c>
      <c r="H76" s="45">
        <f>'Career Batting'!L81</f>
        <v>0</v>
      </c>
      <c r="I76" s="45">
        <f>'Career Batting'!M81</f>
        <v>7</v>
      </c>
      <c r="J76" s="45">
        <f>'Career Batting'!N81</f>
        <v>11</v>
      </c>
      <c r="K76" s="45">
        <f>'Career Batting'!O81</f>
        <v>2</v>
      </c>
      <c r="L76" s="45" t="str">
        <f>IF(ISBLANK('Career Batting'!P81), "", 'Career Batting'!P81)</f>
        <v/>
      </c>
    </row>
    <row r="77" spans="1:12" x14ac:dyDescent="0.25">
      <c r="A77" s="45" t="str">
        <f>'Career Batting'!C82</f>
        <v>T Flavin</v>
      </c>
      <c r="B77" s="45">
        <f>'Career Batting'!D82</f>
        <v>1</v>
      </c>
      <c r="C77" s="45">
        <f>'Career Batting'!E82</f>
        <v>1</v>
      </c>
      <c r="D77" s="45">
        <f>'Career Batting'!F82</f>
        <v>0</v>
      </c>
      <c r="E77" s="45">
        <f>'Career Batting'!G82</f>
        <v>16</v>
      </c>
      <c r="F77" s="45">
        <f>'Career Batting'!J82</f>
        <v>16</v>
      </c>
      <c r="G77" s="45">
        <f>'Career Batting'!K82</f>
        <v>0</v>
      </c>
      <c r="H77" s="45">
        <f>'Career Batting'!L82</f>
        <v>0</v>
      </c>
      <c r="I77" s="45">
        <f>'Career Batting'!M82</f>
        <v>0</v>
      </c>
      <c r="J77" s="45">
        <f>'Career Batting'!N82</f>
        <v>0</v>
      </c>
      <c r="K77" s="45">
        <f>'Career Batting'!O82</f>
        <v>0</v>
      </c>
      <c r="L77" s="45" t="str">
        <f>IF(ISBLANK('Career Batting'!P82), "", 'Career Batting'!P82)</f>
        <v/>
      </c>
    </row>
    <row r="78" spans="1:12" x14ac:dyDescent="0.25">
      <c r="A78" s="45" t="str">
        <f>'Career Batting'!C83</f>
        <v>S Follows</v>
      </c>
      <c r="B78" s="45">
        <f>'Career Batting'!D83</f>
        <v>67</v>
      </c>
      <c r="C78" s="45">
        <f>'Career Batting'!E83</f>
        <v>53</v>
      </c>
      <c r="D78" s="45">
        <f>'Career Batting'!F83</f>
        <v>10</v>
      </c>
      <c r="E78" s="45">
        <f>'Career Batting'!G83</f>
        <v>238</v>
      </c>
      <c r="F78" s="45">
        <f>'Career Batting'!J83</f>
        <v>27</v>
      </c>
      <c r="G78" s="45">
        <f>'Career Batting'!K83</f>
        <v>0</v>
      </c>
      <c r="H78" s="45">
        <f>'Career Batting'!L83</f>
        <v>0</v>
      </c>
      <c r="I78" s="45">
        <f>'Career Batting'!M83</f>
        <v>15</v>
      </c>
      <c r="J78" s="45">
        <f>'Career Batting'!N83</f>
        <v>24</v>
      </c>
      <c r="K78" s="45">
        <f>'Career Batting'!O83</f>
        <v>1</v>
      </c>
      <c r="L78" s="45" t="str">
        <f>IF(ISBLANK('Career Batting'!P83), "", 'Career Batting'!P83)</f>
        <v/>
      </c>
    </row>
    <row r="79" spans="1:12" x14ac:dyDescent="0.25">
      <c r="A79" s="45" t="str">
        <f>'Career Batting'!C84</f>
        <v>J Fowler</v>
      </c>
      <c r="B79" s="45">
        <f>'Career Batting'!D84</f>
        <v>12</v>
      </c>
      <c r="C79" s="45">
        <f>'Career Batting'!E84</f>
        <v>12</v>
      </c>
      <c r="D79" s="45">
        <f>'Career Batting'!F84</f>
        <v>2</v>
      </c>
      <c r="E79" s="45">
        <f>'Career Batting'!G84</f>
        <v>167</v>
      </c>
      <c r="F79" s="45">
        <f>'Career Batting'!J84</f>
        <v>62</v>
      </c>
      <c r="G79" s="45">
        <f>'Career Batting'!K84</f>
        <v>1</v>
      </c>
      <c r="H79" s="45">
        <f>'Career Batting'!L84</f>
        <v>0</v>
      </c>
      <c r="I79" s="45">
        <f>'Career Batting'!M84</f>
        <v>3</v>
      </c>
      <c r="J79" s="45">
        <f>'Career Batting'!N84</f>
        <v>16</v>
      </c>
      <c r="K79" s="45">
        <f>'Career Batting'!O84</f>
        <v>3</v>
      </c>
      <c r="L79" s="45" t="str">
        <f>IF(ISBLANK('Career Batting'!P84), "", 'Career Batting'!P84)</f>
        <v/>
      </c>
    </row>
    <row r="80" spans="1:12" x14ac:dyDescent="0.25">
      <c r="A80" s="45" t="str">
        <f>'Career Batting'!C85</f>
        <v>Sav Gatfield</v>
      </c>
      <c r="B80" s="45">
        <f>'Career Batting'!D85</f>
        <v>26</v>
      </c>
      <c r="C80" s="45">
        <f>'Career Batting'!E85</f>
        <v>21</v>
      </c>
      <c r="D80" s="45">
        <f>'Career Batting'!F85</f>
        <v>4</v>
      </c>
      <c r="E80" s="45">
        <f>'Career Batting'!G85</f>
        <v>238</v>
      </c>
      <c r="F80" s="45">
        <f>'Career Batting'!J85</f>
        <v>63</v>
      </c>
      <c r="G80" s="45">
        <f>'Career Batting'!K85</f>
        <v>2</v>
      </c>
      <c r="H80" s="45">
        <f>'Career Batting'!L85</f>
        <v>0</v>
      </c>
      <c r="I80" s="45">
        <f>'Career Batting'!M85</f>
        <v>6</v>
      </c>
      <c r="J80" s="45">
        <f>'Career Batting'!N85</f>
        <v>28</v>
      </c>
      <c r="K80" s="45">
        <f>'Career Batting'!O85</f>
        <v>4</v>
      </c>
      <c r="L80" s="45" t="str">
        <f>IF(ISBLANK('Career Batting'!P85), "", 'Career Batting'!P85)</f>
        <v/>
      </c>
    </row>
    <row r="81" spans="1:12" x14ac:dyDescent="0.25">
      <c r="A81" s="45" t="str">
        <f>'Career Batting'!C86</f>
        <v>Peter Garlando</v>
      </c>
      <c r="B81" s="45">
        <f>'Career Batting'!D86</f>
        <v>3</v>
      </c>
      <c r="C81" s="45">
        <f>'Career Batting'!E86</f>
        <v>2</v>
      </c>
      <c r="D81" s="45">
        <f>'Career Batting'!F86</f>
        <v>1</v>
      </c>
      <c r="E81" s="45">
        <f>'Career Batting'!G86</f>
        <v>1</v>
      </c>
      <c r="F81" s="45">
        <f>'Career Batting'!J86</f>
        <v>1</v>
      </c>
      <c r="G81" s="45">
        <f>'Career Batting'!K86</f>
        <v>0</v>
      </c>
      <c r="H81" s="45">
        <f>'Career Batting'!L86</f>
        <v>0</v>
      </c>
      <c r="I81" s="45">
        <f>'Career Batting'!M86</f>
        <v>0</v>
      </c>
      <c r="J81" s="45">
        <f>'Career Batting'!N86</f>
        <v>0</v>
      </c>
      <c r="K81" s="45">
        <f>'Career Batting'!O86</f>
        <v>0</v>
      </c>
      <c r="L81" s="45">
        <f>IF(ISBLANK('Career Batting'!P86), "", 'Career Batting'!P86)</f>
        <v>7</v>
      </c>
    </row>
    <row r="82" spans="1:12" x14ac:dyDescent="0.25">
      <c r="A82" s="45" t="str">
        <f>'Career Batting'!C87</f>
        <v>C Gibbons</v>
      </c>
      <c r="B82" s="45">
        <f>'Career Batting'!D87</f>
        <v>1</v>
      </c>
      <c r="C82" s="45">
        <f>'Career Batting'!E87</f>
        <v>1</v>
      </c>
      <c r="D82" s="45">
        <f>'Career Batting'!F87</f>
        <v>0</v>
      </c>
      <c r="E82" s="45">
        <f>'Career Batting'!G87</f>
        <v>1</v>
      </c>
      <c r="F82" s="45">
        <f>'Career Batting'!J87</f>
        <v>1</v>
      </c>
      <c r="G82" s="45">
        <f>'Career Batting'!K87</f>
        <v>0</v>
      </c>
      <c r="H82" s="45">
        <f>'Career Batting'!L87</f>
        <v>0</v>
      </c>
      <c r="I82" s="45">
        <f>'Career Batting'!M87</f>
        <v>0</v>
      </c>
      <c r="J82" s="45">
        <f>'Career Batting'!N87</f>
        <v>0</v>
      </c>
      <c r="K82" s="45">
        <f>'Career Batting'!O87</f>
        <v>0</v>
      </c>
      <c r="L82" s="45" t="str">
        <f>IF(ISBLANK('Career Batting'!P87), "", 'Career Batting'!P87)</f>
        <v/>
      </c>
    </row>
    <row r="83" spans="1:12" x14ac:dyDescent="0.25">
      <c r="A83" s="45" t="str">
        <f>'Career Batting'!C88</f>
        <v>Simon Gillman</v>
      </c>
      <c r="B83" s="45">
        <f>'Career Batting'!D88</f>
        <v>129</v>
      </c>
      <c r="C83" s="45">
        <f>'Career Batting'!E88</f>
        <v>81</v>
      </c>
      <c r="D83" s="45">
        <f>'Career Batting'!F88</f>
        <v>29</v>
      </c>
      <c r="E83" s="45">
        <f>'Career Batting'!G88</f>
        <v>518</v>
      </c>
      <c r="F83" s="45">
        <f>'Career Batting'!J88</f>
        <v>74</v>
      </c>
      <c r="G83" s="45">
        <f>'Career Batting'!K88</f>
        <v>2</v>
      </c>
      <c r="H83" s="45">
        <f>'Career Batting'!L88</f>
        <v>0</v>
      </c>
      <c r="I83" s="45">
        <f>'Career Batting'!M88</f>
        <v>15</v>
      </c>
      <c r="J83" s="45">
        <f>'Career Batting'!N88</f>
        <v>30</v>
      </c>
      <c r="K83" s="45">
        <f>'Career Batting'!O88</f>
        <v>6</v>
      </c>
      <c r="L83" s="45" t="str">
        <f>IF(ISBLANK('Career Batting'!P88), "", 'Career Batting'!P88)</f>
        <v/>
      </c>
    </row>
    <row r="84" spans="1:12" x14ac:dyDescent="0.25">
      <c r="A84" s="45" t="str">
        <f>'Career Batting'!C89</f>
        <v>R Gladstone</v>
      </c>
      <c r="B84" s="45">
        <f>'Career Batting'!D89</f>
        <v>15</v>
      </c>
      <c r="C84" s="45">
        <f>'Career Batting'!E89</f>
        <v>14</v>
      </c>
      <c r="D84" s="45">
        <f>'Career Batting'!F89</f>
        <v>3</v>
      </c>
      <c r="E84" s="45">
        <f>'Career Batting'!G89</f>
        <v>452</v>
      </c>
      <c r="F84" s="45">
        <f>'Career Batting'!J89</f>
        <v>148</v>
      </c>
      <c r="G84" s="45">
        <f>'Career Batting'!K89</f>
        <v>1</v>
      </c>
      <c r="H84" s="45">
        <f>'Career Batting'!L89</f>
        <v>1</v>
      </c>
      <c r="I84" s="45">
        <f>'Career Batting'!M89</f>
        <v>0</v>
      </c>
      <c r="J84" s="45">
        <f>'Career Batting'!N89</f>
        <v>46</v>
      </c>
      <c r="K84" s="45">
        <f>'Career Batting'!O89</f>
        <v>22</v>
      </c>
      <c r="L84" s="45" t="str">
        <f>IF(ISBLANK('Career Batting'!P89), "", 'Career Batting'!P89)</f>
        <v/>
      </c>
    </row>
    <row r="85" spans="1:12" x14ac:dyDescent="0.25">
      <c r="A85" s="45" t="str">
        <f>'Career Batting'!C90</f>
        <v>Patrick Gledhill</v>
      </c>
      <c r="B85" s="45">
        <f>'Career Batting'!D90</f>
        <v>97</v>
      </c>
      <c r="C85" s="45">
        <f>'Career Batting'!E90</f>
        <v>79</v>
      </c>
      <c r="D85" s="45">
        <f>'Career Batting'!F90</f>
        <v>12</v>
      </c>
      <c r="E85" s="45">
        <f>'Career Batting'!G90</f>
        <v>725</v>
      </c>
      <c r="F85" s="45">
        <f>'Career Batting'!J90</f>
        <v>72</v>
      </c>
      <c r="G85" s="45">
        <f>'Career Batting'!K90</f>
        <v>1</v>
      </c>
      <c r="H85" s="45">
        <f>'Career Batting'!L90</f>
        <v>0</v>
      </c>
      <c r="I85" s="45">
        <f>'Career Batting'!M90</f>
        <v>17</v>
      </c>
      <c r="J85" s="45">
        <f>'Career Batting'!N90</f>
        <v>57</v>
      </c>
      <c r="K85" s="45">
        <f>'Career Batting'!O90</f>
        <v>0</v>
      </c>
      <c r="L85" s="45" t="str">
        <f>IF(ISBLANK('Career Batting'!P90), "", 'Career Batting'!P90)</f>
        <v/>
      </c>
    </row>
    <row r="86" spans="1:12" x14ac:dyDescent="0.25">
      <c r="A86" s="45" t="str">
        <f>'Career Batting'!C91</f>
        <v>Ben Glover</v>
      </c>
      <c r="B86" s="45">
        <f>'Career Batting'!D91</f>
        <v>17</v>
      </c>
      <c r="C86" s="45">
        <f>'Career Batting'!E91</f>
        <v>17</v>
      </c>
      <c r="D86" s="45">
        <f>'Career Batting'!F91</f>
        <v>1</v>
      </c>
      <c r="E86" s="45">
        <f>'Career Batting'!G91</f>
        <v>128</v>
      </c>
      <c r="F86" s="45">
        <f>'Career Batting'!J91</f>
        <v>38</v>
      </c>
      <c r="G86" s="45">
        <f>'Career Batting'!K91</f>
        <v>0</v>
      </c>
      <c r="H86" s="45">
        <f>'Career Batting'!L91</f>
        <v>0</v>
      </c>
      <c r="I86" s="45">
        <f>'Career Batting'!M91</f>
        <v>3</v>
      </c>
      <c r="J86" s="45">
        <f>'Career Batting'!N91</f>
        <v>13</v>
      </c>
      <c r="K86" s="45">
        <f>'Career Batting'!O91</f>
        <v>2</v>
      </c>
      <c r="L86" s="45" t="str">
        <f>IF(ISBLANK('Career Batting'!P91), "", 'Career Batting'!P91)</f>
        <v/>
      </c>
    </row>
    <row r="87" spans="1:12" x14ac:dyDescent="0.25">
      <c r="A87" s="45" t="str">
        <f>'Career Batting'!C92</f>
        <v>Liam Gray</v>
      </c>
      <c r="B87" s="45">
        <f>'Career Batting'!D92</f>
        <v>40</v>
      </c>
      <c r="C87" s="45">
        <f>'Career Batting'!E92</f>
        <v>31</v>
      </c>
      <c r="D87" s="45">
        <f>'Career Batting'!F92</f>
        <v>7</v>
      </c>
      <c r="E87" s="45">
        <f>'Career Batting'!G92</f>
        <v>284</v>
      </c>
      <c r="F87" s="45">
        <f>'Career Batting'!J92</f>
        <v>48</v>
      </c>
      <c r="G87" s="45">
        <f>'Career Batting'!K92</f>
        <v>0</v>
      </c>
      <c r="H87" s="45">
        <f>'Career Batting'!L92</f>
        <v>0</v>
      </c>
      <c r="I87" s="45">
        <f>'Career Batting'!M92</f>
        <v>4</v>
      </c>
      <c r="J87" s="45">
        <f>'Career Batting'!N92</f>
        <v>24</v>
      </c>
      <c r="K87" s="45">
        <f>'Career Batting'!O92</f>
        <v>3</v>
      </c>
      <c r="L87" s="45" t="str">
        <f>IF(ISBLANK('Career Batting'!P92), "", 'Career Batting'!P92)</f>
        <v/>
      </c>
    </row>
    <row r="88" spans="1:12" x14ac:dyDescent="0.25">
      <c r="A88" s="45" t="str">
        <f>'Career Batting'!C93</f>
        <v>Joe Green</v>
      </c>
      <c r="B88" s="45">
        <f>'Career Batting'!D93</f>
        <v>31</v>
      </c>
      <c r="C88" s="45">
        <f>'Career Batting'!E93</f>
        <v>15</v>
      </c>
      <c r="D88" s="45">
        <f>'Career Batting'!F93</f>
        <v>6</v>
      </c>
      <c r="E88" s="45">
        <f>'Career Batting'!G93</f>
        <v>46</v>
      </c>
      <c r="F88" s="45">
        <f>'Career Batting'!J93</f>
        <v>17</v>
      </c>
      <c r="G88" s="45">
        <f>'Career Batting'!K93</f>
        <v>0</v>
      </c>
      <c r="H88" s="45">
        <f>'Career Batting'!L93</f>
        <v>0</v>
      </c>
      <c r="I88" s="45">
        <f>'Career Batting'!M93</f>
        <v>4</v>
      </c>
      <c r="J88" s="45">
        <f>'Career Batting'!N93</f>
        <v>4</v>
      </c>
      <c r="K88" s="45">
        <f>'Career Batting'!O93</f>
        <v>1</v>
      </c>
      <c r="L88" s="45" t="str">
        <f>IF(ISBLANK('Career Batting'!P93), "", 'Career Batting'!P93)</f>
        <v/>
      </c>
    </row>
    <row r="89" spans="1:12" x14ac:dyDescent="0.25">
      <c r="A89" s="45" t="str">
        <f>'Career Batting'!C94</f>
        <v>J Habib</v>
      </c>
      <c r="B89" s="45">
        <f>'Career Batting'!D94</f>
        <v>1</v>
      </c>
      <c r="C89" s="45">
        <f>'Career Batting'!E94</f>
        <v>1</v>
      </c>
      <c r="D89" s="45">
        <f>'Career Batting'!F94</f>
        <v>1</v>
      </c>
      <c r="E89" s="45">
        <f>'Career Batting'!G94</f>
        <v>23</v>
      </c>
      <c r="F89" s="45" t="str">
        <f>'Career Batting'!J94</f>
        <v>23*</v>
      </c>
      <c r="G89" s="45">
        <f>'Career Batting'!K94</f>
        <v>0</v>
      </c>
      <c r="H89" s="45">
        <f>'Career Batting'!L94</f>
        <v>0</v>
      </c>
      <c r="I89" s="45">
        <f>'Career Batting'!M94</f>
        <v>0</v>
      </c>
      <c r="J89" s="45">
        <f>'Career Batting'!N94</f>
        <v>4</v>
      </c>
      <c r="K89" s="45">
        <f>'Career Batting'!O94</f>
        <v>0</v>
      </c>
      <c r="L89" s="45" t="str">
        <f>IF(ISBLANK('Career Batting'!P94), "", 'Career Batting'!P94)</f>
        <v/>
      </c>
    </row>
    <row r="90" spans="1:12" x14ac:dyDescent="0.25">
      <c r="A90" s="45" t="str">
        <f>'Career Batting'!C95</f>
        <v>Steve Hamer</v>
      </c>
      <c r="B90" s="45">
        <f>'Career Batting'!D95</f>
        <v>84</v>
      </c>
      <c r="C90" s="45">
        <f>'Career Batting'!E95</f>
        <v>80</v>
      </c>
      <c r="D90" s="45">
        <f>'Career Batting'!F95</f>
        <v>6</v>
      </c>
      <c r="E90" s="45">
        <f>'Career Batting'!G95</f>
        <v>1656</v>
      </c>
      <c r="F90" s="45">
        <f>'Career Batting'!J95</f>
        <v>101</v>
      </c>
      <c r="G90" s="45">
        <f>'Career Batting'!K95</f>
        <v>7</v>
      </c>
      <c r="H90" s="45">
        <f>'Career Batting'!L95</f>
        <v>2</v>
      </c>
      <c r="I90" s="45">
        <f>'Career Batting'!M95</f>
        <v>7</v>
      </c>
      <c r="J90" s="45">
        <f>'Career Batting'!N95</f>
        <v>153</v>
      </c>
      <c r="K90" s="45">
        <f>'Career Batting'!O95</f>
        <v>4</v>
      </c>
      <c r="L90" s="45" t="str">
        <f>IF(ISBLANK('Career Batting'!P95), "", 'Career Batting'!P95)</f>
        <v/>
      </c>
    </row>
    <row r="91" spans="1:12" x14ac:dyDescent="0.25">
      <c r="A91" s="45" t="str">
        <f>'Career Batting'!C96</f>
        <v>A Hargreaves</v>
      </c>
      <c r="B91" s="45">
        <f>'Career Batting'!D96</f>
        <v>23</v>
      </c>
      <c r="C91" s="45">
        <f>'Career Batting'!E96</f>
        <v>22</v>
      </c>
      <c r="D91" s="45">
        <f>'Career Batting'!F96</f>
        <v>1</v>
      </c>
      <c r="E91" s="45">
        <f>'Career Batting'!G96</f>
        <v>188</v>
      </c>
      <c r="F91" s="45">
        <f>'Career Batting'!J96</f>
        <v>24</v>
      </c>
      <c r="G91" s="45">
        <f>'Career Batting'!K96</f>
        <v>0</v>
      </c>
      <c r="H91" s="45">
        <f>'Career Batting'!L96</f>
        <v>0</v>
      </c>
      <c r="I91" s="45">
        <f>'Career Batting'!M96</f>
        <v>3</v>
      </c>
      <c r="J91" s="45">
        <f>'Career Batting'!N96</f>
        <v>22</v>
      </c>
      <c r="K91" s="45">
        <f>'Career Batting'!O96</f>
        <v>2</v>
      </c>
      <c r="L91" s="45" t="str">
        <f>IF(ISBLANK('Career Batting'!P96), "", 'Career Batting'!P96)</f>
        <v/>
      </c>
    </row>
    <row r="92" spans="1:12" x14ac:dyDescent="0.25">
      <c r="A92" s="45" t="str">
        <f>'Career Batting'!C97</f>
        <v>Julian Harris</v>
      </c>
      <c r="B92" s="45">
        <f>'Career Batting'!D97</f>
        <v>2</v>
      </c>
      <c r="C92" s="45">
        <f>'Career Batting'!E97</f>
        <v>2</v>
      </c>
      <c r="D92" s="45">
        <f>'Career Batting'!F97</f>
        <v>0</v>
      </c>
      <c r="E92" s="45">
        <f>'Career Batting'!G97</f>
        <v>31</v>
      </c>
      <c r="F92" s="45">
        <f>'Career Batting'!J97</f>
        <v>28</v>
      </c>
      <c r="G92" s="45">
        <f>'Career Batting'!K97</f>
        <v>0</v>
      </c>
      <c r="H92" s="45">
        <f>'Career Batting'!L97</f>
        <v>0</v>
      </c>
      <c r="I92" s="45">
        <f>'Career Batting'!M97</f>
        <v>0</v>
      </c>
      <c r="J92" s="45">
        <f>'Career Batting'!N97</f>
        <v>3</v>
      </c>
      <c r="K92" s="45">
        <f>'Career Batting'!O97</f>
        <v>1</v>
      </c>
      <c r="L92" s="45">
        <f>IF(ISBLANK('Career Batting'!P97), "", 'Career Batting'!P97)</f>
        <v>22</v>
      </c>
    </row>
    <row r="93" spans="1:12" x14ac:dyDescent="0.25">
      <c r="A93" s="45" t="str">
        <f>'Career Batting'!C98</f>
        <v>D Harvey</v>
      </c>
      <c r="B93" s="45">
        <f>'Career Batting'!D98</f>
        <v>1</v>
      </c>
      <c r="C93" s="45">
        <f>'Career Batting'!E98</f>
        <v>1</v>
      </c>
      <c r="D93" s="45">
        <f>'Career Batting'!F98</f>
        <v>0</v>
      </c>
      <c r="E93" s="45">
        <f>'Career Batting'!G98</f>
        <v>11</v>
      </c>
      <c r="F93" s="45">
        <f>'Career Batting'!J98</f>
        <v>11</v>
      </c>
      <c r="G93" s="45">
        <f>'Career Batting'!K98</f>
        <v>0</v>
      </c>
      <c r="H93" s="45">
        <f>'Career Batting'!L98</f>
        <v>0</v>
      </c>
      <c r="I93" s="45">
        <f>'Career Batting'!M98</f>
        <v>0</v>
      </c>
      <c r="J93" s="45">
        <f>'Career Batting'!N98</f>
        <v>1</v>
      </c>
      <c r="K93" s="45">
        <f>'Career Batting'!O98</f>
        <v>0</v>
      </c>
      <c r="L93" s="45">
        <f>IF(ISBLANK('Career Batting'!P98), "", 'Career Batting'!P98)</f>
        <v>20</v>
      </c>
    </row>
    <row r="94" spans="1:12" x14ac:dyDescent="0.25">
      <c r="A94" s="45" t="str">
        <f>'Career Batting'!C99</f>
        <v>Tim Hapgood</v>
      </c>
      <c r="B94" s="45">
        <f>'Career Batting'!D99</f>
        <v>1</v>
      </c>
      <c r="C94" s="45">
        <f>'Career Batting'!E99</f>
        <v>1</v>
      </c>
      <c r="D94" s="45">
        <f>'Career Batting'!F99</f>
        <v>1</v>
      </c>
      <c r="E94" s="45">
        <f>'Career Batting'!G99</f>
        <v>54</v>
      </c>
      <c r="F94" s="45" t="str">
        <f>'Career Batting'!J99</f>
        <v>54*</v>
      </c>
      <c r="G94" s="45">
        <f>'Career Batting'!K99</f>
        <v>1</v>
      </c>
      <c r="H94" s="45">
        <f>'Career Batting'!L99</f>
        <v>0</v>
      </c>
      <c r="I94" s="45">
        <f>'Career Batting'!M99</f>
        <v>0</v>
      </c>
      <c r="J94" s="45">
        <f>'Career Batting'!N99</f>
        <v>9</v>
      </c>
      <c r="K94" s="45">
        <f>'Career Batting'!O99</f>
        <v>0</v>
      </c>
      <c r="L94" s="45">
        <f>IF(ISBLANK('Career Batting'!P99), "", 'Career Batting'!P99)</f>
        <v>73</v>
      </c>
    </row>
    <row r="95" spans="1:12" x14ac:dyDescent="0.25">
      <c r="A95" s="45" t="str">
        <f>'Career Batting'!C100</f>
        <v>Leo Hawkins</v>
      </c>
      <c r="B95" s="45">
        <f>'Career Batting'!D100</f>
        <v>8</v>
      </c>
      <c r="C95" s="45">
        <f>'Career Batting'!E100</f>
        <v>5</v>
      </c>
      <c r="D95" s="45">
        <f>'Career Batting'!F100</f>
        <v>1</v>
      </c>
      <c r="E95" s="45">
        <f>'Career Batting'!G100</f>
        <v>62</v>
      </c>
      <c r="F95" s="45" t="str">
        <f>'Career Batting'!J100</f>
        <v>22*</v>
      </c>
      <c r="G95" s="45">
        <f>'Career Batting'!K100</f>
        <v>0</v>
      </c>
      <c r="H95" s="45">
        <f>'Career Batting'!L100</f>
        <v>0</v>
      </c>
      <c r="I95" s="45">
        <f>'Career Batting'!M100</f>
        <v>1</v>
      </c>
      <c r="J95" s="45">
        <f>'Career Batting'!N100</f>
        <v>10</v>
      </c>
      <c r="K95" s="45">
        <f>'Career Batting'!O100</f>
        <v>0</v>
      </c>
      <c r="L95" s="45">
        <f>IF(ISBLANK('Career Batting'!P100), "", 'Career Batting'!P100)</f>
        <v>84</v>
      </c>
    </row>
    <row r="96" spans="1:12" x14ac:dyDescent="0.25">
      <c r="A96" s="45" t="str">
        <f>'Career Batting'!C101</f>
        <v>J Henderson</v>
      </c>
      <c r="B96" s="45">
        <f>'Career Batting'!D101</f>
        <v>1</v>
      </c>
      <c r="C96" s="45">
        <f>'Career Batting'!E101</f>
        <v>1</v>
      </c>
      <c r="D96" s="45">
        <f>'Career Batting'!F101</f>
        <v>0</v>
      </c>
      <c r="E96" s="45">
        <f>'Career Batting'!G101</f>
        <v>9</v>
      </c>
      <c r="F96" s="45">
        <f>'Career Batting'!J101</f>
        <v>9</v>
      </c>
      <c r="G96" s="45">
        <f>'Career Batting'!K101</f>
        <v>0</v>
      </c>
      <c r="H96" s="45">
        <f>'Career Batting'!L101</f>
        <v>0</v>
      </c>
      <c r="I96" s="45">
        <f>'Career Batting'!M101</f>
        <v>0</v>
      </c>
      <c r="J96" s="45">
        <f>'Career Batting'!N101</f>
        <v>1</v>
      </c>
      <c r="K96" s="45">
        <f>'Career Batting'!O101</f>
        <v>0</v>
      </c>
      <c r="L96" s="45" t="str">
        <f>IF(ISBLANK('Career Batting'!P101), "", 'Career Batting'!P101)</f>
        <v/>
      </c>
    </row>
    <row r="97" spans="1:12" x14ac:dyDescent="0.25">
      <c r="A97" s="45" t="str">
        <f>'Career Batting'!C102</f>
        <v>Carl Hey</v>
      </c>
      <c r="B97" s="45">
        <f>'Career Batting'!D102</f>
        <v>4</v>
      </c>
      <c r="C97" s="45">
        <f>'Career Batting'!E102</f>
        <v>2</v>
      </c>
      <c r="D97" s="45">
        <f>'Career Batting'!F102</f>
        <v>0</v>
      </c>
      <c r="E97" s="45">
        <f>'Career Batting'!G102</f>
        <v>3</v>
      </c>
      <c r="F97" s="45">
        <f>'Career Batting'!J102</f>
        <v>3</v>
      </c>
      <c r="G97" s="45">
        <f>'Career Batting'!K102</f>
        <v>0</v>
      </c>
      <c r="H97" s="45">
        <f>'Career Batting'!L102</f>
        <v>0</v>
      </c>
      <c r="I97" s="45">
        <f>'Career Batting'!M102</f>
        <v>1</v>
      </c>
      <c r="J97" s="45">
        <f>'Career Batting'!N102</f>
        <v>0</v>
      </c>
      <c r="K97" s="45">
        <f>'Career Batting'!O102</f>
        <v>0</v>
      </c>
      <c r="L97" s="45" t="str">
        <f>IF(ISBLANK('Career Batting'!P102), "", 'Career Batting'!P102)</f>
        <v/>
      </c>
    </row>
    <row r="98" spans="1:12" x14ac:dyDescent="0.25">
      <c r="A98" s="45" t="str">
        <f>'Career Batting'!C103</f>
        <v>M Hiley</v>
      </c>
      <c r="B98" s="45">
        <f>'Career Batting'!D103</f>
        <v>23</v>
      </c>
      <c r="C98" s="45">
        <f>'Career Batting'!E103</f>
        <v>23</v>
      </c>
      <c r="D98" s="45">
        <f>'Career Batting'!F103</f>
        <v>0</v>
      </c>
      <c r="E98" s="45">
        <f>'Career Batting'!G103</f>
        <v>695</v>
      </c>
      <c r="F98" s="45">
        <f>'Career Batting'!J103</f>
        <v>66</v>
      </c>
      <c r="G98" s="45">
        <f>'Career Batting'!K103</f>
        <v>3</v>
      </c>
      <c r="H98" s="45">
        <f>'Career Batting'!L103</f>
        <v>0</v>
      </c>
      <c r="I98" s="45">
        <f>'Career Batting'!M103</f>
        <v>1</v>
      </c>
      <c r="J98" s="45">
        <f>'Career Batting'!N103</f>
        <v>75</v>
      </c>
      <c r="K98" s="45">
        <f>'Career Batting'!O103</f>
        <v>10</v>
      </c>
      <c r="L98" s="45" t="str">
        <f>IF(ISBLANK('Career Batting'!P103), "", 'Career Batting'!P103)</f>
        <v/>
      </c>
    </row>
    <row r="99" spans="1:12" x14ac:dyDescent="0.25">
      <c r="A99" s="45" t="str">
        <f>'Career Batting'!C104</f>
        <v>R Hobbs</v>
      </c>
      <c r="B99" s="45">
        <f>'Career Batting'!D104</f>
        <v>22</v>
      </c>
      <c r="C99" s="45">
        <f>'Career Batting'!E104</f>
        <v>13</v>
      </c>
      <c r="D99" s="45">
        <f>'Career Batting'!F104</f>
        <v>3</v>
      </c>
      <c r="E99" s="45">
        <f>'Career Batting'!G104</f>
        <v>44</v>
      </c>
      <c r="F99" s="45">
        <f>'Career Batting'!J104</f>
        <v>13</v>
      </c>
      <c r="G99" s="45">
        <f>'Career Batting'!K104</f>
        <v>0</v>
      </c>
      <c r="H99" s="45">
        <f>'Career Batting'!L104</f>
        <v>0</v>
      </c>
      <c r="I99" s="45">
        <f>'Career Batting'!M104</f>
        <v>5</v>
      </c>
      <c r="J99" s="45">
        <f>'Career Batting'!N104</f>
        <v>6</v>
      </c>
      <c r="K99" s="45">
        <f>'Career Batting'!O104</f>
        <v>1</v>
      </c>
      <c r="L99" s="45" t="str">
        <f>IF(ISBLANK('Career Batting'!P104), "", 'Career Batting'!P104)</f>
        <v/>
      </c>
    </row>
    <row r="100" spans="1:12" x14ac:dyDescent="0.25">
      <c r="A100" s="45" t="str">
        <f>'Career Batting'!C105</f>
        <v>D Hooper</v>
      </c>
      <c r="B100" s="45">
        <f>'Career Batting'!D105</f>
        <v>25</v>
      </c>
      <c r="C100" s="45">
        <f>'Career Batting'!E105</f>
        <v>17</v>
      </c>
      <c r="D100" s="45">
        <f>'Career Batting'!F105</f>
        <v>5</v>
      </c>
      <c r="E100" s="45">
        <f>'Career Batting'!G105</f>
        <v>128</v>
      </c>
      <c r="F100" s="45">
        <f>'Career Batting'!J105</f>
        <v>27</v>
      </c>
      <c r="G100" s="45">
        <f>'Career Batting'!K105</f>
        <v>0</v>
      </c>
      <c r="H100" s="45">
        <f>'Career Batting'!L105</f>
        <v>0</v>
      </c>
      <c r="I100" s="45">
        <f>'Career Batting'!M105</f>
        <v>3</v>
      </c>
      <c r="J100" s="45">
        <f>'Career Batting'!N105</f>
        <v>5</v>
      </c>
      <c r="K100" s="45">
        <f>'Career Batting'!O105</f>
        <v>0</v>
      </c>
      <c r="L100" s="45" t="str">
        <f>IF(ISBLANK('Career Batting'!P105), "", 'Career Batting'!P105)</f>
        <v/>
      </c>
    </row>
    <row r="101" spans="1:12" x14ac:dyDescent="0.25">
      <c r="A101" s="45" t="str">
        <f>'Career Batting'!C106</f>
        <v>Scott Hoskin</v>
      </c>
      <c r="B101" s="45">
        <f>'Career Batting'!D106</f>
        <v>127</v>
      </c>
      <c r="C101" s="45">
        <f>'Career Batting'!E106</f>
        <v>89</v>
      </c>
      <c r="D101" s="45">
        <f>'Career Batting'!F106</f>
        <v>16</v>
      </c>
      <c r="E101" s="45">
        <f>'Career Batting'!G106</f>
        <v>818</v>
      </c>
      <c r="F101" s="45">
        <f>'Career Batting'!J106</f>
        <v>79</v>
      </c>
      <c r="G101" s="45">
        <f>'Career Batting'!K106</f>
        <v>1</v>
      </c>
      <c r="H101" s="45">
        <f>'Career Batting'!L106</f>
        <v>0</v>
      </c>
      <c r="I101" s="45">
        <f>'Career Batting'!M106</f>
        <v>23</v>
      </c>
      <c r="J101" s="45">
        <f>'Career Batting'!N106</f>
        <v>75</v>
      </c>
      <c r="K101" s="45">
        <f>'Career Batting'!O106</f>
        <v>16</v>
      </c>
      <c r="L101" s="45" t="str">
        <f>IF(ISBLANK('Career Batting'!P106), "", 'Career Batting'!P106)</f>
        <v/>
      </c>
    </row>
    <row r="102" spans="1:12" x14ac:dyDescent="0.25">
      <c r="A102" s="45" t="str">
        <f>'Career Batting'!C107</f>
        <v>S Houchin</v>
      </c>
      <c r="B102" s="45">
        <f>'Career Batting'!D107</f>
        <v>146</v>
      </c>
      <c r="C102" s="45">
        <f>'Career Batting'!E107</f>
        <v>130</v>
      </c>
      <c r="D102" s="45">
        <f>'Career Batting'!F107</f>
        <v>20</v>
      </c>
      <c r="E102" s="45">
        <f>'Career Batting'!G107</f>
        <v>1528</v>
      </c>
      <c r="F102" s="45">
        <f>'Career Batting'!J107</f>
        <v>60</v>
      </c>
      <c r="G102" s="45">
        <f>'Career Batting'!K107</f>
        <v>2</v>
      </c>
      <c r="H102" s="45">
        <f>'Career Batting'!L107</f>
        <v>0</v>
      </c>
      <c r="I102" s="45">
        <f>'Career Batting'!M107</f>
        <v>13</v>
      </c>
      <c r="J102" s="45">
        <f>'Career Batting'!N107</f>
        <v>28</v>
      </c>
      <c r="K102" s="45">
        <f>'Career Batting'!O107</f>
        <v>0</v>
      </c>
      <c r="L102" s="45" t="str">
        <f>IF(ISBLANK('Career Batting'!P107), "", 'Career Batting'!P107)</f>
        <v/>
      </c>
    </row>
    <row r="103" spans="1:12" x14ac:dyDescent="0.25">
      <c r="A103" s="45" t="str">
        <f>'Career Batting'!C108</f>
        <v>F Hussain</v>
      </c>
      <c r="B103" s="45">
        <f>'Career Batting'!D108</f>
        <v>32</v>
      </c>
      <c r="C103" s="45">
        <f>'Career Batting'!E108</f>
        <v>31</v>
      </c>
      <c r="D103" s="45">
        <f>'Career Batting'!F108</f>
        <v>3</v>
      </c>
      <c r="E103" s="45">
        <f>'Career Batting'!G108</f>
        <v>428</v>
      </c>
      <c r="F103" s="45">
        <f>'Career Batting'!J108</f>
        <v>42</v>
      </c>
      <c r="G103" s="45">
        <f>'Career Batting'!K108</f>
        <v>0</v>
      </c>
      <c r="H103" s="45">
        <f>'Career Batting'!L108</f>
        <v>0</v>
      </c>
      <c r="I103" s="45">
        <f>'Career Batting'!M108</f>
        <v>1</v>
      </c>
      <c r="J103" s="45">
        <f>'Career Batting'!N108</f>
        <v>40</v>
      </c>
      <c r="K103" s="45">
        <f>'Career Batting'!O108</f>
        <v>0</v>
      </c>
      <c r="L103" s="45" t="str">
        <f>IF(ISBLANK('Career Batting'!P108), "", 'Career Batting'!P108)</f>
        <v/>
      </c>
    </row>
    <row r="104" spans="1:12" x14ac:dyDescent="0.25">
      <c r="A104" s="45" t="str">
        <f>'Career Batting'!C109</f>
        <v>S Hussain</v>
      </c>
      <c r="B104" s="45">
        <f>'Career Batting'!D109</f>
        <v>104</v>
      </c>
      <c r="C104" s="45">
        <f>'Career Batting'!E109</f>
        <v>82</v>
      </c>
      <c r="D104" s="45">
        <f>'Career Batting'!F109</f>
        <v>13</v>
      </c>
      <c r="E104" s="45">
        <f>'Career Batting'!G109</f>
        <v>361</v>
      </c>
      <c r="F104" s="45">
        <f>'Career Batting'!J109</f>
        <v>24</v>
      </c>
      <c r="G104" s="45">
        <f>'Career Batting'!K109</f>
        <v>0</v>
      </c>
      <c r="H104" s="45">
        <f>'Career Batting'!L109</f>
        <v>0</v>
      </c>
      <c r="I104" s="45">
        <f>'Career Batting'!M109</f>
        <v>22</v>
      </c>
      <c r="J104" s="45">
        <f>'Career Batting'!N109</f>
        <v>30</v>
      </c>
      <c r="K104" s="45">
        <f>'Career Batting'!O109</f>
        <v>6</v>
      </c>
      <c r="L104" s="45" t="str">
        <f>IF(ISBLANK('Career Batting'!P109), "", 'Career Batting'!P109)</f>
        <v/>
      </c>
    </row>
    <row r="105" spans="1:12" x14ac:dyDescent="0.25">
      <c r="A105" s="45" t="str">
        <f>'Career Batting'!C110</f>
        <v>Ben Hynes</v>
      </c>
      <c r="B105" s="45">
        <f>'Career Batting'!D110</f>
        <v>23</v>
      </c>
      <c r="C105" s="45">
        <f>'Career Batting'!E110</f>
        <v>19</v>
      </c>
      <c r="D105" s="45">
        <f>'Career Batting'!F110</f>
        <v>4</v>
      </c>
      <c r="E105" s="45">
        <f>'Career Batting'!G110</f>
        <v>871</v>
      </c>
      <c r="F105" s="45">
        <f>'Career Batting'!J110</f>
        <v>124</v>
      </c>
      <c r="G105" s="45">
        <f>'Career Batting'!K110</f>
        <v>5</v>
      </c>
      <c r="H105" s="45">
        <f>'Career Batting'!L110</f>
        <v>2</v>
      </c>
      <c r="I105" s="45">
        <f>'Career Batting'!M110</f>
        <v>0</v>
      </c>
      <c r="J105" s="45">
        <f>'Career Batting'!N110</f>
        <v>76</v>
      </c>
      <c r="K105" s="45">
        <f>'Career Batting'!O110</f>
        <v>41</v>
      </c>
      <c r="L105" s="45" t="str">
        <f>IF(ISBLANK('Career Batting'!P110), "", 'Career Batting'!P110)</f>
        <v/>
      </c>
    </row>
    <row r="106" spans="1:12" x14ac:dyDescent="0.25">
      <c r="A106" s="45" t="str">
        <f>'Career Batting'!C111</f>
        <v>Paul Hynes</v>
      </c>
      <c r="B106" s="45">
        <f>'Career Batting'!D111</f>
        <v>53</v>
      </c>
      <c r="C106" s="45">
        <f>'Career Batting'!E111</f>
        <v>50</v>
      </c>
      <c r="D106" s="45">
        <f>'Career Batting'!F111</f>
        <v>8</v>
      </c>
      <c r="E106" s="45">
        <f>'Career Batting'!G111</f>
        <v>1907</v>
      </c>
      <c r="F106" s="45">
        <f>'Career Batting'!J111</f>
        <v>152</v>
      </c>
      <c r="G106" s="45">
        <f>'Career Batting'!K111</f>
        <v>8</v>
      </c>
      <c r="H106" s="45">
        <f>'Career Batting'!L111</f>
        <v>5</v>
      </c>
      <c r="I106" s="45">
        <f>'Career Batting'!M111</f>
        <v>17</v>
      </c>
      <c r="J106" s="45">
        <f>'Career Batting'!N111</f>
        <v>242</v>
      </c>
      <c r="K106" s="45">
        <f>'Career Batting'!O111</f>
        <v>22</v>
      </c>
      <c r="L106" s="45" t="str">
        <f>IF(ISBLANK('Career Batting'!P111), "", 'Career Batting'!P111)</f>
        <v/>
      </c>
    </row>
    <row r="107" spans="1:12" x14ac:dyDescent="0.25">
      <c r="A107" s="45" t="str">
        <f>'Career Batting'!C112</f>
        <v>P Jack</v>
      </c>
      <c r="B107" s="45">
        <f>'Career Batting'!D112</f>
        <v>1</v>
      </c>
      <c r="C107" s="45">
        <f>'Career Batting'!E112</f>
        <v>1</v>
      </c>
      <c r="D107" s="45">
        <f>'Career Batting'!F112</f>
        <v>0</v>
      </c>
      <c r="E107" s="45">
        <f>'Career Batting'!G112</f>
        <v>8</v>
      </c>
      <c r="F107" s="45">
        <f>'Career Batting'!J112</f>
        <v>8</v>
      </c>
      <c r="G107" s="45">
        <f>'Career Batting'!K112</f>
        <v>0</v>
      </c>
      <c r="H107" s="45">
        <f>'Career Batting'!L112</f>
        <v>0</v>
      </c>
      <c r="I107" s="45">
        <f>'Career Batting'!M112</f>
        <v>0</v>
      </c>
      <c r="J107" s="45">
        <f>'Career Batting'!N112</f>
        <v>1</v>
      </c>
      <c r="K107" s="45">
        <f>'Career Batting'!O112</f>
        <v>0</v>
      </c>
      <c r="L107" s="45">
        <f>IF(ISBLANK('Career Batting'!P112), "", 'Career Batting'!P112)</f>
        <v>13</v>
      </c>
    </row>
    <row r="108" spans="1:12" x14ac:dyDescent="0.25">
      <c r="A108" s="45" t="str">
        <f>'Career Batting'!C113</f>
        <v>James Jackson</v>
      </c>
      <c r="B108" s="45">
        <f>'Career Batting'!D113</f>
        <v>152</v>
      </c>
      <c r="C108" s="45">
        <f>'Career Batting'!E113</f>
        <v>140</v>
      </c>
      <c r="D108" s="45">
        <f>'Career Batting'!F113</f>
        <v>13</v>
      </c>
      <c r="E108" s="45">
        <f>'Career Batting'!G113</f>
        <v>1099</v>
      </c>
      <c r="F108" s="45">
        <f>'Career Batting'!J113</f>
        <v>42</v>
      </c>
      <c r="G108" s="45">
        <f>'Career Batting'!K113</f>
        <v>0</v>
      </c>
      <c r="H108" s="45">
        <f>'Career Batting'!L113</f>
        <v>0</v>
      </c>
      <c r="I108" s="45">
        <f>'Career Batting'!M113</f>
        <v>36</v>
      </c>
      <c r="J108" s="45">
        <f>'Career Batting'!N113</f>
        <v>111</v>
      </c>
      <c r="K108" s="45">
        <f>'Career Batting'!O113</f>
        <v>18</v>
      </c>
      <c r="L108" s="45" t="str">
        <f>IF(ISBLANK('Career Batting'!P113), "", 'Career Batting'!P113)</f>
        <v/>
      </c>
    </row>
    <row r="109" spans="1:12" x14ac:dyDescent="0.25">
      <c r="A109" s="45" t="str">
        <f>'Career Batting'!C114</f>
        <v>Luke Jackson</v>
      </c>
      <c r="B109" s="45">
        <f>'Career Batting'!D114</f>
        <v>1</v>
      </c>
      <c r="C109" s="45">
        <f>'Career Batting'!E114</f>
        <v>1</v>
      </c>
      <c r="D109" s="45">
        <f>'Career Batting'!F114</f>
        <v>0</v>
      </c>
      <c r="E109" s="45">
        <f>'Career Batting'!G114</f>
        <v>1</v>
      </c>
      <c r="F109" s="45">
        <f>'Career Batting'!J114</f>
        <v>1</v>
      </c>
      <c r="G109" s="45">
        <f>'Career Batting'!K114</f>
        <v>0</v>
      </c>
      <c r="H109" s="45">
        <f>'Career Batting'!L114</f>
        <v>0</v>
      </c>
      <c r="I109" s="45">
        <f>'Career Batting'!M114</f>
        <v>0</v>
      </c>
      <c r="J109" s="45">
        <f>'Career Batting'!N114</f>
        <v>0</v>
      </c>
      <c r="K109" s="45">
        <f>'Career Batting'!O114</f>
        <v>0</v>
      </c>
      <c r="L109" s="45" t="str">
        <f>IF(ISBLANK('Career Batting'!P114), "", 'Career Batting'!P114)</f>
        <v/>
      </c>
    </row>
    <row r="110" spans="1:12" x14ac:dyDescent="0.25">
      <c r="A110" s="45" t="str">
        <f>'Career Batting'!C115</f>
        <v>F Jagger</v>
      </c>
      <c r="B110" s="45">
        <f>'Career Batting'!D115</f>
        <v>5</v>
      </c>
      <c r="C110" s="45">
        <f>'Career Batting'!E115</f>
        <v>4</v>
      </c>
      <c r="D110" s="45">
        <f>'Career Batting'!F115</f>
        <v>0</v>
      </c>
      <c r="E110" s="45">
        <f>'Career Batting'!G115</f>
        <v>71</v>
      </c>
      <c r="F110" s="45">
        <f>'Career Batting'!J115</f>
        <v>34</v>
      </c>
      <c r="G110" s="45">
        <f>'Career Batting'!K115</f>
        <v>0</v>
      </c>
      <c r="H110" s="45">
        <f>'Career Batting'!L115</f>
        <v>0</v>
      </c>
      <c r="I110" s="45">
        <f>'Career Batting'!M115</f>
        <v>1</v>
      </c>
      <c r="J110" s="45">
        <f>'Career Batting'!N115</f>
        <v>13</v>
      </c>
      <c r="K110" s="45">
        <f>'Career Batting'!O115</f>
        <v>0</v>
      </c>
      <c r="L110" s="45" t="str">
        <f>IF(ISBLANK('Career Batting'!P115), "", 'Career Batting'!P115)</f>
        <v/>
      </c>
    </row>
    <row r="111" spans="1:12" x14ac:dyDescent="0.25">
      <c r="A111" s="45" t="str">
        <f>'Career Batting'!C116</f>
        <v>Tom James</v>
      </c>
      <c r="B111" s="45">
        <f>'Career Batting'!D116</f>
        <v>17</v>
      </c>
      <c r="C111" s="45">
        <f>'Career Batting'!E116</f>
        <v>17</v>
      </c>
      <c r="D111" s="45">
        <f>'Career Batting'!F116</f>
        <v>2</v>
      </c>
      <c r="E111" s="45">
        <f>'Career Batting'!G116</f>
        <v>361</v>
      </c>
      <c r="F111" s="45">
        <f>'Career Batting'!J116</f>
        <v>76</v>
      </c>
      <c r="G111" s="45">
        <f>'Career Batting'!K116</f>
        <v>2</v>
      </c>
      <c r="H111" s="45">
        <f>'Career Batting'!L116</f>
        <v>0</v>
      </c>
      <c r="I111" s="45">
        <f>'Career Batting'!M116</f>
        <v>2</v>
      </c>
      <c r="J111" s="45">
        <f>'Career Batting'!N116</f>
        <v>38</v>
      </c>
      <c r="K111" s="45">
        <f>'Career Batting'!O116</f>
        <v>0</v>
      </c>
      <c r="L111" s="45" t="str">
        <f>IF(ISBLANK('Career Batting'!P116), "", 'Career Batting'!P116)</f>
        <v/>
      </c>
    </row>
    <row r="112" spans="1:12" x14ac:dyDescent="0.25">
      <c r="A112" s="45" t="str">
        <f>'Career Batting'!C117</f>
        <v>? Jarpesh</v>
      </c>
      <c r="B112" s="45">
        <f>'Career Batting'!D117</f>
        <v>1</v>
      </c>
      <c r="C112" s="45">
        <f>'Career Batting'!E117</f>
        <v>1</v>
      </c>
      <c r="D112" s="45">
        <f>'Career Batting'!F117</f>
        <v>0</v>
      </c>
      <c r="E112" s="45">
        <f>'Career Batting'!G117</f>
        <v>23</v>
      </c>
      <c r="F112" s="45">
        <f>'Career Batting'!J117</f>
        <v>23</v>
      </c>
      <c r="G112" s="45">
        <f>'Career Batting'!K117</f>
        <v>0</v>
      </c>
      <c r="H112" s="45">
        <f>'Career Batting'!L117</f>
        <v>0</v>
      </c>
      <c r="I112" s="45">
        <f>'Career Batting'!M117</f>
        <v>0</v>
      </c>
      <c r="J112" s="45">
        <f>'Career Batting'!N117</f>
        <v>5</v>
      </c>
      <c r="K112" s="45">
        <f>'Career Batting'!O117</f>
        <v>0</v>
      </c>
      <c r="L112" s="45" t="str">
        <f>IF(ISBLANK('Career Batting'!P117), "", 'Career Batting'!P117)</f>
        <v/>
      </c>
    </row>
    <row r="113" spans="1:12" x14ac:dyDescent="0.25">
      <c r="A113" s="45" t="str">
        <f>'Career Batting'!C118</f>
        <v>W Jeans</v>
      </c>
      <c r="B113" s="45">
        <f>'Career Batting'!D118</f>
        <v>1</v>
      </c>
      <c r="C113" s="45">
        <f>'Career Batting'!E118</f>
        <v>1</v>
      </c>
      <c r="D113" s="45">
        <f>'Career Batting'!F118</f>
        <v>0</v>
      </c>
      <c r="E113" s="45">
        <f>'Career Batting'!G118</f>
        <v>1</v>
      </c>
      <c r="F113" s="45">
        <f>'Career Batting'!J118</f>
        <v>1</v>
      </c>
      <c r="G113" s="45">
        <f>'Career Batting'!K118</f>
        <v>0</v>
      </c>
      <c r="H113" s="45">
        <f>'Career Batting'!L118</f>
        <v>0</v>
      </c>
      <c r="I113" s="45">
        <f>'Career Batting'!M118</f>
        <v>0</v>
      </c>
      <c r="J113" s="45">
        <f>'Career Batting'!N118</f>
        <v>0</v>
      </c>
      <c r="K113" s="45">
        <f>'Career Batting'!O118</f>
        <v>0</v>
      </c>
      <c r="L113" s="45" t="str">
        <f>IF(ISBLANK('Career Batting'!P118), "", 'Career Batting'!P118)</f>
        <v/>
      </c>
    </row>
    <row r="114" spans="1:12" x14ac:dyDescent="0.25">
      <c r="A114" s="45" t="str">
        <f>'Career Batting'!C119</f>
        <v>T Jeffcott</v>
      </c>
      <c r="B114" s="45">
        <f>'Career Batting'!D119</f>
        <v>1</v>
      </c>
      <c r="C114" s="45">
        <f>'Career Batting'!E119</f>
        <v>1</v>
      </c>
      <c r="D114" s="45">
        <f>'Career Batting'!F119</f>
        <v>0</v>
      </c>
      <c r="E114" s="45">
        <f>'Career Batting'!G119</f>
        <v>21</v>
      </c>
      <c r="F114" s="45">
        <f>'Career Batting'!J119</f>
        <v>21</v>
      </c>
      <c r="G114" s="45">
        <f>'Career Batting'!K119</f>
        <v>0</v>
      </c>
      <c r="H114" s="45">
        <f>'Career Batting'!L119</f>
        <v>0</v>
      </c>
      <c r="I114" s="45">
        <f>'Career Batting'!M119</f>
        <v>0</v>
      </c>
      <c r="J114" s="45">
        <f>'Career Batting'!N119</f>
        <v>3</v>
      </c>
      <c r="K114" s="45">
        <f>'Career Batting'!O119</f>
        <v>0</v>
      </c>
      <c r="L114" s="45" t="str">
        <f>IF(ISBLANK('Career Batting'!P119), "", 'Career Batting'!P119)</f>
        <v/>
      </c>
    </row>
    <row r="115" spans="1:12" x14ac:dyDescent="0.25">
      <c r="A115" s="45" t="str">
        <f>'Career Batting'!C120</f>
        <v>M Johnston</v>
      </c>
      <c r="B115" s="45">
        <f>'Career Batting'!D120</f>
        <v>1</v>
      </c>
      <c r="C115" s="45">
        <f>'Career Batting'!E120</f>
        <v>1</v>
      </c>
      <c r="D115" s="45">
        <f>'Career Batting'!F120</f>
        <v>0</v>
      </c>
      <c r="E115" s="45">
        <f>'Career Batting'!G120</f>
        <v>6</v>
      </c>
      <c r="F115" s="45">
        <f>'Career Batting'!J120</f>
        <v>6</v>
      </c>
      <c r="G115" s="45">
        <f>'Career Batting'!K120</f>
        <v>0</v>
      </c>
      <c r="H115" s="45">
        <f>'Career Batting'!L120</f>
        <v>0</v>
      </c>
      <c r="I115" s="45">
        <f>'Career Batting'!M120</f>
        <v>0</v>
      </c>
      <c r="J115" s="45">
        <f>'Career Batting'!N120</f>
        <v>0</v>
      </c>
      <c r="K115" s="45">
        <f>'Career Batting'!O120</f>
        <v>0</v>
      </c>
      <c r="L115" s="45" t="str">
        <f>IF(ISBLANK('Career Batting'!P120), "", 'Career Batting'!P120)</f>
        <v/>
      </c>
    </row>
    <row r="116" spans="1:12" x14ac:dyDescent="0.25">
      <c r="A116" s="45" t="str">
        <f>'Career Batting'!C121</f>
        <v>A Jones</v>
      </c>
      <c r="B116" s="45">
        <f>'Career Batting'!D121</f>
        <v>4</v>
      </c>
      <c r="C116" s="45">
        <f>'Career Batting'!E121</f>
        <v>4</v>
      </c>
      <c r="D116" s="45">
        <f>'Career Batting'!F121</f>
        <v>1</v>
      </c>
      <c r="E116" s="45">
        <f>'Career Batting'!G121</f>
        <v>14</v>
      </c>
      <c r="F116" s="45">
        <f>'Career Batting'!J121</f>
        <v>10</v>
      </c>
      <c r="G116" s="45">
        <f>'Career Batting'!K121</f>
        <v>0</v>
      </c>
      <c r="H116" s="45">
        <f>'Career Batting'!L121</f>
        <v>0</v>
      </c>
      <c r="I116" s="45">
        <f>'Career Batting'!M121</f>
        <v>2</v>
      </c>
      <c r="J116" s="45">
        <f>'Career Batting'!N121</f>
        <v>1</v>
      </c>
      <c r="K116" s="45">
        <f>'Career Batting'!O121</f>
        <v>0</v>
      </c>
      <c r="L116" s="45" t="str">
        <f>IF(ISBLANK('Career Batting'!P121), "", 'Career Batting'!P121)</f>
        <v/>
      </c>
    </row>
    <row r="117" spans="1:12" x14ac:dyDescent="0.25">
      <c r="A117" s="45" t="str">
        <f>'Career Batting'!C122</f>
        <v>Ben Jones</v>
      </c>
      <c r="B117" s="45">
        <f>'Career Batting'!D122</f>
        <v>2</v>
      </c>
      <c r="C117" s="45">
        <f>'Career Batting'!E122</f>
        <v>2</v>
      </c>
      <c r="D117" s="45">
        <f>'Career Batting'!F122</f>
        <v>0</v>
      </c>
      <c r="E117" s="45">
        <f>'Career Batting'!G122</f>
        <v>15</v>
      </c>
      <c r="F117" s="45">
        <f>'Career Batting'!J122</f>
        <v>11</v>
      </c>
      <c r="G117" s="45">
        <f>'Career Batting'!K122</f>
        <v>0</v>
      </c>
      <c r="H117" s="45">
        <f>'Career Batting'!L122</f>
        <v>0</v>
      </c>
      <c r="I117" s="45">
        <f>'Career Batting'!M122</f>
        <v>0</v>
      </c>
      <c r="J117" s="45">
        <f>'Career Batting'!N122</f>
        <v>0</v>
      </c>
      <c r="K117" s="45">
        <f>'Career Batting'!O122</f>
        <v>0</v>
      </c>
      <c r="L117" s="45" t="str">
        <f>IF(ISBLANK('Career Batting'!P122), "", 'Career Batting'!P122)</f>
        <v/>
      </c>
    </row>
    <row r="118" spans="1:12" x14ac:dyDescent="0.25">
      <c r="A118" s="45" t="str">
        <f>'Career Batting'!C123</f>
        <v>G Jones</v>
      </c>
      <c r="B118" s="45">
        <f>'Career Batting'!D123</f>
        <v>1</v>
      </c>
      <c r="C118" s="45">
        <f>'Career Batting'!E123</f>
        <v>1</v>
      </c>
      <c r="D118" s="45">
        <f>'Career Batting'!F123</f>
        <v>0</v>
      </c>
      <c r="E118" s="45">
        <f>'Career Batting'!G123</f>
        <v>3</v>
      </c>
      <c r="F118" s="45">
        <f>'Career Batting'!J123</f>
        <v>3</v>
      </c>
      <c r="G118" s="45">
        <f>'Career Batting'!K123</f>
        <v>0</v>
      </c>
      <c r="H118" s="45">
        <f>'Career Batting'!L123</f>
        <v>0</v>
      </c>
      <c r="I118" s="45">
        <f>'Career Batting'!M123</f>
        <v>0</v>
      </c>
      <c r="J118" s="45">
        <f>'Career Batting'!N123</f>
        <v>0</v>
      </c>
      <c r="K118" s="45">
        <f>'Career Batting'!O123</f>
        <v>0</v>
      </c>
      <c r="L118" s="45" t="str">
        <f>IF(ISBLANK('Career Batting'!P123), "", 'Career Batting'!P123)</f>
        <v/>
      </c>
    </row>
    <row r="119" spans="1:12" x14ac:dyDescent="0.25">
      <c r="A119" s="45" t="str">
        <f>'Career Batting'!C124</f>
        <v>Matt Jones</v>
      </c>
      <c r="B119" s="45">
        <f>'Career Batting'!D124</f>
        <v>18</v>
      </c>
      <c r="C119" s="45">
        <f>'Career Batting'!E124</f>
        <v>14</v>
      </c>
      <c r="D119" s="45">
        <f>'Career Batting'!F124</f>
        <v>0</v>
      </c>
      <c r="E119" s="45">
        <f>'Career Batting'!G124</f>
        <v>96</v>
      </c>
      <c r="F119" s="45">
        <f>'Career Batting'!J124</f>
        <v>28</v>
      </c>
      <c r="G119" s="45">
        <f>'Career Batting'!K124</f>
        <v>0</v>
      </c>
      <c r="H119" s="45">
        <f>'Career Batting'!L124</f>
        <v>0</v>
      </c>
      <c r="I119" s="45">
        <f>'Career Batting'!M124</f>
        <v>5</v>
      </c>
      <c r="J119" s="45">
        <f>'Career Batting'!N124</f>
        <v>9</v>
      </c>
      <c r="K119" s="45">
        <f>'Career Batting'!O124</f>
        <v>0</v>
      </c>
      <c r="L119" s="45">
        <f>IF(ISBLANK('Career Batting'!P124), "", 'Career Batting'!P124)</f>
        <v>158</v>
      </c>
    </row>
    <row r="120" spans="1:12" x14ac:dyDescent="0.25">
      <c r="A120" s="45" t="str">
        <f>'Career Batting'!C125</f>
        <v>Sid Kalita</v>
      </c>
      <c r="B120" s="45">
        <f>'Career Batting'!D125</f>
        <v>4</v>
      </c>
      <c r="C120" s="45">
        <f>'Career Batting'!E125</f>
        <v>4</v>
      </c>
      <c r="D120" s="45">
        <f>'Career Batting'!F125</f>
        <v>0</v>
      </c>
      <c r="E120" s="45">
        <f>'Career Batting'!G125</f>
        <v>9</v>
      </c>
      <c r="F120" s="45">
        <f>'Career Batting'!J125</f>
        <v>5</v>
      </c>
      <c r="G120" s="45">
        <f>'Career Batting'!K125</f>
        <v>0</v>
      </c>
      <c r="H120" s="45">
        <f>'Career Batting'!L125</f>
        <v>0</v>
      </c>
      <c r="I120" s="45">
        <f>'Career Batting'!M125</f>
        <v>1</v>
      </c>
      <c r="J120" s="45">
        <f>'Career Batting'!N125</f>
        <v>0</v>
      </c>
      <c r="K120" s="45">
        <f>'Career Batting'!O125</f>
        <v>0</v>
      </c>
      <c r="L120" s="45" t="str">
        <f>IF(ISBLANK('Career Batting'!P125), "", 'Career Batting'!P125)</f>
        <v/>
      </c>
    </row>
    <row r="121" spans="1:12" x14ac:dyDescent="0.25">
      <c r="A121" s="45" t="str">
        <f>'Career Batting'!C126</f>
        <v>Robert Keogh</v>
      </c>
      <c r="B121" s="45">
        <f>'Career Batting'!D126</f>
        <v>46</v>
      </c>
      <c r="C121" s="45">
        <f>'Career Batting'!E126</f>
        <v>43</v>
      </c>
      <c r="D121" s="45">
        <f>'Career Batting'!F126</f>
        <v>4</v>
      </c>
      <c r="E121" s="45">
        <f>'Career Batting'!G126</f>
        <v>337</v>
      </c>
      <c r="F121" s="45">
        <f>'Career Batting'!J126</f>
        <v>46</v>
      </c>
      <c r="G121" s="45">
        <f>'Career Batting'!K126</f>
        <v>0</v>
      </c>
      <c r="H121" s="45">
        <f>'Career Batting'!L126</f>
        <v>0</v>
      </c>
      <c r="I121" s="45">
        <f>'Career Batting'!M126</f>
        <v>10</v>
      </c>
      <c r="J121" s="45">
        <f>'Career Batting'!N126</f>
        <v>44</v>
      </c>
      <c r="K121" s="45">
        <f>'Career Batting'!O126</f>
        <v>0</v>
      </c>
      <c r="L121" s="45" t="str">
        <f>IF(ISBLANK('Career Batting'!P126), "", 'Career Batting'!P126)</f>
        <v/>
      </c>
    </row>
    <row r="122" spans="1:12" x14ac:dyDescent="0.25">
      <c r="A122" s="45" t="str">
        <f>'Career Batting'!C127</f>
        <v>Nasser Khan</v>
      </c>
      <c r="B122" s="45">
        <f>'Career Batting'!D127</f>
        <v>253</v>
      </c>
      <c r="C122" s="45">
        <f>'Career Batting'!E127</f>
        <v>243</v>
      </c>
      <c r="D122" s="45">
        <f>'Career Batting'!F127</f>
        <v>19</v>
      </c>
      <c r="E122" s="45">
        <f>'Career Batting'!G127</f>
        <v>4708</v>
      </c>
      <c r="F122" s="45">
        <f>'Career Batting'!J127</f>
        <v>83</v>
      </c>
      <c r="G122" s="45">
        <f>'Career Batting'!K127</f>
        <v>20</v>
      </c>
      <c r="H122" s="45">
        <f>'Career Batting'!L127</f>
        <v>0</v>
      </c>
      <c r="I122" s="45">
        <f>'Career Batting'!M127</f>
        <v>24</v>
      </c>
      <c r="J122" s="45">
        <f>'Career Batting'!N127</f>
        <v>118</v>
      </c>
      <c r="K122" s="45">
        <f>'Career Batting'!O127</f>
        <v>3</v>
      </c>
      <c r="L122" s="45" t="str">
        <f>IF(ISBLANK('Career Batting'!P127), "", 'Career Batting'!P127)</f>
        <v/>
      </c>
    </row>
    <row r="123" spans="1:12" x14ac:dyDescent="0.25">
      <c r="A123" s="45" t="str">
        <f>'Career Batting'!C128</f>
        <v>H Kibble</v>
      </c>
      <c r="B123" s="45">
        <f>'Career Batting'!D128</f>
        <v>1</v>
      </c>
      <c r="C123" s="45">
        <f>'Career Batting'!E128</f>
        <v>0</v>
      </c>
      <c r="D123" s="45">
        <f>'Career Batting'!F128</f>
        <v>0</v>
      </c>
      <c r="E123" s="45">
        <f>'Career Batting'!G128</f>
        <v>0</v>
      </c>
      <c r="F123" s="45">
        <f>'Career Batting'!J128</f>
        <v>0</v>
      </c>
      <c r="G123" s="45">
        <f>'Career Batting'!K128</f>
        <v>0</v>
      </c>
      <c r="H123" s="45">
        <f>'Career Batting'!L128</f>
        <v>0</v>
      </c>
      <c r="I123" s="45">
        <f>'Career Batting'!M128</f>
        <v>0</v>
      </c>
      <c r="J123" s="45">
        <f>'Career Batting'!N128</f>
        <v>0</v>
      </c>
      <c r="K123" s="45">
        <f>'Career Batting'!O128</f>
        <v>0</v>
      </c>
      <c r="L123" s="45" t="str">
        <f>IF(ISBLANK('Career Batting'!P128), "", 'Career Batting'!P128)</f>
        <v/>
      </c>
    </row>
    <row r="124" spans="1:12" x14ac:dyDescent="0.25">
      <c r="A124" s="45" t="str">
        <f>'Career Batting'!C129</f>
        <v>M King</v>
      </c>
      <c r="B124" s="45">
        <f>'Career Batting'!D129</f>
        <v>4</v>
      </c>
      <c r="C124" s="45">
        <f>'Career Batting'!E129</f>
        <v>2</v>
      </c>
      <c r="D124" s="45">
        <f>'Career Batting'!F129</f>
        <v>1</v>
      </c>
      <c r="E124" s="45">
        <f>'Career Batting'!G129</f>
        <v>0</v>
      </c>
      <c r="F124" s="45">
        <f>'Career Batting'!J129</f>
        <v>0</v>
      </c>
      <c r="G124" s="45">
        <f>'Career Batting'!K129</f>
        <v>0</v>
      </c>
      <c r="H124" s="45">
        <f>'Career Batting'!L129</f>
        <v>0</v>
      </c>
      <c r="I124" s="45">
        <f>'Career Batting'!M129</f>
        <v>1</v>
      </c>
      <c r="J124" s="45">
        <f>'Career Batting'!N129</f>
        <v>0</v>
      </c>
      <c r="K124" s="45">
        <f>'Career Batting'!O129</f>
        <v>0</v>
      </c>
      <c r="L124" s="45" t="str">
        <f>IF(ISBLANK('Career Batting'!P129), "", 'Career Batting'!P129)</f>
        <v/>
      </c>
    </row>
    <row r="125" spans="1:12" x14ac:dyDescent="0.25">
      <c r="A125" s="45" t="str">
        <f>'Career Batting'!C130</f>
        <v>D Kingston</v>
      </c>
      <c r="B125" s="45">
        <f>'Career Batting'!D130</f>
        <v>15</v>
      </c>
      <c r="C125" s="45">
        <f>'Career Batting'!E130</f>
        <v>11</v>
      </c>
      <c r="D125" s="45">
        <f>'Career Batting'!F130</f>
        <v>2</v>
      </c>
      <c r="E125" s="45">
        <f>'Career Batting'!G130</f>
        <v>56</v>
      </c>
      <c r="F125" s="45">
        <f>'Career Batting'!J130</f>
        <v>21</v>
      </c>
      <c r="G125" s="45">
        <f>'Career Batting'!K130</f>
        <v>0</v>
      </c>
      <c r="H125" s="45">
        <f>'Career Batting'!L130</f>
        <v>0</v>
      </c>
      <c r="I125" s="45">
        <f>'Career Batting'!M130</f>
        <v>4</v>
      </c>
      <c r="J125" s="45">
        <f>'Career Batting'!N130</f>
        <v>5</v>
      </c>
      <c r="K125" s="45">
        <f>'Career Batting'!O130</f>
        <v>0</v>
      </c>
      <c r="L125" s="45" t="str">
        <f>IF(ISBLANK('Career Batting'!P130), "", 'Career Batting'!P130)</f>
        <v/>
      </c>
    </row>
    <row r="126" spans="1:12" x14ac:dyDescent="0.25">
      <c r="A126" s="45" t="str">
        <f>'Career Batting'!C131</f>
        <v>J Kirwan</v>
      </c>
      <c r="B126" s="45">
        <f>'Career Batting'!D131</f>
        <v>1</v>
      </c>
      <c r="C126" s="45">
        <f>'Career Batting'!E131</f>
        <v>0</v>
      </c>
      <c r="D126" s="45">
        <f>'Career Batting'!F131</f>
        <v>0</v>
      </c>
      <c r="E126" s="45">
        <f>'Career Batting'!G131</f>
        <v>0</v>
      </c>
      <c r="F126" s="45">
        <f>'Career Batting'!J131</f>
        <v>0</v>
      </c>
      <c r="G126" s="45">
        <f>'Career Batting'!K131</f>
        <v>0</v>
      </c>
      <c r="H126" s="45">
        <f>'Career Batting'!L131</f>
        <v>0</v>
      </c>
      <c r="I126" s="45">
        <f>'Career Batting'!M131</f>
        <v>0</v>
      </c>
      <c r="J126" s="45">
        <f>'Career Batting'!N131</f>
        <v>0</v>
      </c>
      <c r="K126" s="45">
        <f>'Career Batting'!O131</f>
        <v>0</v>
      </c>
      <c r="L126" s="45" t="str">
        <f>IF(ISBLANK('Career Batting'!P131), "", 'Career Batting'!P131)</f>
        <v/>
      </c>
    </row>
    <row r="127" spans="1:12" x14ac:dyDescent="0.25">
      <c r="A127" s="45" t="str">
        <f>'Career Batting'!C132</f>
        <v>S Kripalani</v>
      </c>
      <c r="B127" s="45">
        <f>'Career Batting'!D132</f>
        <v>6</v>
      </c>
      <c r="C127" s="45">
        <f>'Career Batting'!E132</f>
        <v>6</v>
      </c>
      <c r="D127" s="45">
        <f>'Career Batting'!F132</f>
        <v>0</v>
      </c>
      <c r="E127" s="45">
        <f>'Career Batting'!G132</f>
        <v>24</v>
      </c>
      <c r="F127" s="45">
        <f>'Career Batting'!J132</f>
        <v>11</v>
      </c>
      <c r="G127" s="45">
        <f>'Career Batting'!K132</f>
        <v>0</v>
      </c>
      <c r="H127" s="45">
        <f>'Career Batting'!L132</f>
        <v>0</v>
      </c>
      <c r="I127" s="45">
        <f>'Career Batting'!M132</f>
        <v>0</v>
      </c>
      <c r="J127" s="45">
        <f>'Career Batting'!N132</f>
        <v>0</v>
      </c>
      <c r="K127" s="45">
        <f>'Career Batting'!O132</f>
        <v>0</v>
      </c>
      <c r="L127" s="45" t="str">
        <f>IF(ISBLANK('Career Batting'!P132), "", 'Career Batting'!P132)</f>
        <v/>
      </c>
    </row>
    <row r="128" spans="1:12" x14ac:dyDescent="0.25">
      <c r="A128" s="45" t="str">
        <f>'Career Batting'!C133</f>
        <v>Bala Krishna</v>
      </c>
      <c r="B128" s="45">
        <f>'Career Batting'!D133</f>
        <v>12</v>
      </c>
      <c r="C128" s="45">
        <f>'Career Batting'!E133</f>
        <v>9</v>
      </c>
      <c r="D128" s="45">
        <f>'Career Batting'!F133</f>
        <v>2</v>
      </c>
      <c r="E128" s="45">
        <f>'Career Batting'!G133</f>
        <v>103</v>
      </c>
      <c r="F128" s="45">
        <f>'Career Batting'!J133</f>
        <v>35</v>
      </c>
      <c r="G128" s="45">
        <f>'Career Batting'!K133</f>
        <v>0</v>
      </c>
      <c r="H128" s="45">
        <f>'Career Batting'!L133</f>
        <v>0</v>
      </c>
      <c r="I128" s="45">
        <f>'Career Batting'!M133</f>
        <v>0</v>
      </c>
      <c r="J128" s="45">
        <f>'Career Batting'!N133</f>
        <v>9</v>
      </c>
      <c r="K128" s="45">
        <f>'Career Batting'!O133</f>
        <v>3</v>
      </c>
      <c r="L128" s="45">
        <f>IF(ISBLANK('Career Batting'!P133), "", 'Career Batting'!P133)</f>
        <v>151</v>
      </c>
    </row>
    <row r="129" spans="1:12" x14ac:dyDescent="0.25">
      <c r="A129" s="45" t="str">
        <f>'Career Batting'!C134</f>
        <v>Arvind Kumar</v>
      </c>
      <c r="B129" s="45">
        <f>'Career Batting'!D134</f>
        <v>140</v>
      </c>
      <c r="C129" s="45">
        <f>'Career Batting'!E134</f>
        <v>125</v>
      </c>
      <c r="D129" s="45">
        <f>'Career Batting'!F134</f>
        <v>30</v>
      </c>
      <c r="E129" s="45">
        <f>'Career Batting'!G134</f>
        <v>1599</v>
      </c>
      <c r="F129" s="45">
        <f>'Career Batting'!J134</f>
        <v>85</v>
      </c>
      <c r="G129" s="45">
        <f>'Career Batting'!K134</f>
        <v>3</v>
      </c>
      <c r="H129" s="45">
        <f>'Career Batting'!L134</f>
        <v>0</v>
      </c>
      <c r="I129" s="45">
        <f>'Career Batting'!M134</f>
        <v>9</v>
      </c>
      <c r="J129" s="45">
        <f>'Career Batting'!N134</f>
        <v>74</v>
      </c>
      <c r="K129" s="45">
        <f>'Career Batting'!O134</f>
        <v>1</v>
      </c>
      <c r="L129" s="45" t="str">
        <f>IF(ISBLANK('Career Batting'!P134), "", 'Career Batting'!P134)</f>
        <v/>
      </c>
    </row>
    <row r="130" spans="1:12" x14ac:dyDescent="0.25">
      <c r="A130" s="45" t="str">
        <f>'Career Batting'!C135</f>
        <v>M Lachmann</v>
      </c>
      <c r="B130" s="45">
        <f>'Career Batting'!D135</f>
        <v>14</v>
      </c>
      <c r="C130" s="45">
        <f>'Career Batting'!E135</f>
        <v>14</v>
      </c>
      <c r="D130" s="45">
        <f>'Career Batting'!F135</f>
        <v>1</v>
      </c>
      <c r="E130" s="45">
        <f>'Career Batting'!G135</f>
        <v>162</v>
      </c>
      <c r="F130" s="45">
        <f>'Career Batting'!J135</f>
        <v>36</v>
      </c>
      <c r="G130" s="45">
        <f>'Career Batting'!K135</f>
        <v>0</v>
      </c>
      <c r="H130" s="45">
        <f>'Career Batting'!L135</f>
        <v>0</v>
      </c>
      <c r="I130" s="45">
        <f>'Career Batting'!M135</f>
        <v>3</v>
      </c>
      <c r="J130" s="45">
        <f>'Career Batting'!N135</f>
        <v>3</v>
      </c>
      <c r="K130" s="45">
        <f>'Career Batting'!O135</f>
        <v>0</v>
      </c>
      <c r="L130" s="45" t="str">
        <f>IF(ISBLANK('Career Batting'!P135), "", 'Career Batting'!P135)</f>
        <v/>
      </c>
    </row>
    <row r="131" spans="1:12" x14ac:dyDescent="0.25">
      <c r="A131" s="45" t="str">
        <f>'Career Batting'!C136</f>
        <v>Paul Lane</v>
      </c>
      <c r="B131" s="45">
        <f>'Career Batting'!D136</f>
        <v>76</v>
      </c>
      <c r="C131" s="45">
        <f>'Career Batting'!E136</f>
        <v>71</v>
      </c>
      <c r="D131" s="45">
        <f>'Career Batting'!F136</f>
        <v>8</v>
      </c>
      <c r="E131" s="45">
        <f>'Career Batting'!G136</f>
        <v>742</v>
      </c>
      <c r="F131" s="45">
        <f>'Career Batting'!J136</f>
        <v>72</v>
      </c>
      <c r="G131" s="45">
        <f>'Career Batting'!K136</f>
        <v>2</v>
      </c>
      <c r="H131" s="45">
        <f>'Career Batting'!L136</f>
        <v>0</v>
      </c>
      <c r="I131" s="45">
        <f>'Career Batting'!M136</f>
        <v>0</v>
      </c>
      <c r="J131" s="45">
        <f>'Career Batting'!N136</f>
        <v>62</v>
      </c>
      <c r="K131" s="45">
        <f>'Career Batting'!O136</f>
        <v>0</v>
      </c>
      <c r="L131" s="45" t="str">
        <f>IF(ISBLANK('Career Batting'!P136), "", 'Career Batting'!P136)</f>
        <v/>
      </c>
    </row>
    <row r="132" spans="1:12" x14ac:dyDescent="0.25">
      <c r="A132" s="45" t="str">
        <f>'Career Batting'!C137</f>
        <v>G Le Grange</v>
      </c>
      <c r="B132" s="45">
        <f>'Career Batting'!D137</f>
        <v>40</v>
      </c>
      <c r="C132" s="45">
        <f>'Career Batting'!E137</f>
        <v>36</v>
      </c>
      <c r="D132" s="45">
        <f>'Career Batting'!F137</f>
        <v>6</v>
      </c>
      <c r="E132" s="45">
        <f>'Career Batting'!G137</f>
        <v>673</v>
      </c>
      <c r="F132" s="45">
        <f>'Career Batting'!J137</f>
        <v>53</v>
      </c>
      <c r="G132" s="45">
        <f>'Career Batting'!K137</f>
        <v>2</v>
      </c>
      <c r="H132" s="45">
        <f>'Career Batting'!L137</f>
        <v>0</v>
      </c>
      <c r="I132" s="45">
        <f>'Career Batting'!M137</f>
        <v>3</v>
      </c>
      <c r="J132" s="45">
        <f>'Career Batting'!N137</f>
        <v>73</v>
      </c>
      <c r="K132" s="45">
        <f>'Career Batting'!O137</f>
        <v>2</v>
      </c>
      <c r="L132" s="45" t="str">
        <f>IF(ISBLANK('Career Batting'!P137), "", 'Career Batting'!P137)</f>
        <v/>
      </c>
    </row>
    <row r="133" spans="1:12" x14ac:dyDescent="0.25">
      <c r="A133" s="45" t="str">
        <f>'Career Batting'!C138</f>
        <v>Piran Legg</v>
      </c>
      <c r="B133" s="45">
        <f>'Career Batting'!D138</f>
        <v>1</v>
      </c>
      <c r="C133" s="45">
        <f>'Career Batting'!E138</f>
        <v>1</v>
      </c>
      <c r="D133" s="45">
        <f>'Career Batting'!F138</f>
        <v>1</v>
      </c>
      <c r="E133" s="45">
        <f>'Career Batting'!G138</f>
        <v>17</v>
      </c>
      <c r="F133" s="45" t="str">
        <f>'Career Batting'!J138</f>
        <v>17*</v>
      </c>
      <c r="G133" s="45">
        <f>'Career Batting'!K138</f>
        <v>0</v>
      </c>
      <c r="H133" s="45">
        <f>'Career Batting'!L138</f>
        <v>0</v>
      </c>
      <c r="I133" s="45">
        <f>'Career Batting'!M138</f>
        <v>0</v>
      </c>
      <c r="J133" s="45">
        <f>'Career Batting'!N138</f>
        <v>2</v>
      </c>
      <c r="K133" s="45">
        <f>'Career Batting'!O138</f>
        <v>0</v>
      </c>
      <c r="L133" s="45">
        <f>IF(ISBLANK('Career Batting'!P138), "", 'Career Batting'!P138)</f>
        <v>13</v>
      </c>
    </row>
    <row r="134" spans="1:12" x14ac:dyDescent="0.25">
      <c r="A134" s="45" t="str">
        <f>'Career Batting'!C139</f>
        <v>J Lewen</v>
      </c>
      <c r="B134" s="45">
        <f>'Career Batting'!D139</f>
        <v>2</v>
      </c>
      <c r="C134" s="45">
        <f>'Career Batting'!E139</f>
        <v>2</v>
      </c>
      <c r="D134" s="45">
        <f>'Career Batting'!F139</f>
        <v>0</v>
      </c>
      <c r="E134" s="45">
        <f>'Career Batting'!G139</f>
        <v>0</v>
      </c>
      <c r="F134" s="45">
        <f>'Career Batting'!J139</f>
        <v>0</v>
      </c>
      <c r="G134" s="45">
        <f>'Career Batting'!K139</f>
        <v>0</v>
      </c>
      <c r="H134" s="45">
        <f>'Career Batting'!L139</f>
        <v>0</v>
      </c>
      <c r="I134" s="45">
        <f>'Career Batting'!M139</f>
        <v>2</v>
      </c>
      <c r="J134" s="45">
        <f>'Career Batting'!N139</f>
        <v>0</v>
      </c>
      <c r="K134" s="45">
        <f>'Career Batting'!O139</f>
        <v>0</v>
      </c>
      <c r="L134" s="45" t="str">
        <f>IF(ISBLANK('Career Batting'!P139), "", 'Career Batting'!P139)</f>
        <v/>
      </c>
    </row>
    <row r="135" spans="1:12" x14ac:dyDescent="0.25">
      <c r="A135" s="45" t="str">
        <f>'Career Batting'!C140</f>
        <v>H Lewis</v>
      </c>
      <c r="B135" s="45">
        <f>'Career Batting'!D140</f>
        <v>16</v>
      </c>
      <c r="C135" s="45">
        <f>'Career Batting'!E140</f>
        <v>16</v>
      </c>
      <c r="D135" s="45">
        <f>'Career Batting'!F140</f>
        <v>2</v>
      </c>
      <c r="E135" s="45">
        <f>'Career Batting'!G140</f>
        <v>130</v>
      </c>
      <c r="F135" s="45">
        <f>'Career Batting'!J140</f>
        <v>36</v>
      </c>
      <c r="G135" s="45">
        <f>'Career Batting'!K140</f>
        <v>0</v>
      </c>
      <c r="H135" s="45">
        <f>'Career Batting'!L140</f>
        <v>0</v>
      </c>
      <c r="I135" s="45">
        <f>'Career Batting'!M140</f>
        <v>3</v>
      </c>
      <c r="J135" s="45">
        <f>'Career Batting'!N140</f>
        <v>19</v>
      </c>
      <c r="K135" s="45">
        <f>'Career Batting'!O140</f>
        <v>0</v>
      </c>
      <c r="L135" s="45" t="str">
        <f>IF(ISBLANK('Career Batting'!P140), "", 'Career Batting'!P140)</f>
        <v/>
      </c>
    </row>
    <row r="136" spans="1:12" x14ac:dyDescent="0.25">
      <c r="A136" s="45" t="str">
        <f>'Career Batting'!C141</f>
        <v>Chris Lilford</v>
      </c>
      <c r="B136" s="45">
        <f>'Career Batting'!D141</f>
        <v>19</v>
      </c>
      <c r="C136" s="45">
        <f>'Career Batting'!E141</f>
        <v>14</v>
      </c>
      <c r="D136" s="45">
        <f>'Career Batting'!F141</f>
        <v>5</v>
      </c>
      <c r="E136" s="45">
        <f>'Career Batting'!G141</f>
        <v>223</v>
      </c>
      <c r="F136" s="45" t="str">
        <f>'Career Batting'!J141</f>
        <v>43*</v>
      </c>
      <c r="G136" s="45">
        <f>'Career Batting'!K141</f>
        <v>0</v>
      </c>
      <c r="H136" s="45">
        <f>'Career Batting'!L141</f>
        <v>0</v>
      </c>
      <c r="I136" s="45">
        <f>'Career Batting'!M141</f>
        <v>3</v>
      </c>
      <c r="J136" s="45">
        <f>'Career Batting'!N141</f>
        <v>30</v>
      </c>
      <c r="K136" s="45">
        <f>'Career Batting'!O141</f>
        <v>1</v>
      </c>
      <c r="L136" s="45">
        <f>IF(ISBLANK('Career Batting'!P141), "", 'Career Batting'!P141)</f>
        <v>251</v>
      </c>
    </row>
    <row r="137" spans="1:12" x14ac:dyDescent="0.25">
      <c r="A137" s="45" t="str">
        <f>'Career Batting'!C142</f>
        <v>J Lloyd</v>
      </c>
      <c r="B137" s="45">
        <f>'Career Batting'!D142</f>
        <v>20</v>
      </c>
      <c r="C137" s="45">
        <f>'Career Batting'!E142</f>
        <v>19</v>
      </c>
      <c r="D137" s="45">
        <f>'Career Batting'!F142</f>
        <v>1</v>
      </c>
      <c r="E137" s="45">
        <f>'Career Batting'!G142</f>
        <v>72</v>
      </c>
      <c r="F137" s="45">
        <f>'Career Batting'!J142</f>
        <v>11</v>
      </c>
      <c r="G137" s="45">
        <f>'Career Batting'!K142</f>
        <v>0</v>
      </c>
      <c r="H137" s="45">
        <f>'Career Batting'!L142</f>
        <v>0</v>
      </c>
      <c r="I137" s="45">
        <f>'Career Batting'!M142</f>
        <v>5</v>
      </c>
      <c r="J137" s="45">
        <f>'Career Batting'!N142</f>
        <v>5</v>
      </c>
      <c r="K137" s="45">
        <f>'Career Batting'!O142</f>
        <v>1</v>
      </c>
      <c r="L137" s="45" t="str">
        <f>IF(ISBLANK('Career Batting'!P142), "", 'Career Batting'!P142)</f>
        <v/>
      </c>
    </row>
    <row r="138" spans="1:12" x14ac:dyDescent="0.25">
      <c r="A138" s="45" t="str">
        <f>'Career Batting'!C143</f>
        <v>Tom Lockhart</v>
      </c>
      <c r="B138" s="45">
        <f>'Career Batting'!D143</f>
        <v>130</v>
      </c>
      <c r="C138" s="45">
        <f>'Career Batting'!E143</f>
        <v>119</v>
      </c>
      <c r="D138" s="45">
        <f>'Career Batting'!F143</f>
        <v>14</v>
      </c>
      <c r="E138" s="45">
        <f>'Career Batting'!G143</f>
        <v>1643</v>
      </c>
      <c r="F138" s="45">
        <f>'Career Batting'!J143</f>
        <v>79</v>
      </c>
      <c r="G138" s="45">
        <f>'Career Batting'!K143</f>
        <v>2</v>
      </c>
      <c r="H138" s="45">
        <f>'Career Batting'!L143</f>
        <v>0</v>
      </c>
      <c r="I138" s="45">
        <f>'Career Batting'!M143</f>
        <v>13</v>
      </c>
      <c r="J138" s="45">
        <f>'Career Batting'!N143</f>
        <v>195</v>
      </c>
      <c r="K138" s="45">
        <f>'Career Batting'!O143</f>
        <v>18</v>
      </c>
      <c r="L138" s="45" t="str">
        <f>IF(ISBLANK('Career Batting'!P143), "", 'Career Batting'!P143)</f>
        <v/>
      </c>
    </row>
    <row r="139" spans="1:12" x14ac:dyDescent="0.25">
      <c r="A139" s="45" t="str">
        <f>'Career Batting'!C144</f>
        <v>Tom Lonnen</v>
      </c>
      <c r="B139" s="45">
        <f>'Career Batting'!D144</f>
        <v>363</v>
      </c>
      <c r="C139" s="45">
        <f>'Career Batting'!E144</f>
        <v>280</v>
      </c>
      <c r="D139" s="45">
        <f>'Career Batting'!F144</f>
        <v>87</v>
      </c>
      <c r="E139" s="45">
        <f>'Career Batting'!G144</f>
        <v>4215</v>
      </c>
      <c r="F139" s="45">
        <f>'Career Batting'!J144</f>
        <v>106</v>
      </c>
      <c r="G139" s="45">
        <f>'Career Batting'!K144</f>
        <v>13</v>
      </c>
      <c r="H139" s="45">
        <f>'Career Batting'!L144</f>
        <v>2</v>
      </c>
      <c r="I139" s="45">
        <f>'Career Batting'!M144</f>
        <v>35</v>
      </c>
      <c r="J139" s="45">
        <f>'Career Batting'!N144</f>
        <v>356</v>
      </c>
      <c r="K139" s="45">
        <f>'Career Batting'!O144</f>
        <v>81</v>
      </c>
      <c r="L139" s="45" t="str">
        <f>IF(ISBLANK('Career Batting'!P144), "", 'Career Batting'!P144)</f>
        <v/>
      </c>
    </row>
    <row r="140" spans="1:12" x14ac:dyDescent="0.25">
      <c r="A140" s="45" t="str">
        <f>'Career Batting'!C145</f>
        <v>Ross Lonsdale</v>
      </c>
      <c r="B140" s="45">
        <f>'Career Batting'!D145</f>
        <v>9</v>
      </c>
      <c r="C140" s="45">
        <f>'Career Batting'!E145</f>
        <v>3</v>
      </c>
      <c r="D140" s="45">
        <f>'Career Batting'!F145</f>
        <v>1</v>
      </c>
      <c r="E140" s="45">
        <f>'Career Batting'!G145</f>
        <v>28</v>
      </c>
      <c r="F140" s="45">
        <f>'Career Batting'!J145</f>
        <v>27</v>
      </c>
      <c r="G140" s="45">
        <f>'Career Batting'!K145</f>
        <v>0</v>
      </c>
      <c r="H140" s="45">
        <f>'Career Batting'!L145</f>
        <v>0</v>
      </c>
      <c r="I140" s="45">
        <f>'Career Batting'!M145</f>
        <v>1</v>
      </c>
      <c r="J140" s="45">
        <f>'Career Batting'!N145</f>
        <v>3</v>
      </c>
      <c r="K140" s="45">
        <f>'Career Batting'!O145</f>
        <v>0</v>
      </c>
      <c r="L140" s="45">
        <f>IF(ISBLANK('Career Batting'!P145), "", 'Career Batting'!P145)</f>
        <v>56</v>
      </c>
    </row>
    <row r="141" spans="1:12" x14ac:dyDescent="0.25">
      <c r="A141" s="45" t="str">
        <f>'Career Batting'!C146</f>
        <v>D Machine</v>
      </c>
      <c r="B141" s="45">
        <f>'Career Batting'!D146</f>
        <v>1</v>
      </c>
      <c r="C141" s="45">
        <f>'Career Batting'!E146</f>
        <v>1</v>
      </c>
      <c r="D141" s="45">
        <f>'Career Batting'!F146</f>
        <v>1</v>
      </c>
      <c r="E141" s="45">
        <f>'Career Batting'!G146</f>
        <v>0</v>
      </c>
      <c r="F141" s="45" t="str">
        <f>'Career Batting'!J146</f>
        <v>0*</v>
      </c>
      <c r="G141" s="45">
        <f>'Career Batting'!K146</f>
        <v>0</v>
      </c>
      <c r="H141" s="45">
        <f>'Career Batting'!L146</f>
        <v>0</v>
      </c>
      <c r="I141" s="45">
        <f>'Career Batting'!M146</f>
        <v>0</v>
      </c>
      <c r="J141" s="45">
        <f>'Career Batting'!N146</f>
        <v>0</v>
      </c>
      <c r="K141" s="45">
        <f>'Career Batting'!O146</f>
        <v>0</v>
      </c>
      <c r="L141" s="45" t="str">
        <f>IF(ISBLANK('Career Batting'!P146), "", 'Career Batting'!P146)</f>
        <v/>
      </c>
    </row>
    <row r="142" spans="1:12" x14ac:dyDescent="0.25">
      <c r="A142" s="45" t="str">
        <f>'Career Batting'!C147</f>
        <v>Christian Maclaren</v>
      </c>
      <c r="B142" s="45">
        <f>'Career Batting'!D147</f>
        <v>3</v>
      </c>
      <c r="C142" s="45">
        <f>'Career Batting'!E147</f>
        <v>2</v>
      </c>
      <c r="D142" s="45">
        <f>'Career Batting'!F147</f>
        <v>0</v>
      </c>
      <c r="E142" s="45">
        <f>'Career Batting'!G147</f>
        <v>42</v>
      </c>
      <c r="F142" s="45">
        <f>'Career Batting'!J147</f>
        <v>28</v>
      </c>
      <c r="G142" s="45">
        <f>'Career Batting'!K147</f>
        <v>0</v>
      </c>
      <c r="H142" s="45">
        <f>'Career Batting'!L147</f>
        <v>0</v>
      </c>
      <c r="I142" s="45">
        <f>'Career Batting'!M147</f>
        <v>0</v>
      </c>
      <c r="J142" s="45">
        <f>'Career Batting'!N147</f>
        <v>2</v>
      </c>
      <c r="K142" s="45">
        <f>'Career Batting'!O147</f>
        <v>7</v>
      </c>
      <c r="L142" s="45" t="str">
        <f>IF(ISBLANK('Career Batting'!P147), "", 'Career Batting'!P147)</f>
        <v/>
      </c>
    </row>
    <row r="143" spans="1:12" x14ac:dyDescent="0.25">
      <c r="A143" s="45" t="str">
        <f>'Career Batting'!C148</f>
        <v>N Macrides</v>
      </c>
      <c r="B143" s="45">
        <f>'Career Batting'!D148</f>
        <v>3</v>
      </c>
      <c r="C143" s="45">
        <f>'Career Batting'!E148</f>
        <v>3</v>
      </c>
      <c r="D143" s="45">
        <f>'Career Batting'!F148</f>
        <v>0</v>
      </c>
      <c r="E143" s="45">
        <f>'Career Batting'!G148</f>
        <v>30</v>
      </c>
      <c r="F143" s="45">
        <f>'Career Batting'!J148</f>
        <v>25</v>
      </c>
      <c r="G143" s="45">
        <f>'Career Batting'!K148</f>
        <v>0</v>
      </c>
      <c r="H143" s="45">
        <f>'Career Batting'!L148</f>
        <v>0</v>
      </c>
      <c r="I143" s="45">
        <f>'Career Batting'!M148</f>
        <v>1</v>
      </c>
      <c r="J143" s="45">
        <f>'Career Batting'!N148</f>
        <v>3</v>
      </c>
      <c r="K143" s="45">
        <f>'Career Batting'!O148</f>
        <v>2</v>
      </c>
      <c r="L143" s="45" t="str">
        <f>IF(ISBLANK('Career Batting'!P148), "", 'Career Batting'!P148)</f>
        <v/>
      </c>
    </row>
    <row r="144" spans="1:12" x14ac:dyDescent="0.25">
      <c r="A144" s="45" t="str">
        <f>'Career Batting'!C149</f>
        <v>R Madabushi</v>
      </c>
      <c r="B144" s="45">
        <f>'Career Batting'!D149</f>
        <v>27</v>
      </c>
      <c r="C144" s="45">
        <f>'Career Batting'!E149</f>
        <v>25</v>
      </c>
      <c r="D144" s="45">
        <f>'Career Batting'!F149</f>
        <v>2</v>
      </c>
      <c r="E144" s="45">
        <f>'Career Batting'!G149</f>
        <v>175</v>
      </c>
      <c r="F144" s="45">
        <f>'Career Batting'!J149</f>
        <v>27</v>
      </c>
      <c r="G144" s="45">
        <f>'Career Batting'!K149</f>
        <v>0</v>
      </c>
      <c r="H144" s="45">
        <f>'Career Batting'!L149</f>
        <v>0</v>
      </c>
      <c r="I144" s="45">
        <f>'Career Batting'!M149</f>
        <v>4</v>
      </c>
      <c r="J144" s="45">
        <f>'Career Batting'!N149</f>
        <v>22</v>
      </c>
      <c r="K144" s="45">
        <f>'Career Batting'!O149</f>
        <v>0</v>
      </c>
      <c r="L144" s="45" t="str">
        <f>IF(ISBLANK('Career Batting'!P149), "", 'Career Batting'!P149)</f>
        <v/>
      </c>
    </row>
    <row r="145" spans="1:12" x14ac:dyDescent="0.25">
      <c r="A145" s="45" t="str">
        <f>'Career Batting'!C150</f>
        <v>Harry Madley</v>
      </c>
      <c r="B145" s="45">
        <f>'Career Batting'!D150</f>
        <v>4</v>
      </c>
      <c r="C145" s="45">
        <f>'Career Batting'!E150</f>
        <v>2</v>
      </c>
      <c r="D145" s="45">
        <f>'Career Batting'!F150</f>
        <v>1</v>
      </c>
      <c r="E145" s="45">
        <f>'Career Batting'!G150</f>
        <v>10</v>
      </c>
      <c r="F145" s="45">
        <f>'Career Batting'!J150</f>
        <v>10</v>
      </c>
      <c r="G145" s="45">
        <f>'Career Batting'!K150</f>
        <v>0</v>
      </c>
      <c r="H145" s="45">
        <f>'Career Batting'!L150</f>
        <v>0</v>
      </c>
      <c r="I145" s="45">
        <f>'Career Batting'!M150</f>
        <v>1</v>
      </c>
      <c r="J145" s="45">
        <f>'Career Batting'!N150</f>
        <v>1</v>
      </c>
      <c r="K145" s="45">
        <f>'Career Batting'!O150</f>
        <v>0</v>
      </c>
      <c r="L145" s="45" t="str">
        <f>IF(ISBLANK('Career Batting'!P150), "", 'Career Batting'!P150)</f>
        <v/>
      </c>
    </row>
    <row r="146" spans="1:12" x14ac:dyDescent="0.25">
      <c r="A146" s="45" t="str">
        <f>'Career Batting'!C151</f>
        <v>M Magill</v>
      </c>
      <c r="B146" s="45">
        <f>'Career Batting'!D151</f>
        <v>33</v>
      </c>
      <c r="C146" s="45">
        <f>'Career Batting'!E151</f>
        <v>26</v>
      </c>
      <c r="D146" s="45">
        <f>'Career Batting'!F151</f>
        <v>6</v>
      </c>
      <c r="E146" s="45">
        <f>'Career Batting'!G151</f>
        <v>140</v>
      </c>
      <c r="F146" s="45">
        <f>'Career Batting'!J151</f>
        <v>28</v>
      </c>
      <c r="G146" s="45">
        <f>'Career Batting'!K151</f>
        <v>0</v>
      </c>
      <c r="H146" s="45">
        <f>'Career Batting'!L151</f>
        <v>0</v>
      </c>
      <c r="I146" s="45">
        <f>'Career Batting'!M151</f>
        <v>7</v>
      </c>
      <c r="J146" s="45">
        <f>'Career Batting'!N151</f>
        <v>8</v>
      </c>
      <c r="K146" s="45">
        <f>'Career Batting'!O151</f>
        <v>0</v>
      </c>
      <c r="L146" s="45" t="str">
        <f>IF(ISBLANK('Career Batting'!P151), "", 'Career Batting'!P151)</f>
        <v/>
      </c>
    </row>
    <row r="147" spans="1:12" x14ac:dyDescent="0.25">
      <c r="A147" s="45" t="str">
        <f>'Career Batting'!C152</f>
        <v>C Maharaj</v>
      </c>
      <c r="B147" s="45">
        <f>'Career Batting'!D152</f>
        <v>6</v>
      </c>
      <c r="C147" s="45">
        <f>'Career Batting'!E152</f>
        <v>6</v>
      </c>
      <c r="D147" s="45">
        <f>'Career Batting'!F152</f>
        <v>0</v>
      </c>
      <c r="E147" s="45">
        <f>'Career Batting'!G152</f>
        <v>33</v>
      </c>
      <c r="F147" s="45">
        <f>'Career Batting'!J152</f>
        <v>22</v>
      </c>
      <c r="G147" s="45">
        <f>'Career Batting'!K152</f>
        <v>0</v>
      </c>
      <c r="H147" s="45">
        <f>'Career Batting'!L152</f>
        <v>0</v>
      </c>
      <c r="I147" s="45">
        <f>'Career Batting'!M152</f>
        <v>3</v>
      </c>
      <c r="J147" s="45">
        <f>'Career Batting'!N152</f>
        <v>2</v>
      </c>
      <c r="K147" s="45">
        <f>'Career Batting'!O152</f>
        <v>0</v>
      </c>
      <c r="L147" s="45" t="str">
        <f>IF(ISBLANK('Career Batting'!P152), "", 'Career Batting'!P152)</f>
        <v/>
      </c>
    </row>
    <row r="148" spans="1:12" x14ac:dyDescent="0.25">
      <c r="A148" s="45" t="str">
        <f>'Career Batting'!C153</f>
        <v>B Marshall</v>
      </c>
      <c r="B148" s="45">
        <f>'Career Batting'!D153</f>
        <v>10</v>
      </c>
      <c r="C148" s="45">
        <f>'Career Batting'!E153</f>
        <v>8</v>
      </c>
      <c r="D148" s="45">
        <f>'Career Batting'!F153</f>
        <v>2</v>
      </c>
      <c r="E148" s="45">
        <f>'Career Batting'!G153</f>
        <v>21</v>
      </c>
      <c r="F148" s="45">
        <f>'Career Batting'!J153</f>
        <v>12</v>
      </c>
      <c r="G148" s="45">
        <f>'Career Batting'!K153</f>
        <v>0</v>
      </c>
      <c r="H148" s="45">
        <f>'Career Batting'!L153</f>
        <v>0</v>
      </c>
      <c r="I148" s="45">
        <f>'Career Batting'!M153</f>
        <v>3</v>
      </c>
      <c r="J148" s="45">
        <f>'Career Batting'!N153</f>
        <v>1</v>
      </c>
      <c r="K148" s="45">
        <f>'Career Batting'!O153</f>
        <v>0</v>
      </c>
      <c r="L148" s="45" t="str">
        <f>IF(ISBLANK('Career Batting'!P153), "", 'Career Batting'!P153)</f>
        <v/>
      </c>
    </row>
    <row r="149" spans="1:12" x14ac:dyDescent="0.25">
      <c r="A149" s="45" t="str">
        <f>'Career Batting'!C154</f>
        <v>K McEvoy</v>
      </c>
      <c r="B149" s="45">
        <f>'Career Batting'!D154</f>
        <v>33</v>
      </c>
      <c r="C149" s="45">
        <f>'Career Batting'!E154</f>
        <v>32</v>
      </c>
      <c r="D149" s="45">
        <f>'Career Batting'!F154</f>
        <v>6</v>
      </c>
      <c r="E149" s="45">
        <f>'Career Batting'!G154</f>
        <v>263</v>
      </c>
      <c r="F149" s="45">
        <f>'Career Batting'!J154</f>
        <v>23</v>
      </c>
      <c r="G149" s="45">
        <f>'Career Batting'!K154</f>
        <v>0</v>
      </c>
      <c r="H149" s="45">
        <f>'Career Batting'!L154</f>
        <v>0</v>
      </c>
      <c r="I149" s="45">
        <f>'Career Batting'!M154</f>
        <v>3</v>
      </c>
      <c r="J149" s="45">
        <f>'Career Batting'!N154</f>
        <v>28</v>
      </c>
      <c r="K149" s="45">
        <f>'Career Batting'!O154</f>
        <v>0</v>
      </c>
      <c r="L149" s="45" t="str">
        <f>IF(ISBLANK('Career Batting'!P154), "", 'Career Batting'!P154)</f>
        <v/>
      </c>
    </row>
    <row r="150" spans="1:12" x14ac:dyDescent="0.25">
      <c r="A150" s="45" t="str">
        <f>'Career Batting'!C155</f>
        <v>B McGhee</v>
      </c>
      <c r="B150" s="45">
        <f>'Career Batting'!D155</f>
        <v>6</v>
      </c>
      <c r="C150" s="45">
        <f>'Career Batting'!E155</f>
        <v>6</v>
      </c>
      <c r="D150" s="45">
        <f>'Career Batting'!F155</f>
        <v>0</v>
      </c>
      <c r="E150" s="45">
        <f>'Career Batting'!G155</f>
        <v>156</v>
      </c>
      <c r="F150" s="45">
        <f>'Career Batting'!J155</f>
        <v>63</v>
      </c>
      <c r="G150" s="45">
        <f>'Career Batting'!K155</f>
        <v>1</v>
      </c>
      <c r="H150" s="45">
        <f>'Career Batting'!L155</f>
        <v>0</v>
      </c>
      <c r="I150" s="45">
        <f>'Career Batting'!M155</f>
        <v>2</v>
      </c>
      <c r="J150" s="45">
        <f>'Career Batting'!N155</f>
        <v>18</v>
      </c>
      <c r="K150" s="45">
        <f>'Career Batting'!O155</f>
        <v>6</v>
      </c>
      <c r="L150" s="45" t="str">
        <f>IF(ISBLANK('Career Batting'!P155), "", 'Career Batting'!P155)</f>
        <v/>
      </c>
    </row>
    <row r="151" spans="1:12" x14ac:dyDescent="0.25">
      <c r="A151" s="45" t="str">
        <f>'Career Batting'!C156</f>
        <v>R McHarg</v>
      </c>
      <c r="B151" s="45">
        <f>'Career Batting'!D156</f>
        <v>28</v>
      </c>
      <c r="C151" s="45">
        <f>'Career Batting'!E156</f>
        <v>24</v>
      </c>
      <c r="D151" s="45">
        <f>'Career Batting'!F156</f>
        <v>3</v>
      </c>
      <c r="E151" s="45">
        <f>'Career Batting'!G156</f>
        <v>431</v>
      </c>
      <c r="F151" s="45">
        <f>'Career Batting'!J156</f>
        <v>90</v>
      </c>
      <c r="G151" s="45">
        <f>'Career Batting'!K156</f>
        <v>3</v>
      </c>
      <c r="H151" s="45">
        <f>'Career Batting'!L156</f>
        <v>0</v>
      </c>
      <c r="I151" s="45">
        <f>'Career Batting'!M156</f>
        <v>2</v>
      </c>
      <c r="J151" s="45">
        <f>'Career Batting'!N156</f>
        <v>35</v>
      </c>
      <c r="K151" s="45">
        <f>'Career Batting'!O156</f>
        <v>3</v>
      </c>
      <c r="L151" s="45" t="str">
        <f>IF(ISBLANK('Career Batting'!P156), "", 'Career Batting'!P156)</f>
        <v/>
      </c>
    </row>
    <row r="152" spans="1:12" x14ac:dyDescent="0.25">
      <c r="A152" s="45" t="str">
        <f>'Career Batting'!C157</f>
        <v>J McHugh</v>
      </c>
      <c r="B152" s="45">
        <f>'Career Batting'!D157</f>
        <v>2</v>
      </c>
      <c r="C152" s="45">
        <f>'Career Batting'!E157</f>
        <v>2</v>
      </c>
      <c r="D152" s="45">
        <f>'Career Batting'!F157</f>
        <v>0</v>
      </c>
      <c r="E152" s="45">
        <f>'Career Batting'!G157</f>
        <v>28</v>
      </c>
      <c r="F152" s="45">
        <f>'Career Batting'!J157</f>
        <v>19</v>
      </c>
      <c r="G152" s="45">
        <f>'Career Batting'!K157</f>
        <v>0</v>
      </c>
      <c r="H152" s="45">
        <f>'Career Batting'!L157</f>
        <v>0</v>
      </c>
      <c r="I152" s="45">
        <f>'Career Batting'!M157</f>
        <v>0</v>
      </c>
      <c r="J152" s="45">
        <f>'Career Batting'!N157</f>
        <v>3</v>
      </c>
      <c r="K152" s="45">
        <f>'Career Batting'!O157</f>
        <v>0</v>
      </c>
      <c r="L152" s="45" t="str">
        <f>IF(ISBLANK('Career Batting'!P157), "", 'Career Batting'!P157)</f>
        <v/>
      </c>
    </row>
    <row r="153" spans="1:12" x14ac:dyDescent="0.25">
      <c r="A153" s="45" t="str">
        <f>'Career Batting'!C158</f>
        <v>C McNee</v>
      </c>
      <c r="B153" s="45">
        <f>'Career Batting'!D158</f>
        <v>37</v>
      </c>
      <c r="C153" s="45">
        <f>'Career Batting'!E158</f>
        <v>34</v>
      </c>
      <c r="D153" s="45">
        <f>'Career Batting'!F158</f>
        <v>2</v>
      </c>
      <c r="E153" s="45">
        <f>'Career Batting'!G158</f>
        <v>503</v>
      </c>
      <c r="F153" s="45">
        <f>'Career Batting'!J158</f>
        <v>62</v>
      </c>
      <c r="G153" s="45">
        <f>'Career Batting'!K158</f>
        <v>2</v>
      </c>
      <c r="H153" s="45">
        <f>'Career Batting'!L158</f>
        <v>0</v>
      </c>
      <c r="I153" s="45">
        <f>'Career Batting'!M158</f>
        <v>7</v>
      </c>
      <c r="J153" s="45">
        <f>'Career Batting'!N158</f>
        <v>48</v>
      </c>
      <c r="K153" s="45">
        <f>'Career Batting'!O158</f>
        <v>6</v>
      </c>
      <c r="L153" s="45" t="str">
        <f>IF(ISBLANK('Career Batting'!P158), "", 'Career Batting'!P158)</f>
        <v/>
      </c>
    </row>
    <row r="154" spans="1:12" x14ac:dyDescent="0.25">
      <c r="A154" s="45" t="str">
        <f>'Career Batting'!C159</f>
        <v>J Meade</v>
      </c>
      <c r="B154" s="45">
        <f>'Career Batting'!D159</f>
        <v>92</v>
      </c>
      <c r="C154" s="45">
        <f>'Career Batting'!E159</f>
        <v>77</v>
      </c>
      <c r="D154" s="45">
        <f>'Career Batting'!F159</f>
        <v>9</v>
      </c>
      <c r="E154" s="45">
        <f>'Career Batting'!G159</f>
        <v>498</v>
      </c>
      <c r="F154" s="45">
        <f>'Career Batting'!J159</f>
        <v>48</v>
      </c>
      <c r="G154" s="45">
        <f>'Career Batting'!K159</f>
        <v>0</v>
      </c>
      <c r="H154" s="45">
        <f>'Career Batting'!L159</f>
        <v>0</v>
      </c>
      <c r="I154" s="45">
        <f>'Career Batting'!M159</f>
        <v>15</v>
      </c>
      <c r="J154" s="45">
        <f>'Career Batting'!N159</f>
        <v>0</v>
      </c>
      <c r="K154" s="45">
        <f>'Career Batting'!O159</f>
        <v>0</v>
      </c>
      <c r="L154" s="45" t="str">
        <f>IF(ISBLANK('Career Batting'!P159), "", 'Career Batting'!P159)</f>
        <v/>
      </c>
    </row>
    <row r="155" spans="1:12" x14ac:dyDescent="0.25">
      <c r="A155" s="45" t="str">
        <f>'Career Batting'!C160</f>
        <v>Dan Meek</v>
      </c>
      <c r="B155" s="45">
        <f>'Career Batting'!D160</f>
        <v>1</v>
      </c>
      <c r="C155" s="45">
        <f>'Career Batting'!E160</f>
        <v>1</v>
      </c>
      <c r="D155" s="45">
        <f>'Career Batting'!F160</f>
        <v>0</v>
      </c>
      <c r="E155" s="45">
        <f>'Career Batting'!G160</f>
        <v>23</v>
      </c>
      <c r="F155" s="45">
        <f>'Career Batting'!J160</f>
        <v>23</v>
      </c>
      <c r="G155" s="45">
        <f>'Career Batting'!K160</f>
        <v>0</v>
      </c>
      <c r="H155" s="45">
        <f>'Career Batting'!L160</f>
        <v>0</v>
      </c>
      <c r="I155" s="45">
        <f>'Career Batting'!M160</f>
        <v>0</v>
      </c>
      <c r="J155" s="45">
        <f>'Career Batting'!N160</f>
        <v>5</v>
      </c>
      <c r="K155" s="45">
        <f>'Career Batting'!O160</f>
        <v>0</v>
      </c>
      <c r="L155" s="45">
        <f>IF(ISBLANK('Career Batting'!P160), "", 'Career Batting'!P160)</f>
        <v>24</v>
      </c>
    </row>
    <row r="156" spans="1:12" x14ac:dyDescent="0.25">
      <c r="A156" s="45" t="str">
        <f>'Career Batting'!C161</f>
        <v>Freddie Mills</v>
      </c>
      <c r="B156" s="45">
        <f>'Career Batting'!D161</f>
        <v>82</v>
      </c>
      <c r="C156" s="45">
        <f>'Career Batting'!E161</f>
        <v>73</v>
      </c>
      <c r="D156" s="45">
        <f>'Career Batting'!F161</f>
        <v>11</v>
      </c>
      <c r="E156" s="45">
        <f>'Career Batting'!G161</f>
        <v>1772</v>
      </c>
      <c r="F156" s="45">
        <f>'Career Batting'!J161</f>
        <v>132</v>
      </c>
      <c r="G156" s="45">
        <f>'Career Batting'!K161</f>
        <v>10</v>
      </c>
      <c r="H156" s="45">
        <f>'Career Batting'!L161</f>
        <v>2</v>
      </c>
      <c r="I156" s="45">
        <f>'Career Batting'!M161</f>
        <v>13</v>
      </c>
      <c r="J156" s="45">
        <f>'Career Batting'!N161</f>
        <v>160</v>
      </c>
      <c r="K156" s="45">
        <f>'Career Batting'!O161</f>
        <v>47</v>
      </c>
      <c r="L156" s="45" t="str">
        <f>IF(ISBLANK('Career Batting'!P161), "", 'Career Batting'!P161)</f>
        <v/>
      </c>
    </row>
    <row r="157" spans="1:12" x14ac:dyDescent="0.25">
      <c r="A157" s="45" t="str">
        <f>'Career Batting'!C162</f>
        <v>M Mittal</v>
      </c>
      <c r="B157" s="45">
        <f>'Career Batting'!D162</f>
        <v>10</v>
      </c>
      <c r="C157" s="45">
        <f>'Career Batting'!E162</f>
        <v>10</v>
      </c>
      <c r="D157" s="45">
        <f>'Career Batting'!F162</f>
        <v>1</v>
      </c>
      <c r="E157" s="45">
        <f>'Career Batting'!G162</f>
        <v>38</v>
      </c>
      <c r="F157" s="45">
        <f>'Career Batting'!J162</f>
        <v>11</v>
      </c>
      <c r="G157" s="45">
        <f>'Career Batting'!K162</f>
        <v>0</v>
      </c>
      <c r="H157" s="45">
        <f>'Career Batting'!L162</f>
        <v>0</v>
      </c>
      <c r="I157" s="45">
        <f>'Career Batting'!M162</f>
        <v>3</v>
      </c>
      <c r="J157" s="45">
        <f>'Career Batting'!N162</f>
        <v>2</v>
      </c>
      <c r="K157" s="45">
        <f>'Career Batting'!O162</f>
        <v>0</v>
      </c>
      <c r="L157" s="45" t="str">
        <f>IF(ISBLANK('Career Batting'!P162), "", 'Career Batting'!P162)</f>
        <v/>
      </c>
    </row>
    <row r="158" spans="1:12" x14ac:dyDescent="0.25">
      <c r="A158" s="45" t="str">
        <f>'Career Batting'!C163</f>
        <v>Aruran Morgan</v>
      </c>
      <c r="B158" s="45">
        <f>'Career Batting'!D163</f>
        <v>33</v>
      </c>
      <c r="C158" s="45">
        <f>'Career Batting'!E163</f>
        <v>23</v>
      </c>
      <c r="D158" s="45">
        <f>'Career Batting'!F163</f>
        <v>5</v>
      </c>
      <c r="E158" s="45">
        <f>'Career Batting'!G163</f>
        <v>247</v>
      </c>
      <c r="F158" s="45">
        <f>'Career Batting'!J163</f>
        <v>41</v>
      </c>
      <c r="G158" s="45">
        <f>'Career Batting'!K163</f>
        <v>0</v>
      </c>
      <c r="H158" s="45">
        <f>'Career Batting'!L163</f>
        <v>0</v>
      </c>
      <c r="I158" s="45">
        <f>'Career Batting'!M163</f>
        <v>4</v>
      </c>
      <c r="J158" s="45">
        <f>'Career Batting'!N163</f>
        <v>16</v>
      </c>
      <c r="K158" s="45">
        <f>'Career Batting'!O163</f>
        <v>1</v>
      </c>
      <c r="L158" s="45" t="str">
        <f>IF(ISBLANK('Career Batting'!P163), "", 'Career Batting'!P163)</f>
        <v/>
      </c>
    </row>
    <row r="159" spans="1:12" x14ac:dyDescent="0.25">
      <c r="A159" s="45" t="str">
        <f>'Career Batting'!C164</f>
        <v>J Murphy</v>
      </c>
      <c r="B159" s="45">
        <f>'Career Batting'!D164</f>
        <v>3</v>
      </c>
      <c r="C159" s="45">
        <f>'Career Batting'!E164</f>
        <v>2</v>
      </c>
      <c r="D159" s="45">
        <f>'Career Batting'!F164</f>
        <v>0</v>
      </c>
      <c r="E159" s="45">
        <f>'Career Batting'!G164</f>
        <v>78</v>
      </c>
      <c r="F159" s="45">
        <f>'Career Batting'!J164</f>
        <v>61</v>
      </c>
      <c r="G159" s="45">
        <f>'Career Batting'!K164</f>
        <v>1</v>
      </c>
      <c r="H159" s="45">
        <f>'Career Batting'!L164</f>
        <v>0</v>
      </c>
      <c r="I159" s="45">
        <f>'Career Batting'!M164</f>
        <v>0</v>
      </c>
      <c r="J159" s="45">
        <f>'Career Batting'!N164</f>
        <v>10</v>
      </c>
      <c r="K159" s="45">
        <f>'Career Batting'!O164</f>
        <v>0</v>
      </c>
      <c r="L159" s="45" t="str">
        <f>IF(ISBLANK('Career Batting'!P164), "", 'Career Batting'!P164)</f>
        <v/>
      </c>
    </row>
    <row r="160" spans="1:12" x14ac:dyDescent="0.25">
      <c r="A160" s="45" t="str">
        <f>'Career Batting'!C165</f>
        <v>N Murphy</v>
      </c>
      <c r="B160" s="45">
        <f>'Career Batting'!D165</f>
        <v>4</v>
      </c>
      <c r="C160" s="45">
        <f>'Career Batting'!E165</f>
        <v>4</v>
      </c>
      <c r="D160" s="45">
        <f>'Career Batting'!F165</f>
        <v>1</v>
      </c>
      <c r="E160" s="45">
        <f>'Career Batting'!G165</f>
        <v>33</v>
      </c>
      <c r="F160" s="45">
        <f>'Career Batting'!J165</f>
        <v>26</v>
      </c>
      <c r="G160" s="45">
        <f>'Career Batting'!K165</f>
        <v>0</v>
      </c>
      <c r="H160" s="45">
        <f>'Career Batting'!L165</f>
        <v>0</v>
      </c>
      <c r="I160" s="45">
        <f>'Career Batting'!M165</f>
        <v>0</v>
      </c>
      <c r="J160" s="45">
        <f>'Career Batting'!N165</f>
        <v>0</v>
      </c>
      <c r="K160" s="45">
        <f>'Career Batting'!O165</f>
        <v>0</v>
      </c>
      <c r="L160" s="45" t="str">
        <f>IF(ISBLANK('Career Batting'!P165), "", 'Career Batting'!P165)</f>
        <v/>
      </c>
    </row>
    <row r="161" spans="1:12" x14ac:dyDescent="0.25">
      <c r="A161" s="45" t="str">
        <f>'Career Batting'!C166</f>
        <v>D Murray</v>
      </c>
      <c r="B161" s="45">
        <f>'Career Batting'!D166</f>
        <v>14</v>
      </c>
      <c r="C161" s="45">
        <f>'Career Batting'!E166</f>
        <v>14</v>
      </c>
      <c r="D161" s="45">
        <f>'Career Batting'!F166</f>
        <v>0</v>
      </c>
      <c r="E161" s="45">
        <f>'Career Batting'!G166</f>
        <v>177</v>
      </c>
      <c r="F161" s="45">
        <f>'Career Batting'!J166</f>
        <v>54</v>
      </c>
      <c r="G161" s="45">
        <f>'Career Batting'!K166</f>
        <v>1</v>
      </c>
      <c r="H161" s="45">
        <f>'Career Batting'!L166</f>
        <v>0</v>
      </c>
      <c r="I161" s="45">
        <f>'Career Batting'!M166</f>
        <v>1</v>
      </c>
      <c r="J161" s="45">
        <f>'Career Batting'!N166</f>
        <v>21</v>
      </c>
      <c r="K161" s="45">
        <f>'Career Batting'!O166</f>
        <v>0</v>
      </c>
      <c r="L161" s="45" t="str">
        <f>IF(ISBLANK('Career Batting'!P166), "", 'Career Batting'!P166)</f>
        <v/>
      </c>
    </row>
    <row r="162" spans="1:12" x14ac:dyDescent="0.25">
      <c r="A162" s="45" t="str">
        <f>'Career Batting'!C167</f>
        <v>R Nair</v>
      </c>
      <c r="B162" s="45">
        <f>'Career Batting'!D167</f>
        <v>2</v>
      </c>
      <c r="C162" s="45">
        <f>'Career Batting'!E167</f>
        <v>2</v>
      </c>
      <c r="D162" s="45">
        <f>'Career Batting'!F167</f>
        <v>1</v>
      </c>
      <c r="E162" s="45">
        <f>'Career Batting'!G167</f>
        <v>8</v>
      </c>
      <c r="F162" s="45">
        <f>'Career Batting'!J167</f>
        <v>8</v>
      </c>
      <c r="G162" s="45">
        <f>'Career Batting'!K167</f>
        <v>0</v>
      </c>
      <c r="H162" s="45">
        <f>'Career Batting'!L167</f>
        <v>0</v>
      </c>
      <c r="I162" s="45">
        <f>'Career Batting'!M167</f>
        <v>1</v>
      </c>
      <c r="J162" s="45">
        <f>'Career Batting'!N167</f>
        <v>1</v>
      </c>
      <c r="K162" s="45">
        <f>'Career Batting'!O167</f>
        <v>0</v>
      </c>
      <c r="L162" s="45">
        <f>IF(ISBLANK('Career Batting'!P167), "", 'Career Batting'!P167)</f>
        <v>16</v>
      </c>
    </row>
    <row r="163" spans="1:12" x14ac:dyDescent="0.25">
      <c r="A163" s="45" t="str">
        <f>'Career Batting'!C168</f>
        <v>K Nasir</v>
      </c>
      <c r="B163" s="45">
        <f>'Career Batting'!D168</f>
        <v>1</v>
      </c>
      <c r="C163" s="45">
        <f>'Career Batting'!E168</f>
        <v>0</v>
      </c>
      <c r="D163" s="45">
        <f>'Career Batting'!F168</f>
        <v>0</v>
      </c>
      <c r="E163" s="45">
        <f>'Career Batting'!G168</f>
        <v>0</v>
      </c>
      <c r="F163" s="45">
        <f>'Career Batting'!J168</f>
        <v>0</v>
      </c>
      <c r="G163" s="45">
        <f>'Career Batting'!K168</f>
        <v>0</v>
      </c>
      <c r="H163" s="45">
        <f>'Career Batting'!L168</f>
        <v>0</v>
      </c>
      <c r="I163" s="45">
        <f>'Career Batting'!M168</f>
        <v>0</v>
      </c>
      <c r="J163" s="45">
        <f>'Career Batting'!N168</f>
        <v>0</v>
      </c>
      <c r="K163" s="45">
        <f>'Career Batting'!O168</f>
        <v>0</v>
      </c>
      <c r="L163" s="45" t="str">
        <f>IF(ISBLANK('Career Batting'!P168), "", 'Career Batting'!P168)</f>
        <v/>
      </c>
    </row>
    <row r="164" spans="1:12" x14ac:dyDescent="0.25">
      <c r="A164" s="45" t="str">
        <f>'Career Batting'!C169</f>
        <v>R Nataraju</v>
      </c>
      <c r="B164" s="45">
        <f>'Career Batting'!D169</f>
        <v>21</v>
      </c>
      <c r="C164" s="45">
        <f>'Career Batting'!E169</f>
        <v>18</v>
      </c>
      <c r="D164" s="45">
        <f>'Career Batting'!F169</f>
        <v>7</v>
      </c>
      <c r="E164" s="45">
        <f>'Career Batting'!G169</f>
        <v>74</v>
      </c>
      <c r="F164" s="45">
        <f>'Career Batting'!J169</f>
        <v>14</v>
      </c>
      <c r="G164" s="45">
        <f>'Career Batting'!K169</f>
        <v>0</v>
      </c>
      <c r="H164" s="45">
        <f>'Career Batting'!L169</f>
        <v>0</v>
      </c>
      <c r="I164" s="45">
        <f>'Career Batting'!M169</f>
        <v>6</v>
      </c>
      <c r="J164" s="45">
        <f>'Career Batting'!N169</f>
        <v>8</v>
      </c>
      <c r="K164" s="45">
        <f>'Career Batting'!O169</f>
        <v>2</v>
      </c>
      <c r="L164" s="45" t="str">
        <f>IF(ISBLANK('Career Batting'!P169), "", 'Career Batting'!P169)</f>
        <v/>
      </c>
    </row>
    <row r="165" spans="1:12" x14ac:dyDescent="0.25">
      <c r="A165" s="45" t="str">
        <f>'Career Batting'!C170</f>
        <v>A Nicholls</v>
      </c>
      <c r="B165" s="45">
        <f>'Career Batting'!D170</f>
        <v>1</v>
      </c>
      <c r="C165" s="45">
        <f>'Career Batting'!E170</f>
        <v>1</v>
      </c>
      <c r="D165" s="45">
        <f>'Career Batting'!F170</f>
        <v>0</v>
      </c>
      <c r="E165" s="45">
        <f>'Career Batting'!G170</f>
        <v>2</v>
      </c>
      <c r="F165" s="45">
        <f>'Career Batting'!J170</f>
        <v>2</v>
      </c>
      <c r="G165" s="45">
        <f>'Career Batting'!K170</f>
        <v>0</v>
      </c>
      <c r="H165" s="45">
        <f>'Career Batting'!L170</f>
        <v>0</v>
      </c>
      <c r="I165" s="45">
        <f>'Career Batting'!M170</f>
        <v>0</v>
      </c>
      <c r="J165" s="45">
        <f>'Career Batting'!N170</f>
        <v>0</v>
      </c>
      <c r="K165" s="45">
        <f>'Career Batting'!O170</f>
        <v>0</v>
      </c>
      <c r="L165" s="45" t="str">
        <f>IF(ISBLANK('Career Batting'!P170), "", 'Career Batting'!P170)</f>
        <v/>
      </c>
    </row>
    <row r="166" spans="1:12" x14ac:dyDescent="0.25">
      <c r="A166" s="45" t="str">
        <f>'Career Batting'!C171</f>
        <v>B Nicholls</v>
      </c>
      <c r="B166" s="45">
        <f>'Career Batting'!D171</f>
        <v>16</v>
      </c>
      <c r="C166" s="45">
        <f>'Career Batting'!E171</f>
        <v>15</v>
      </c>
      <c r="D166" s="45">
        <f>'Career Batting'!F171</f>
        <v>0</v>
      </c>
      <c r="E166" s="45">
        <f>'Career Batting'!G171</f>
        <v>63</v>
      </c>
      <c r="F166" s="45">
        <f>'Career Batting'!J171</f>
        <v>16</v>
      </c>
      <c r="G166" s="45">
        <f>'Career Batting'!K171</f>
        <v>0</v>
      </c>
      <c r="H166" s="45">
        <f>'Career Batting'!L171</f>
        <v>0</v>
      </c>
      <c r="I166" s="45">
        <f>'Career Batting'!M171</f>
        <v>7</v>
      </c>
      <c r="J166" s="45">
        <f>'Career Batting'!N171</f>
        <v>8</v>
      </c>
      <c r="K166" s="45">
        <f>'Career Batting'!O171</f>
        <v>0</v>
      </c>
      <c r="L166" s="45" t="str">
        <f>IF(ISBLANK('Career Batting'!P171), "", 'Career Batting'!P171)</f>
        <v/>
      </c>
    </row>
    <row r="167" spans="1:12" x14ac:dyDescent="0.25">
      <c r="A167" s="45" t="str">
        <f>'Career Batting'!C172</f>
        <v>J O'Hara</v>
      </c>
      <c r="B167" s="45">
        <f>'Career Batting'!D172</f>
        <v>17</v>
      </c>
      <c r="C167" s="45">
        <f>'Career Batting'!E172</f>
        <v>15</v>
      </c>
      <c r="D167" s="45">
        <f>'Career Batting'!F172</f>
        <v>2</v>
      </c>
      <c r="E167" s="45">
        <f>'Career Batting'!G172</f>
        <v>58</v>
      </c>
      <c r="F167" s="45">
        <f>'Career Batting'!J172</f>
        <v>13</v>
      </c>
      <c r="G167" s="45">
        <f>'Career Batting'!K172</f>
        <v>0</v>
      </c>
      <c r="H167" s="45">
        <f>'Career Batting'!L172</f>
        <v>0</v>
      </c>
      <c r="I167" s="45">
        <f>'Career Batting'!M172</f>
        <v>4</v>
      </c>
      <c r="J167" s="45">
        <f>'Career Batting'!N172</f>
        <v>5</v>
      </c>
      <c r="K167" s="45">
        <f>'Career Batting'!O172</f>
        <v>0</v>
      </c>
      <c r="L167" s="45" t="str">
        <f>IF(ISBLANK('Career Batting'!P172), "", 'Career Batting'!P172)</f>
        <v/>
      </c>
    </row>
    <row r="168" spans="1:12" x14ac:dyDescent="0.25">
      <c r="A168" s="45" t="str">
        <f>'Career Batting'!C173</f>
        <v>T Orr</v>
      </c>
      <c r="B168" s="45">
        <f>'Career Batting'!D173</f>
        <v>33</v>
      </c>
      <c r="C168" s="45">
        <f>'Career Batting'!E173</f>
        <v>22</v>
      </c>
      <c r="D168" s="45">
        <f>'Career Batting'!F173</f>
        <v>5</v>
      </c>
      <c r="E168" s="45">
        <f>'Career Batting'!G173</f>
        <v>138</v>
      </c>
      <c r="F168" s="45">
        <f>'Career Batting'!J173</f>
        <v>16</v>
      </c>
      <c r="G168" s="45">
        <f>'Career Batting'!K173</f>
        <v>0</v>
      </c>
      <c r="H168" s="45">
        <f>'Career Batting'!L173</f>
        <v>0</v>
      </c>
      <c r="I168" s="45">
        <f>'Career Batting'!M173</f>
        <v>4</v>
      </c>
      <c r="J168" s="45">
        <f>'Career Batting'!N173</f>
        <v>10</v>
      </c>
      <c r="K168" s="45">
        <f>'Career Batting'!O173</f>
        <v>0</v>
      </c>
      <c r="L168" s="45" t="str">
        <f>IF(ISBLANK('Career Batting'!P173), "", 'Career Batting'!P173)</f>
        <v/>
      </c>
    </row>
    <row r="169" spans="1:12" x14ac:dyDescent="0.25">
      <c r="A169" s="45" t="str">
        <f>'Career Batting'!C174</f>
        <v>Zain O'Sullivan</v>
      </c>
      <c r="B169" s="45">
        <f>'Career Batting'!D174</f>
        <v>1</v>
      </c>
      <c r="C169" s="45">
        <f>'Career Batting'!E174</f>
        <v>1</v>
      </c>
      <c r="D169" s="45">
        <f>'Career Batting'!F174</f>
        <v>0</v>
      </c>
      <c r="E169" s="45">
        <f>'Career Batting'!G174</f>
        <v>2</v>
      </c>
      <c r="F169" s="45">
        <f>'Career Batting'!J174</f>
        <v>2</v>
      </c>
      <c r="G169" s="45">
        <f>'Career Batting'!K174</f>
        <v>0</v>
      </c>
      <c r="H169" s="45">
        <f>'Career Batting'!L174</f>
        <v>0</v>
      </c>
      <c r="I169" s="45">
        <f>'Career Batting'!M174</f>
        <v>0</v>
      </c>
      <c r="J169" s="45">
        <f>'Career Batting'!N174</f>
        <v>0</v>
      </c>
      <c r="K169" s="45">
        <f>'Career Batting'!O174</f>
        <v>0</v>
      </c>
      <c r="L169" s="45" t="str">
        <f>IF(ISBLANK('Career Batting'!P174), "", 'Career Batting'!P174)</f>
        <v/>
      </c>
    </row>
    <row r="170" spans="1:12" x14ac:dyDescent="0.25">
      <c r="A170" s="45" t="str">
        <f>'Career Batting'!C175</f>
        <v>Chris Ovens</v>
      </c>
      <c r="B170" s="45">
        <f>'Career Batting'!D175</f>
        <v>33</v>
      </c>
      <c r="C170" s="45">
        <f>'Career Batting'!E175</f>
        <v>31</v>
      </c>
      <c r="D170" s="45">
        <f>'Career Batting'!F175</f>
        <v>3</v>
      </c>
      <c r="E170" s="45">
        <f>'Career Batting'!G175</f>
        <v>676</v>
      </c>
      <c r="F170" s="45">
        <f>'Career Batting'!J175</f>
        <v>69</v>
      </c>
      <c r="G170" s="45">
        <f>'Career Batting'!K175</f>
        <v>2</v>
      </c>
      <c r="H170" s="45">
        <f>'Career Batting'!L175</f>
        <v>0</v>
      </c>
      <c r="I170" s="45">
        <f>'Career Batting'!M175</f>
        <v>1</v>
      </c>
      <c r="J170" s="45">
        <f>'Career Batting'!N175</f>
        <v>81</v>
      </c>
      <c r="K170" s="45">
        <f>'Career Batting'!O175</f>
        <v>10</v>
      </c>
      <c r="L170" s="45">
        <f>IF(ISBLANK('Career Batting'!P175), "", 'Career Batting'!P175)</f>
        <v>727</v>
      </c>
    </row>
    <row r="171" spans="1:12" x14ac:dyDescent="0.25">
      <c r="A171" s="45" t="str">
        <f>'Career Batting'!C176</f>
        <v>M Owen</v>
      </c>
      <c r="B171" s="45">
        <f>'Career Batting'!D176</f>
        <v>6</v>
      </c>
      <c r="C171" s="45">
        <f>'Career Batting'!E176</f>
        <v>6</v>
      </c>
      <c r="D171" s="45">
        <f>'Career Batting'!F176</f>
        <v>0</v>
      </c>
      <c r="E171" s="45">
        <f>'Career Batting'!G176</f>
        <v>60</v>
      </c>
      <c r="F171" s="45">
        <f>'Career Batting'!J176</f>
        <v>19</v>
      </c>
      <c r="G171" s="45">
        <f>'Career Batting'!K176</f>
        <v>0</v>
      </c>
      <c r="H171" s="45">
        <f>'Career Batting'!L176</f>
        <v>0</v>
      </c>
      <c r="I171" s="45">
        <f>'Career Batting'!M176</f>
        <v>0</v>
      </c>
      <c r="J171" s="45">
        <f>'Career Batting'!N176</f>
        <v>6</v>
      </c>
      <c r="K171" s="45">
        <f>'Career Batting'!O176</f>
        <v>0</v>
      </c>
      <c r="L171" s="45" t="str">
        <f>IF(ISBLANK('Career Batting'!P176), "", 'Career Batting'!P176)</f>
        <v/>
      </c>
    </row>
    <row r="172" spans="1:12" x14ac:dyDescent="0.25">
      <c r="A172" s="45" t="str">
        <f>'Career Batting'!C177</f>
        <v>T Oxenham</v>
      </c>
      <c r="B172" s="45">
        <f>'Career Batting'!D177</f>
        <v>1</v>
      </c>
      <c r="C172" s="45">
        <f>'Career Batting'!E177</f>
        <v>0</v>
      </c>
      <c r="D172" s="45">
        <f>'Career Batting'!F177</f>
        <v>0</v>
      </c>
      <c r="E172" s="45">
        <f>'Career Batting'!G177</f>
        <v>0</v>
      </c>
      <c r="F172" s="45">
        <f>'Career Batting'!J177</f>
        <v>0</v>
      </c>
      <c r="G172" s="45">
        <f>'Career Batting'!K177</f>
        <v>0</v>
      </c>
      <c r="H172" s="45">
        <f>'Career Batting'!L177</f>
        <v>0</v>
      </c>
      <c r="I172" s="45">
        <f>'Career Batting'!M177</f>
        <v>0</v>
      </c>
      <c r="J172" s="45">
        <f>'Career Batting'!N177</f>
        <v>0</v>
      </c>
      <c r="K172" s="45">
        <f>'Career Batting'!O177</f>
        <v>0</v>
      </c>
      <c r="L172" s="45" t="str">
        <f>IF(ISBLANK('Career Batting'!P177), "", 'Career Batting'!P177)</f>
        <v/>
      </c>
    </row>
    <row r="173" spans="1:12" x14ac:dyDescent="0.25">
      <c r="A173" s="45" t="str">
        <f>'Career Batting'!C178</f>
        <v>N Palmer</v>
      </c>
      <c r="B173" s="45">
        <f>'Career Batting'!D178</f>
        <v>10</v>
      </c>
      <c r="C173" s="45">
        <f>'Career Batting'!E178</f>
        <v>5</v>
      </c>
      <c r="D173" s="45">
        <f>'Career Batting'!F178</f>
        <v>3</v>
      </c>
      <c r="E173" s="45">
        <f>'Career Batting'!G178</f>
        <v>22</v>
      </c>
      <c r="F173" s="45">
        <f>'Career Batting'!J178</f>
        <v>14</v>
      </c>
      <c r="G173" s="45">
        <f>'Career Batting'!K178</f>
        <v>0</v>
      </c>
      <c r="H173" s="45">
        <f>'Career Batting'!L178</f>
        <v>0</v>
      </c>
      <c r="I173" s="45">
        <f>'Career Batting'!M178</f>
        <v>0</v>
      </c>
      <c r="J173" s="45">
        <f>'Career Batting'!N178</f>
        <v>1</v>
      </c>
      <c r="K173" s="45">
        <f>'Career Batting'!O178</f>
        <v>0</v>
      </c>
      <c r="L173" s="45" t="str">
        <f>IF(ISBLANK('Career Batting'!P178), "", 'Career Batting'!P178)</f>
        <v/>
      </c>
    </row>
    <row r="174" spans="1:12" x14ac:dyDescent="0.25">
      <c r="A174" s="45" t="str">
        <f>'Career Batting'!C179</f>
        <v>S Pande</v>
      </c>
      <c r="B174" s="45">
        <f>'Career Batting'!D179</f>
        <v>1</v>
      </c>
      <c r="C174" s="45">
        <f>'Career Batting'!E179</f>
        <v>1</v>
      </c>
      <c r="D174" s="45">
        <f>'Career Batting'!F179</f>
        <v>0</v>
      </c>
      <c r="E174" s="45">
        <f>'Career Batting'!G179</f>
        <v>4</v>
      </c>
      <c r="F174" s="45">
        <f>'Career Batting'!J179</f>
        <v>4</v>
      </c>
      <c r="G174" s="45">
        <f>'Career Batting'!K179</f>
        <v>0</v>
      </c>
      <c r="H174" s="45">
        <f>'Career Batting'!L179</f>
        <v>0</v>
      </c>
      <c r="I174" s="45">
        <f>'Career Batting'!M179</f>
        <v>0</v>
      </c>
      <c r="J174" s="45">
        <f>'Career Batting'!N179</f>
        <v>0</v>
      </c>
      <c r="K174" s="45">
        <f>'Career Batting'!O179</f>
        <v>0</v>
      </c>
      <c r="L174" s="45" t="str">
        <f>IF(ISBLANK('Career Batting'!P179), "", 'Career Batting'!P179)</f>
        <v/>
      </c>
    </row>
    <row r="175" spans="1:12" x14ac:dyDescent="0.25">
      <c r="A175" s="45" t="str">
        <f>'Career Batting'!C180</f>
        <v>R Paramo</v>
      </c>
      <c r="B175" s="45">
        <f>'Career Batting'!D180</f>
        <v>15</v>
      </c>
      <c r="C175" s="45">
        <f>'Career Batting'!E180</f>
        <v>10</v>
      </c>
      <c r="D175" s="45">
        <f>'Career Batting'!F180</f>
        <v>0</v>
      </c>
      <c r="E175" s="45">
        <f>'Career Batting'!G180</f>
        <v>10</v>
      </c>
      <c r="F175" s="45">
        <f>'Career Batting'!J180</f>
        <v>4</v>
      </c>
      <c r="G175" s="45">
        <f>'Career Batting'!K180</f>
        <v>0</v>
      </c>
      <c r="H175" s="45">
        <f>'Career Batting'!L180</f>
        <v>0</v>
      </c>
      <c r="I175" s="45">
        <f>'Career Batting'!M180</f>
        <v>5</v>
      </c>
      <c r="J175" s="45">
        <f>'Career Batting'!N180</f>
        <v>0</v>
      </c>
      <c r="K175" s="45">
        <f>'Career Batting'!O180</f>
        <v>0</v>
      </c>
      <c r="L175" s="45" t="str">
        <f>IF(ISBLANK('Career Batting'!P180), "", 'Career Batting'!P180)</f>
        <v/>
      </c>
    </row>
    <row r="176" spans="1:12" x14ac:dyDescent="0.25">
      <c r="A176" s="45" t="str">
        <f>'Career Batting'!C181</f>
        <v>Leon Parks</v>
      </c>
      <c r="B176" s="45">
        <f>'Career Batting'!D181</f>
        <v>273</v>
      </c>
      <c r="C176" s="45">
        <f>'Career Batting'!E181</f>
        <v>262</v>
      </c>
      <c r="D176" s="45">
        <f>'Career Batting'!F181</f>
        <v>17</v>
      </c>
      <c r="E176" s="45">
        <f>'Career Batting'!G181</f>
        <v>4193</v>
      </c>
      <c r="F176" s="45">
        <f>'Career Batting'!J181</f>
        <v>103</v>
      </c>
      <c r="G176" s="45">
        <f>'Career Batting'!K181</f>
        <v>14</v>
      </c>
      <c r="H176" s="45">
        <f>'Career Batting'!L181</f>
        <v>2</v>
      </c>
      <c r="I176" s="45">
        <f>'Career Batting'!M181</f>
        <v>25</v>
      </c>
      <c r="J176" s="45">
        <f>'Career Batting'!N181</f>
        <v>308</v>
      </c>
      <c r="K176" s="45">
        <f>'Career Batting'!O181</f>
        <v>12</v>
      </c>
      <c r="L176" s="45" t="str">
        <f>IF(ISBLANK('Career Batting'!P181), "", 'Career Batting'!P181)</f>
        <v/>
      </c>
    </row>
    <row r="177" spans="1:12" x14ac:dyDescent="0.25">
      <c r="A177" s="45" t="str">
        <f>'Career Batting'!C182</f>
        <v>H Parnell</v>
      </c>
      <c r="B177" s="45">
        <f>'Career Batting'!D182</f>
        <v>16</v>
      </c>
      <c r="C177" s="45">
        <f>'Career Batting'!E182</f>
        <v>11</v>
      </c>
      <c r="D177" s="45">
        <f>'Career Batting'!F182</f>
        <v>4</v>
      </c>
      <c r="E177" s="45">
        <f>'Career Batting'!G182</f>
        <v>75</v>
      </c>
      <c r="F177" s="45">
        <f>'Career Batting'!J182</f>
        <v>24</v>
      </c>
      <c r="G177" s="45">
        <f>'Career Batting'!K182</f>
        <v>0</v>
      </c>
      <c r="H177" s="45">
        <f>'Career Batting'!L182</f>
        <v>0</v>
      </c>
      <c r="I177" s="45">
        <f>'Career Batting'!M182</f>
        <v>1</v>
      </c>
      <c r="J177" s="45">
        <f>'Career Batting'!N182</f>
        <v>4</v>
      </c>
      <c r="K177" s="45">
        <f>'Career Batting'!O182</f>
        <v>0</v>
      </c>
      <c r="L177" s="45" t="str">
        <f>IF(ISBLANK('Career Batting'!P182), "", 'Career Batting'!P182)</f>
        <v/>
      </c>
    </row>
    <row r="178" spans="1:12" x14ac:dyDescent="0.25">
      <c r="A178" s="45" t="str">
        <f>'Career Batting'!C183</f>
        <v>N Paropkari</v>
      </c>
      <c r="B178" s="45">
        <f>'Career Batting'!D183</f>
        <v>2</v>
      </c>
      <c r="C178" s="45">
        <f>'Career Batting'!E183</f>
        <v>2</v>
      </c>
      <c r="D178" s="45">
        <f>'Career Batting'!F183</f>
        <v>1</v>
      </c>
      <c r="E178" s="45">
        <f>'Career Batting'!G183</f>
        <v>76</v>
      </c>
      <c r="F178" s="45" t="str">
        <f>'Career Batting'!J183</f>
        <v>69*</v>
      </c>
      <c r="G178" s="45">
        <f>'Career Batting'!K183</f>
        <v>1</v>
      </c>
      <c r="H178" s="45">
        <f>'Career Batting'!L183</f>
        <v>0</v>
      </c>
      <c r="I178" s="45">
        <f>'Career Batting'!M183</f>
        <v>0</v>
      </c>
      <c r="J178" s="45">
        <f>'Career Batting'!N183</f>
        <v>10</v>
      </c>
      <c r="K178" s="45">
        <f>'Career Batting'!O183</f>
        <v>0</v>
      </c>
      <c r="L178" s="45">
        <f>IF(ISBLANK('Career Batting'!P183), "", 'Career Batting'!P183)</f>
        <v>91</v>
      </c>
    </row>
    <row r="179" spans="1:12" x14ac:dyDescent="0.25">
      <c r="A179" s="45" t="str">
        <f>'Career Batting'!C184</f>
        <v>L Patel</v>
      </c>
      <c r="B179" s="45">
        <f>'Career Batting'!D184</f>
        <v>90</v>
      </c>
      <c r="C179" s="45">
        <f>'Career Batting'!E184</f>
        <v>87</v>
      </c>
      <c r="D179" s="45">
        <f>'Career Batting'!F184</f>
        <v>8</v>
      </c>
      <c r="E179" s="45">
        <f>'Career Batting'!G184</f>
        <v>1606</v>
      </c>
      <c r="F179" s="45">
        <f>'Career Batting'!J184</f>
        <v>101</v>
      </c>
      <c r="G179" s="45">
        <f>'Career Batting'!K184</f>
        <v>6</v>
      </c>
      <c r="H179" s="45">
        <f>'Career Batting'!L184</f>
        <v>2</v>
      </c>
      <c r="I179" s="45">
        <f>'Career Batting'!M184</f>
        <v>9</v>
      </c>
      <c r="J179" s="45">
        <f>'Career Batting'!N184</f>
        <v>129</v>
      </c>
      <c r="K179" s="45">
        <f>'Career Batting'!O184</f>
        <v>5</v>
      </c>
      <c r="L179" s="45" t="str">
        <f>IF(ISBLANK('Career Batting'!P184), "", 'Career Batting'!P184)</f>
        <v/>
      </c>
    </row>
    <row r="180" spans="1:12" x14ac:dyDescent="0.25">
      <c r="A180" s="45" t="str">
        <f>'Career Batting'!C185</f>
        <v>N Patel</v>
      </c>
      <c r="B180" s="45">
        <f>'Career Batting'!D185</f>
        <v>1</v>
      </c>
      <c r="C180" s="45">
        <f>'Career Batting'!E185</f>
        <v>0</v>
      </c>
      <c r="D180" s="45">
        <f>'Career Batting'!F185</f>
        <v>0</v>
      </c>
      <c r="E180" s="45">
        <f>'Career Batting'!G185</f>
        <v>0</v>
      </c>
      <c r="F180" s="45">
        <f>'Career Batting'!J185</f>
        <v>0</v>
      </c>
      <c r="G180" s="45">
        <f>'Career Batting'!K185</f>
        <v>0</v>
      </c>
      <c r="H180" s="45">
        <f>'Career Batting'!L185</f>
        <v>0</v>
      </c>
      <c r="I180" s="45">
        <f>'Career Batting'!M185</f>
        <v>0</v>
      </c>
      <c r="J180" s="45">
        <f>'Career Batting'!N185</f>
        <v>0</v>
      </c>
      <c r="K180" s="45">
        <f>'Career Batting'!O185</f>
        <v>0</v>
      </c>
      <c r="L180" s="45" t="str">
        <f>IF(ISBLANK('Career Batting'!P185), "", 'Career Batting'!P185)</f>
        <v/>
      </c>
    </row>
    <row r="181" spans="1:12" x14ac:dyDescent="0.25">
      <c r="A181" s="45" t="str">
        <f>'Career Batting'!C186</f>
        <v>S Patel</v>
      </c>
      <c r="B181" s="45">
        <f>'Career Batting'!D186</f>
        <v>2</v>
      </c>
      <c r="C181" s="45">
        <f>'Career Batting'!E186</f>
        <v>1</v>
      </c>
      <c r="D181" s="45">
        <f>'Career Batting'!F186</f>
        <v>0</v>
      </c>
      <c r="E181" s="45">
        <f>'Career Batting'!G186</f>
        <v>2</v>
      </c>
      <c r="F181" s="45">
        <f>'Career Batting'!J186</f>
        <v>2</v>
      </c>
      <c r="G181" s="45">
        <f>'Career Batting'!K186</f>
        <v>0</v>
      </c>
      <c r="H181" s="45">
        <f>'Career Batting'!L186</f>
        <v>0</v>
      </c>
      <c r="I181" s="45">
        <f>'Career Batting'!M186</f>
        <v>0</v>
      </c>
      <c r="J181" s="45">
        <f>'Career Batting'!N186</f>
        <v>0</v>
      </c>
      <c r="K181" s="45">
        <f>'Career Batting'!O186</f>
        <v>0</v>
      </c>
      <c r="L181" s="45" t="str">
        <f>IF(ISBLANK('Career Batting'!P186), "", 'Career Batting'!P186)</f>
        <v/>
      </c>
    </row>
    <row r="182" spans="1:12" x14ac:dyDescent="0.25">
      <c r="A182" s="45" t="str">
        <f>'Career Batting'!C187</f>
        <v>Ashish Paul</v>
      </c>
      <c r="B182" s="45">
        <f>'Career Batting'!D187</f>
        <v>115</v>
      </c>
      <c r="C182" s="45">
        <f>'Career Batting'!E187</f>
        <v>77</v>
      </c>
      <c r="D182" s="45">
        <f>'Career Batting'!F187</f>
        <v>24</v>
      </c>
      <c r="E182" s="45">
        <f>'Career Batting'!G187</f>
        <v>763</v>
      </c>
      <c r="F182" s="45">
        <f>'Career Batting'!J187</f>
        <v>59</v>
      </c>
      <c r="G182" s="45">
        <f>'Career Batting'!K187</f>
        <v>2</v>
      </c>
      <c r="H182" s="45">
        <f>'Career Batting'!L187</f>
        <v>0</v>
      </c>
      <c r="I182" s="45">
        <f>'Career Batting'!M187</f>
        <v>9</v>
      </c>
      <c r="J182" s="45">
        <f>'Career Batting'!N187</f>
        <v>61</v>
      </c>
      <c r="K182" s="45">
        <f>'Career Batting'!O187</f>
        <v>1</v>
      </c>
      <c r="L182" s="45" t="str">
        <f>IF(ISBLANK('Career Batting'!P187), "", 'Career Batting'!P187)</f>
        <v/>
      </c>
    </row>
    <row r="183" spans="1:12" x14ac:dyDescent="0.25">
      <c r="A183" s="45" t="str">
        <f>'Career Batting'!C188</f>
        <v>C Penton</v>
      </c>
      <c r="B183" s="45">
        <f>'Career Batting'!D188</f>
        <v>1</v>
      </c>
      <c r="C183" s="45">
        <f>'Career Batting'!E188</f>
        <v>0</v>
      </c>
      <c r="D183" s="45">
        <f>'Career Batting'!F188</f>
        <v>0</v>
      </c>
      <c r="E183" s="45">
        <f>'Career Batting'!G188</f>
        <v>0</v>
      </c>
      <c r="F183" s="45">
        <f>'Career Batting'!J188</f>
        <v>0</v>
      </c>
      <c r="G183" s="45">
        <f>'Career Batting'!K188</f>
        <v>0</v>
      </c>
      <c r="H183" s="45">
        <f>'Career Batting'!L188</f>
        <v>0</v>
      </c>
      <c r="I183" s="45">
        <f>'Career Batting'!M188</f>
        <v>0</v>
      </c>
      <c r="J183" s="45">
        <f>'Career Batting'!N188</f>
        <v>0</v>
      </c>
      <c r="K183" s="45">
        <f>'Career Batting'!O188</f>
        <v>0</v>
      </c>
      <c r="L183" s="45" t="str">
        <f>IF(ISBLANK('Career Batting'!P188), "", 'Career Batting'!P188)</f>
        <v/>
      </c>
    </row>
    <row r="184" spans="1:12" x14ac:dyDescent="0.25">
      <c r="A184" s="45" t="str">
        <f>'Career Batting'!C189</f>
        <v>E Perry</v>
      </c>
      <c r="B184" s="45">
        <f>'Career Batting'!D189</f>
        <v>11</v>
      </c>
      <c r="C184" s="45">
        <f>'Career Batting'!E189</f>
        <v>10</v>
      </c>
      <c r="D184" s="45">
        <f>'Career Batting'!F189</f>
        <v>0</v>
      </c>
      <c r="E184" s="45">
        <f>'Career Batting'!G189</f>
        <v>126</v>
      </c>
      <c r="F184" s="45">
        <f>'Career Batting'!J189</f>
        <v>50</v>
      </c>
      <c r="G184" s="45">
        <f>'Career Batting'!K189</f>
        <v>1</v>
      </c>
      <c r="H184" s="45">
        <f>'Career Batting'!L189</f>
        <v>0</v>
      </c>
      <c r="I184" s="45">
        <f>'Career Batting'!M189</f>
        <v>4</v>
      </c>
      <c r="J184" s="45">
        <f>'Career Batting'!N189</f>
        <v>14</v>
      </c>
      <c r="K184" s="45">
        <f>'Career Batting'!O189</f>
        <v>3</v>
      </c>
      <c r="L184" s="45" t="str">
        <f>IF(ISBLANK('Career Batting'!P189), "", 'Career Batting'!P189)</f>
        <v/>
      </c>
    </row>
    <row r="185" spans="1:12" x14ac:dyDescent="0.25">
      <c r="A185" s="45" t="str">
        <f>'Career Batting'!C190</f>
        <v>P Peters</v>
      </c>
      <c r="B185" s="45">
        <f>'Career Batting'!D190</f>
        <v>170</v>
      </c>
      <c r="C185" s="45">
        <f>'Career Batting'!E190</f>
        <v>138</v>
      </c>
      <c r="D185" s="45">
        <f>'Career Batting'!F190</f>
        <v>17</v>
      </c>
      <c r="E185" s="45">
        <f>'Career Batting'!G190</f>
        <v>1660</v>
      </c>
      <c r="F185" s="45">
        <f>'Career Batting'!J190</f>
        <v>88</v>
      </c>
      <c r="G185" s="45">
        <f>'Career Batting'!K190</f>
        <v>4</v>
      </c>
      <c r="H185" s="45">
        <f>'Career Batting'!L190</f>
        <v>0</v>
      </c>
      <c r="I185" s="45">
        <f>'Career Batting'!M190</f>
        <v>20</v>
      </c>
      <c r="J185" s="45">
        <f>'Career Batting'!N190</f>
        <v>9</v>
      </c>
      <c r="K185" s="45">
        <f>'Career Batting'!O190</f>
        <v>0</v>
      </c>
      <c r="L185" s="45" t="str">
        <f>IF(ISBLANK('Career Batting'!P190), "", 'Career Batting'!P190)</f>
        <v/>
      </c>
    </row>
    <row r="186" spans="1:12" x14ac:dyDescent="0.25">
      <c r="A186" s="45" t="str">
        <f>'Career Batting'!C191</f>
        <v>R Phillips</v>
      </c>
      <c r="B186" s="45">
        <f>'Career Batting'!D191</f>
        <v>41</v>
      </c>
      <c r="C186" s="45">
        <f>'Career Batting'!E191</f>
        <v>30</v>
      </c>
      <c r="D186" s="45">
        <f>'Career Batting'!F191</f>
        <v>5</v>
      </c>
      <c r="E186" s="45">
        <f>'Career Batting'!G191</f>
        <v>214</v>
      </c>
      <c r="F186" s="45">
        <f>'Career Batting'!J191</f>
        <v>32</v>
      </c>
      <c r="G186" s="45">
        <f>'Career Batting'!K191</f>
        <v>0</v>
      </c>
      <c r="H186" s="45">
        <f>'Career Batting'!L191</f>
        <v>0</v>
      </c>
      <c r="I186" s="45">
        <f>'Career Batting'!M191</f>
        <v>7</v>
      </c>
      <c r="J186" s="45">
        <f>'Career Batting'!N191</f>
        <v>26</v>
      </c>
      <c r="K186" s="45">
        <f>'Career Batting'!O191</f>
        <v>2</v>
      </c>
      <c r="L186" s="45" t="str">
        <f>IF(ISBLANK('Career Batting'!P191), "", 'Career Batting'!P191)</f>
        <v/>
      </c>
    </row>
    <row r="187" spans="1:12" x14ac:dyDescent="0.25">
      <c r="A187" s="45" t="str">
        <f>'Career Batting'!C192</f>
        <v>D Pinnock</v>
      </c>
      <c r="B187" s="45">
        <f>'Career Batting'!D192</f>
        <v>1</v>
      </c>
      <c r="C187" s="45">
        <f>'Career Batting'!E192</f>
        <v>1</v>
      </c>
      <c r="D187" s="45">
        <f>'Career Batting'!F192</f>
        <v>0</v>
      </c>
      <c r="E187" s="45">
        <f>'Career Batting'!G192</f>
        <v>0</v>
      </c>
      <c r="F187" s="45">
        <f>'Career Batting'!J192</f>
        <v>0</v>
      </c>
      <c r="G187" s="45">
        <f>'Career Batting'!K192</f>
        <v>0</v>
      </c>
      <c r="H187" s="45">
        <f>'Career Batting'!L192</f>
        <v>0</v>
      </c>
      <c r="I187" s="45">
        <f>'Career Batting'!M192</f>
        <v>1</v>
      </c>
      <c r="J187" s="45">
        <f>'Career Batting'!N192</f>
        <v>0</v>
      </c>
      <c r="K187" s="45">
        <f>'Career Batting'!O192</f>
        <v>0</v>
      </c>
      <c r="L187" s="45" t="str">
        <f>IF(ISBLANK('Career Batting'!P192), "", 'Career Batting'!P192)</f>
        <v/>
      </c>
    </row>
    <row r="188" spans="1:12" x14ac:dyDescent="0.25">
      <c r="A188" s="45" t="str">
        <f>'Career Batting'!C193</f>
        <v>Ed Pizii</v>
      </c>
      <c r="B188" s="45">
        <f>'Career Batting'!D193</f>
        <v>3</v>
      </c>
      <c r="C188" s="45">
        <f>'Career Batting'!E193</f>
        <v>3</v>
      </c>
      <c r="D188" s="45">
        <f>'Career Batting'!F193</f>
        <v>1</v>
      </c>
      <c r="E188" s="45">
        <f>'Career Batting'!G193</f>
        <v>2</v>
      </c>
      <c r="F188" s="45" t="str">
        <f>'Career Batting'!J193</f>
        <v>2*</v>
      </c>
      <c r="G188" s="45">
        <f>'Career Batting'!K193</f>
        <v>0</v>
      </c>
      <c r="H188" s="45">
        <f>'Career Batting'!L193</f>
        <v>0</v>
      </c>
      <c r="I188" s="45">
        <f>'Career Batting'!M193</f>
        <v>2</v>
      </c>
      <c r="J188" s="45">
        <f>'Career Batting'!N193</f>
        <v>0</v>
      </c>
      <c r="K188" s="45">
        <f>'Career Batting'!O193</f>
        <v>0</v>
      </c>
      <c r="L188" s="45">
        <f>IF(ISBLANK('Career Batting'!P193), "", 'Career Batting'!P193)</f>
        <v>20</v>
      </c>
    </row>
    <row r="189" spans="1:12" x14ac:dyDescent="0.25">
      <c r="A189" s="45" t="str">
        <f>'Career Batting'!C194</f>
        <v>C Ponnaganti</v>
      </c>
      <c r="B189" s="45">
        <f>'Career Batting'!D194</f>
        <v>17</v>
      </c>
      <c r="C189" s="45">
        <f>'Career Batting'!E194</f>
        <v>14</v>
      </c>
      <c r="D189" s="45">
        <f>'Career Batting'!F194</f>
        <v>3</v>
      </c>
      <c r="E189" s="45">
        <f>'Career Batting'!G194</f>
        <v>150</v>
      </c>
      <c r="F189" s="45">
        <f>'Career Batting'!J194</f>
        <v>30</v>
      </c>
      <c r="G189" s="45">
        <f>'Career Batting'!K194</f>
        <v>0</v>
      </c>
      <c r="H189" s="45">
        <f>'Career Batting'!L194</f>
        <v>0</v>
      </c>
      <c r="I189" s="45">
        <f>'Career Batting'!M194</f>
        <v>1</v>
      </c>
      <c r="J189" s="45">
        <f>'Career Batting'!N194</f>
        <v>11</v>
      </c>
      <c r="K189" s="45">
        <f>'Career Batting'!O194</f>
        <v>3</v>
      </c>
      <c r="L189" s="45" t="str">
        <f>IF(ISBLANK('Career Batting'!P194), "", 'Career Batting'!P194)</f>
        <v/>
      </c>
    </row>
    <row r="190" spans="1:12" x14ac:dyDescent="0.25">
      <c r="A190" s="45" t="str">
        <f>'Career Batting'!C195</f>
        <v>S Poole</v>
      </c>
      <c r="B190" s="45">
        <f>'Career Batting'!D195</f>
        <v>2</v>
      </c>
      <c r="C190" s="45">
        <f>'Career Batting'!E195</f>
        <v>2</v>
      </c>
      <c r="D190" s="45">
        <f>'Career Batting'!F195</f>
        <v>0</v>
      </c>
      <c r="E190" s="45">
        <f>'Career Batting'!G195</f>
        <v>88</v>
      </c>
      <c r="F190" s="45">
        <f>'Career Batting'!J195</f>
        <v>70</v>
      </c>
      <c r="G190" s="45">
        <f>'Career Batting'!K195</f>
        <v>1</v>
      </c>
      <c r="H190" s="45">
        <f>'Career Batting'!L195</f>
        <v>0</v>
      </c>
      <c r="I190" s="45">
        <f>'Career Batting'!M195</f>
        <v>0</v>
      </c>
      <c r="J190" s="45">
        <f>'Career Batting'!N195</f>
        <v>10</v>
      </c>
      <c r="K190" s="45">
        <f>'Career Batting'!O195</f>
        <v>6</v>
      </c>
      <c r="L190" s="45" t="str">
        <f>IF(ISBLANK('Career Batting'!P195), "", 'Career Batting'!P195)</f>
        <v/>
      </c>
    </row>
    <row r="191" spans="1:12" x14ac:dyDescent="0.25">
      <c r="A191" s="45" t="str">
        <f>'Career Batting'!C196</f>
        <v>A Pratten</v>
      </c>
      <c r="B191" s="45">
        <f>'Career Batting'!D196</f>
        <v>1</v>
      </c>
      <c r="C191" s="45">
        <f>'Career Batting'!E196</f>
        <v>0</v>
      </c>
      <c r="D191" s="45">
        <f>'Career Batting'!F196</f>
        <v>0</v>
      </c>
      <c r="E191" s="45">
        <f>'Career Batting'!G196</f>
        <v>0</v>
      </c>
      <c r="F191" s="45">
        <f>'Career Batting'!J196</f>
        <v>0</v>
      </c>
      <c r="G191" s="45">
        <f>'Career Batting'!K196</f>
        <v>0</v>
      </c>
      <c r="H191" s="45">
        <f>'Career Batting'!L196</f>
        <v>0</v>
      </c>
      <c r="I191" s="45">
        <f>'Career Batting'!M196</f>
        <v>0</v>
      </c>
      <c r="J191" s="45">
        <f>'Career Batting'!N196</f>
        <v>0</v>
      </c>
      <c r="K191" s="45">
        <f>'Career Batting'!O196</f>
        <v>0</v>
      </c>
      <c r="L191" s="45" t="str">
        <f>IF(ISBLANK('Career Batting'!P196), "", 'Career Batting'!P196)</f>
        <v/>
      </c>
    </row>
    <row r="192" spans="1:12" x14ac:dyDescent="0.25">
      <c r="A192" s="45" t="str">
        <f>'Career Batting'!C197</f>
        <v>Ajit Prasad</v>
      </c>
      <c r="B192" s="45">
        <f>'Career Batting'!D197</f>
        <v>18</v>
      </c>
      <c r="C192" s="45">
        <f>'Career Batting'!E197</f>
        <v>9</v>
      </c>
      <c r="D192" s="45">
        <f>'Career Batting'!F197</f>
        <v>4</v>
      </c>
      <c r="E192" s="45">
        <f>'Career Batting'!G197</f>
        <v>75</v>
      </c>
      <c r="F192" s="45" t="str">
        <f>'Career Batting'!J197</f>
        <v>22*</v>
      </c>
      <c r="G192" s="45">
        <f>'Career Batting'!K197</f>
        <v>0</v>
      </c>
      <c r="H192" s="45">
        <f>'Career Batting'!L197</f>
        <v>0</v>
      </c>
      <c r="I192" s="45">
        <f>'Career Batting'!M197</f>
        <v>0</v>
      </c>
      <c r="J192" s="45">
        <f>'Career Batting'!N197</f>
        <v>6</v>
      </c>
      <c r="K192" s="45">
        <f>'Career Batting'!O197</f>
        <v>0</v>
      </c>
      <c r="L192" s="45">
        <f>IF(ISBLANK('Career Batting'!P197), "", 'Career Batting'!P197)</f>
        <v>116</v>
      </c>
    </row>
    <row r="193" spans="1:12" x14ac:dyDescent="0.25">
      <c r="A193" s="45" t="str">
        <f>'Career Batting'!C198</f>
        <v>Duray Pretorius</v>
      </c>
      <c r="B193" s="45">
        <f>'Career Batting'!D198</f>
        <v>63</v>
      </c>
      <c r="C193" s="45">
        <f>'Career Batting'!E198</f>
        <v>50</v>
      </c>
      <c r="D193" s="45">
        <f>'Career Batting'!F198</f>
        <v>15</v>
      </c>
      <c r="E193" s="45">
        <f>'Career Batting'!G198</f>
        <v>1073</v>
      </c>
      <c r="F193" s="45">
        <f>'Career Batting'!J198</f>
        <v>92</v>
      </c>
      <c r="G193" s="45">
        <f>'Career Batting'!K198</f>
        <v>8</v>
      </c>
      <c r="H193" s="45">
        <f>'Career Batting'!L198</f>
        <v>0</v>
      </c>
      <c r="I193" s="45">
        <f>'Career Batting'!M198</f>
        <v>4</v>
      </c>
      <c r="J193" s="45">
        <f>'Career Batting'!N198</f>
        <v>132</v>
      </c>
      <c r="K193" s="45">
        <f>'Career Batting'!O198</f>
        <v>25</v>
      </c>
      <c r="L193" s="45" t="str">
        <f>IF(ISBLANK('Career Batting'!P198), "", 'Career Batting'!P198)</f>
        <v/>
      </c>
    </row>
    <row r="194" spans="1:12" x14ac:dyDescent="0.25">
      <c r="A194" s="45" t="str">
        <f>'Career Batting'!C199</f>
        <v>T Pring</v>
      </c>
      <c r="B194" s="45">
        <f>'Career Batting'!D199</f>
        <v>78</v>
      </c>
      <c r="C194" s="45">
        <f>'Career Batting'!E199</f>
        <v>65</v>
      </c>
      <c r="D194" s="45">
        <f>'Career Batting'!F199</f>
        <v>7</v>
      </c>
      <c r="E194" s="45">
        <f>'Career Batting'!G199</f>
        <v>958</v>
      </c>
      <c r="F194" s="45">
        <f>'Career Batting'!J199</f>
        <v>72</v>
      </c>
      <c r="G194" s="45">
        <f>'Career Batting'!K199</f>
        <v>6</v>
      </c>
      <c r="H194" s="45">
        <f>'Career Batting'!L199</f>
        <v>0</v>
      </c>
      <c r="I194" s="45">
        <f>'Career Batting'!M199</f>
        <v>10</v>
      </c>
      <c r="J194" s="45">
        <f>'Career Batting'!N199</f>
        <v>56</v>
      </c>
      <c r="K194" s="45">
        <f>'Career Batting'!O199</f>
        <v>15</v>
      </c>
      <c r="L194" s="45" t="str">
        <f>IF(ISBLANK('Career Batting'!P199), "", 'Career Batting'!P199)</f>
        <v/>
      </c>
    </row>
    <row r="195" spans="1:12" x14ac:dyDescent="0.25">
      <c r="A195" s="45" t="str">
        <f>'Career Batting'!C200</f>
        <v>S Raghavan</v>
      </c>
      <c r="B195" s="45">
        <f>'Career Batting'!D200</f>
        <v>13</v>
      </c>
      <c r="C195" s="45">
        <f>'Career Batting'!E200</f>
        <v>12</v>
      </c>
      <c r="D195" s="45">
        <f>'Career Batting'!F200</f>
        <v>2</v>
      </c>
      <c r="E195" s="45">
        <f>'Career Batting'!G200</f>
        <v>311</v>
      </c>
      <c r="F195" s="45">
        <f>'Career Batting'!J200</f>
        <v>65</v>
      </c>
      <c r="G195" s="45">
        <f>'Career Batting'!K200</f>
        <v>1</v>
      </c>
      <c r="H195" s="45">
        <f>'Career Batting'!L200</f>
        <v>0</v>
      </c>
      <c r="I195" s="45">
        <f>'Career Batting'!M200</f>
        <v>0</v>
      </c>
      <c r="J195" s="45">
        <f>'Career Batting'!N200</f>
        <v>26</v>
      </c>
      <c r="K195" s="45">
        <f>'Career Batting'!O200</f>
        <v>2</v>
      </c>
      <c r="L195" s="45" t="str">
        <f>IF(ISBLANK('Career Batting'!P200), "", 'Career Batting'!P200)</f>
        <v/>
      </c>
    </row>
    <row r="196" spans="1:12" x14ac:dyDescent="0.25">
      <c r="A196" s="45" t="str">
        <f>'Career Batting'!C201</f>
        <v>V Raman</v>
      </c>
      <c r="B196" s="45">
        <f>'Career Batting'!D201</f>
        <v>15</v>
      </c>
      <c r="C196" s="45">
        <f>'Career Batting'!E201</f>
        <v>14</v>
      </c>
      <c r="D196" s="45">
        <f>'Career Batting'!F201</f>
        <v>1</v>
      </c>
      <c r="E196" s="45">
        <f>'Career Batting'!G201</f>
        <v>494</v>
      </c>
      <c r="F196" s="45">
        <f>'Career Batting'!J201</f>
        <v>117</v>
      </c>
      <c r="G196" s="45">
        <f>'Career Batting'!K201</f>
        <v>3</v>
      </c>
      <c r="H196" s="45">
        <f>'Career Batting'!L201</f>
        <v>1</v>
      </c>
      <c r="I196" s="45">
        <f>'Career Batting'!M201</f>
        <v>0</v>
      </c>
      <c r="J196" s="45">
        <f>'Career Batting'!N201</f>
        <v>44</v>
      </c>
      <c r="K196" s="45">
        <f>'Career Batting'!O201</f>
        <v>5</v>
      </c>
      <c r="L196" s="45" t="str">
        <f>IF(ISBLANK('Career Batting'!P201), "", 'Career Batting'!P201)</f>
        <v/>
      </c>
    </row>
    <row r="197" spans="1:12" x14ac:dyDescent="0.25">
      <c r="A197" s="45" t="str">
        <f>'Career Batting'!C202</f>
        <v>? Ranjan</v>
      </c>
      <c r="B197" s="45">
        <f>'Career Batting'!D202</f>
        <v>1</v>
      </c>
      <c r="C197" s="45">
        <f>'Career Batting'!E202</f>
        <v>1</v>
      </c>
      <c r="D197" s="45">
        <f>'Career Batting'!F202</f>
        <v>0</v>
      </c>
      <c r="E197" s="45">
        <f>'Career Batting'!G202</f>
        <v>13</v>
      </c>
      <c r="F197" s="45">
        <f>'Career Batting'!J202</f>
        <v>13</v>
      </c>
      <c r="G197" s="45">
        <f>'Career Batting'!K202</f>
        <v>0</v>
      </c>
      <c r="H197" s="45">
        <f>'Career Batting'!L202</f>
        <v>0</v>
      </c>
      <c r="I197" s="45">
        <f>'Career Batting'!M202</f>
        <v>0</v>
      </c>
      <c r="J197" s="45">
        <f>'Career Batting'!N202</f>
        <v>0</v>
      </c>
      <c r="K197" s="45">
        <f>'Career Batting'!O202</f>
        <v>0</v>
      </c>
      <c r="L197" s="45" t="str">
        <f>IF(ISBLANK('Career Batting'!P202), "", 'Career Batting'!P202)</f>
        <v/>
      </c>
    </row>
    <row r="198" spans="1:12" x14ac:dyDescent="0.25">
      <c r="A198" s="45" t="str">
        <f>'Career Batting'!C203</f>
        <v>N Rashid</v>
      </c>
      <c r="B198" s="45">
        <f>'Career Batting'!D203</f>
        <v>67</v>
      </c>
      <c r="C198" s="45">
        <f>'Career Batting'!E203</f>
        <v>63</v>
      </c>
      <c r="D198" s="45">
        <f>'Career Batting'!F203</f>
        <v>14</v>
      </c>
      <c r="E198" s="45">
        <f>'Career Batting'!G203</f>
        <v>1991</v>
      </c>
      <c r="F198" s="45">
        <f>'Career Batting'!J203</f>
        <v>127</v>
      </c>
      <c r="G198" s="45">
        <f>'Career Batting'!K203</f>
        <v>11</v>
      </c>
      <c r="H198" s="45">
        <f>'Career Batting'!L203</f>
        <v>4</v>
      </c>
      <c r="I198" s="45">
        <f>'Career Batting'!M203</f>
        <v>3</v>
      </c>
      <c r="J198" s="45">
        <f>'Career Batting'!N203</f>
        <v>32</v>
      </c>
      <c r="K198" s="45">
        <f>'Career Batting'!O203</f>
        <v>4</v>
      </c>
      <c r="L198" s="45" t="str">
        <f>IF(ISBLANK('Career Batting'!P203), "", 'Career Batting'!P203)</f>
        <v/>
      </c>
    </row>
    <row r="199" spans="1:12" x14ac:dyDescent="0.25">
      <c r="A199" s="45" t="str">
        <f>'Career Batting'!C204</f>
        <v>A Ratyna</v>
      </c>
      <c r="B199" s="45">
        <f>'Career Batting'!D204</f>
        <v>43</v>
      </c>
      <c r="C199" s="45">
        <f>'Career Batting'!E204</f>
        <v>39</v>
      </c>
      <c r="D199" s="45">
        <f>'Career Batting'!F204</f>
        <v>10</v>
      </c>
      <c r="E199" s="45">
        <f>'Career Batting'!G204</f>
        <v>418</v>
      </c>
      <c r="F199" s="45">
        <f>'Career Batting'!J204</f>
        <v>53</v>
      </c>
      <c r="G199" s="45">
        <f>'Career Batting'!K204</f>
        <v>1</v>
      </c>
      <c r="H199" s="45">
        <f>'Career Batting'!L204</f>
        <v>0</v>
      </c>
      <c r="I199" s="45">
        <f>'Career Batting'!M204</f>
        <v>5</v>
      </c>
      <c r="J199" s="45">
        <f>'Career Batting'!N204</f>
        <v>42</v>
      </c>
      <c r="K199" s="45">
        <f>'Career Batting'!O204</f>
        <v>3</v>
      </c>
      <c r="L199" s="45" t="str">
        <f>IF(ISBLANK('Career Batting'!P204), "", 'Career Batting'!P204)</f>
        <v/>
      </c>
    </row>
    <row r="200" spans="1:12" x14ac:dyDescent="0.25">
      <c r="A200" s="45" t="str">
        <f>'Career Batting'!C205</f>
        <v>A Reed</v>
      </c>
      <c r="B200" s="45">
        <f>'Career Batting'!D205</f>
        <v>50</v>
      </c>
      <c r="C200" s="45">
        <f>'Career Batting'!E205</f>
        <v>46</v>
      </c>
      <c r="D200" s="45">
        <f>'Career Batting'!F205</f>
        <v>4</v>
      </c>
      <c r="E200" s="45">
        <f>'Career Batting'!G205</f>
        <v>238</v>
      </c>
      <c r="F200" s="45">
        <f>'Career Batting'!J205</f>
        <v>30</v>
      </c>
      <c r="G200" s="45">
        <f>'Career Batting'!K205</f>
        <v>0</v>
      </c>
      <c r="H200" s="45">
        <f>'Career Batting'!L205</f>
        <v>0</v>
      </c>
      <c r="I200" s="45">
        <f>'Career Batting'!M205</f>
        <v>18</v>
      </c>
      <c r="J200" s="45">
        <f>'Career Batting'!N205</f>
        <v>26</v>
      </c>
      <c r="K200" s="45">
        <f>'Career Batting'!O205</f>
        <v>1</v>
      </c>
      <c r="L200" s="45" t="str">
        <f>IF(ISBLANK('Career Batting'!P205), "", 'Career Batting'!P205)</f>
        <v/>
      </c>
    </row>
    <row r="201" spans="1:12" x14ac:dyDescent="0.25">
      <c r="A201" s="45" t="str">
        <f>'Career Batting'!C206</f>
        <v>E Reed</v>
      </c>
      <c r="B201" s="45">
        <f>'Career Batting'!D206</f>
        <v>5</v>
      </c>
      <c r="C201" s="45">
        <f>'Career Batting'!E206</f>
        <v>4</v>
      </c>
      <c r="D201" s="45">
        <f>'Career Batting'!F206</f>
        <v>0</v>
      </c>
      <c r="E201" s="45">
        <f>'Career Batting'!G206</f>
        <v>15</v>
      </c>
      <c r="F201" s="45">
        <f>'Career Batting'!J206</f>
        <v>10</v>
      </c>
      <c r="G201" s="45">
        <f>'Career Batting'!K206</f>
        <v>0</v>
      </c>
      <c r="H201" s="45">
        <f>'Career Batting'!L206</f>
        <v>0</v>
      </c>
      <c r="I201" s="45">
        <f>'Career Batting'!M206</f>
        <v>1</v>
      </c>
      <c r="J201" s="45">
        <f>'Career Batting'!N206</f>
        <v>1</v>
      </c>
      <c r="K201" s="45">
        <f>'Career Batting'!O206</f>
        <v>0</v>
      </c>
      <c r="L201" s="45" t="str">
        <f>IF(ISBLANK('Career Batting'!P206), "", 'Career Batting'!P206)</f>
        <v/>
      </c>
    </row>
    <row r="202" spans="1:12" x14ac:dyDescent="0.25">
      <c r="A202" s="45" t="str">
        <f>'Career Batting'!C207</f>
        <v>M Rees</v>
      </c>
      <c r="B202" s="45">
        <f>'Career Batting'!D207</f>
        <v>44</v>
      </c>
      <c r="C202" s="45">
        <f>'Career Batting'!E207</f>
        <v>39</v>
      </c>
      <c r="D202" s="45">
        <f>'Career Batting'!F207</f>
        <v>0</v>
      </c>
      <c r="E202" s="45">
        <f>'Career Batting'!G207</f>
        <v>123</v>
      </c>
      <c r="F202" s="45">
        <f>'Career Batting'!J207</f>
        <v>16</v>
      </c>
      <c r="G202" s="45">
        <f>'Career Batting'!K207</f>
        <v>0</v>
      </c>
      <c r="H202" s="45">
        <f>'Career Batting'!L207</f>
        <v>0</v>
      </c>
      <c r="I202" s="45">
        <f>'Career Batting'!M207</f>
        <v>10</v>
      </c>
      <c r="J202" s="45">
        <f>'Career Batting'!N207</f>
        <v>9</v>
      </c>
      <c r="K202" s="45">
        <f>'Career Batting'!O207</f>
        <v>1</v>
      </c>
      <c r="L202" s="45" t="str">
        <f>IF(ISBLANK('Career Batting'!P207), "", 'Career Batting'!P207)</f>
        <v/>
      </c>
    </row>
    <row r="203" spans="1:12" x14ac:dyDescent="0.25">
      <c r="A203" s="45" t="str">
        <f>'Career Batting'!C208</f>
        <v>I Reham</v>
      </c>
      <c r="B203" s="45">
        <f>'Career Batting'!D208</f>
        <v>1</v>
      </c>
      <c r="C203" s="45">
        <f>'Career Batting'!E208</f>
        <v>0</v>
      </c>
      <c r="D203" s="45">
        <f>'Career Batting'!F208</f>
        <v>0</v>
      </c>
      <c r="E203" s="45">
        <f>'Career Batting'!G208</f>
        <v>0</v>
      </c>
      <c r="F203" s="45">
        <f>'Career Batting'!J208</f>
        <v>0</v>
      </c>
      <c r="G203" s="45">
        <f>'Career Batting'!K208</f>
        <v>0</v>
      </c>
      <c r="H203" s="45">
        <f>'Career Batting'!L208</f>
        <v>0</v>
      </c>
      <c r="I203" s="45">
        <f>'Career Batting'!M208</f>
        <v>0</v>
      </c>
      <c r="J203" s="45">
        <f>'Career Batting'!N208</f>
        <v>0</v>
      </c>
      <c r="K203" s="45">
        <f>'Career Batting'!O208</f>
        <v>0</v>
      </c>
      <c r="L203" s="45" t="str">
        <f>IF(ISBLANK('Career Batting'!P208), "", 'Career Batting'!P208)</f>
        <v/>
      </c>
    </row>
    <row r="204" spans="1:12" x14ac:dyDescent="0.25">
      <c r="A204" s="45" t="str">
        <f>'Career Batting'!C209</f>
        <v>R Richardson</v>
      </c>
      <c r="B204" s="45">
        <f>'Career Batting'!D209</f>
        <v>30</v>
      </c>
      <c r="C204" s="45">
        <f>'Career Batting'!E209</f>
        <v>27</v>
      </c>
      <c r="D204" s="45">
        <f>'Career Batting'!F209</f>
        <v>1</v>
      </c>
      <c r="E204" s="45">
        <f>'Career Batting'!G209</f>
        <v>584</v>
      </c>
      <c r="F204" s="45">
        <f>'Career Batting'!J209</f>
        <v>69</v>
      </c>
      <c r="G204" s="45">
        <f>'Career Batting'!K209</f>
        <v>2</v>
      </c>
      <c r="H204" s="45">
        <f>'Career Batting'!L209</f>
        <v>0</v>
      </c>
      <c r="I204" s="45">
        <f>'Career Batting'!M209</f>
        <v>4</v>
      </c>
      <c r="J204" s="45">
        <f>'Career Batting'!N209</f>
        <v>71</v>
      </c>
      <c r="K204" s="45">
        <f>'Career Batting'!O209</f>
        <v>8</v>
      </c>
      <c r="L204" s="45" t="str">
        <f>IF(ISBLANK('Career Batting'!P209), "", 'Career Batting'!P209)</f>
        <v/>
      </c>
    </row>
    <row r="205" spans="1:12" x14ac:dyDescent="0.25">
      <c r="A205" s="45" t="str">
        <f>'Career Batting'!C210</f>
        <v>Matt Ridgway</v>
      </c>
      <c r="B205" s="45">
        <f>'Career Batting'!D210</f>
        <v>265</v>
      </c>
      <c r="C205" s="45">
        <f>'Career Batting'!E210</f>
        <v>228</v>
      </c>
      <c r="D205" s="45">
        <f>'Career Batting'!F210</f>
        <v>41</v>
      </c>
      <c r="E205" s="45">
        <f>'Career Batting'!G210</f>
        <v>4208</v>
      </c>
      <c r="F205" s="45">
        <f>'Career Batting'!J210</f>
        <v>123</v>
      </c>
      <c r="G205" s="45">
        <f>'Career Batting'!K210</f>
        <v>17</v>
      </c>
      <c r="H205" s="45">
        <f>'Career Batting'!L210</f>
        <v>3</v>
      </c>
      <c r="I205" s="45">
        <f>'Career Batting'!M210</f>
        <v>21</v>
      </c>
      <c r="J205" s="45">
        <f>'Career Batting'!N210</f>
        <v>320</v>
      </c>
      <c r="K205" s="45">
        <f>'Career Batting'!O210</f>
        <v>68</v>
      </c>
      <c r="L205" s="45" t="str">
        <f>IF(ISBLANK('Career Batting'!P210), "", 'Career Batting'!P210)</f>
        <v/>
      </c>
    </row>
    <row r="206" spans="1:12" x14ac:dyDescent="0.25">
      <c r="A206" s="45" t="str">
        <f>'Career Batting'!C211</f>
        <v>Nick Ridgway</v>
      </c>
      <c r="B206" s="45">
        <f>'Career Batting'!D211</f>
        <v>271</v>
      </c>
      <c r="C206" s="45">
        <f>'Career Batting'!E211</f>
        <v>255</v>
      </c>
      <c r="D206" s="45">
        <f>'Career Batting'!F211</f>
        <v>18</v>
      </c>
      <c r="E206" s="45">
        <f>'Career Batting'!G211</f>
        <v>4226</v>
      </c>
      <c r="F206" s="45">
        <f>'Career Batting'!J211</f>
        <v>79</v>
      </c>
      <c r="G206" s="45">
        <f>'Career Batting'!K211</f>
        <v>17</v>
      </c>
      <c r="H206" s="45">
        <f>'Career Batting'!L211</f>
        <v>0</v>
      </c>
      <c r="I206" s="45">
        <f>'Career Batting'!M211</f>
        <v>42</v>
      </c>
      <c r="J206" s="45">
        <f>'Career Batting'!N211</f>
        <v>365</v>
      </c>
      <c r="K206" s="45">
        <f>'Career Batting'!O211</f>
        <v>30</v>
      </c>
      <c r="L206" s="45" t="str">
        <f>IF(ISBLANK('Career Batting'!P211), "", 'Career Batting'!P211)</f>
        <v/>
      </c>
    </row>
    <row r="207" spans="1:12" x14ac:dyDescent="0.25">
      <c r="A207" s="45" t="str">
        <f>'Career Batting'!C212</f>
        <v>D Riley</v>
      </c>
      <c r="B207" s="45">
        <f>'Career Batting'!D212</f>
        <v>3</v>
      </c>
      <c r="C207" s="45">
        <f>'Career Batting'!E212</f>
        <v>3</v>
      </c>
      <c r="D207" s="45">
        <f>'Career Batting'!F212</f>
        <v>0</v>
      </c>
      <c r="E207" s="45">
        <f>'Career Batting'!G212</f>
        <v>32</v>
      </c>
      <c r="F207" s="45">
        <f>'Career Batting'!J212</f>
        <v>18</v>
      </c>
      <c r="G207" s="45">
        <f>'Career Batting'!K212</f>
        <v>0</v>
      </c>
      <c r="H207" s="45">
        <f>'Career Batting'!L212</f>
        <v>0</v>
      </c>
      <c r="I207" s="45">
        <f>'Career Batting'!M212</f>
        <v>1</v>
      </c>
      <c r="J207" s="45">
        <f>'Career Batting'!N212</f>
        <v>2</v>
      </c>
      <c r="K207" s="45">
        <f>'Career Batting'!O212</f>
        <v>0</v>
      </c>
      <c r="L207" s="45" t="str">
        <f>IF(ISBLANK('Career Batting'!P212), "", 'Career Batting'!P212)</f>
        <v/>
      </c>
    </row>
    <row r="208" spans="1:12" x14ac:dyDescent="0.25">
      <c r="A208" s="45" t="str">
        <f>'Career Batting'!C213</f>
        <v>Dave Risley</v>
      </c>
      <c r="B208" s="45">
        <f>'Career Batting'!D213</f>
        <v>7</v>
      </c>
      <c r="C208" s="45">
        <f>'Career Batting'!E213</f>
        <v>7</v>
      </c>
      <c r="D208" s="45">
        <f>'Career Batting'!F213</f>
        <v>2</v>
      </c>
      <c r="E208" s="45">
        <f>'Career Batting'!G213</f>
        <v>129</v>
      </c>
      <c r="F208" s="45">
        <f>'Career Batting'!J213</f>
        <v>78</v>
      </c>
      <c r="G208" s="45">
        <f>'Career Batting'!K213</f>
        <v>1</v>
      </c>
      <c r="H208" s="45">
        <f>'Career Batting'!L213</f>
        <v>0</v>
      </c>
      <c r="I208" s="45">
        <f>'Career Batting'!M213</f>
        <v>1</v>
      </c>
      <c r="J208" s="45">
        <f>'Career Batting'!N213</f>
        <v>15</v>
      </c>
      <c r="K208" s="45">
        <f>'Career Batting'!O213</f>
        <v>2</v>
      </c>
      <c r="L208" s="45">
        <f>IF(ISBLANK('Career Batting'!P213), "", 'Career Batting'!P213)</f>
        <v>173</v>
      </c>
    </row>
    <row r="209" spans="1:12" x14ac:dyDescent="0.25">
      <c r="A209" s="45" t="str">
        <f>'Career Batting'!C214</f>
        <v>Nick Risley</v>
      </c>
      <c r="B209" s="45">
        <f>'Career Batting'!D214</f>
        <v>1</v>
      </c>
      <c r="C209" s="45">
        <f>'Career Batting'!E214</f>
        <v>1</v>
      </c>
      <c r="D209" s="45">
        <f>'Career Batting'!F214</f>
        <v>1</v>
      </c>
      <c r="E209" s="45">
        <f>'Career Batting'!G214</f>
        <v>20</v>
      </c>
      <c r="F209" s="45" t="str">
        <f>'Career Batting'!J214</f>
        <v>20*</v>
      </c>
      <c r="G209" s="45">
        <f>'Career Batting'!K214</f>
        <v>0</v>
      </c>
      <c r="H209" s="45">
        <f>'Career Batting'!L214</f>
        <v>0</v>
      </c>
      <c r="I209" s="45">
        <f>'Career Batting'!M214</f>
        <v>0</v>
      </c>
      <c r="J209" s="45">
        <f>'Career Batting'!N214</f>
        <v>2</v>
      </c>
      <c r="K209" s="45">
        <f>'Career Batting'!O214</f>
        <v>0</v>
      </c>
      <c r="L209" s="45">
        <f>IF(ISBLANK('Career Batting'!P214), "", 'Career Batting'!P214)</f>
        <v>25</v>
      </c>
    </row>
    <row r="210" spans="1:12" x14ac:dyDescent="0.25">
      <c r="A210" s="45" t="str">
        <f>'Career Batting'!C215</f>
        <v>R Ronald</v>
      </c>
      <c r="B210" s="45">
        <f>'Career Batting'!D215</f>
        <v>1</v>
      </c>
      <c r="C210" s="45">
        <f>'Career Batting'!E215</f>
        <v>1</v>
      </c>
      <c r="D210" s="45">
        <f>'Career Batting'!F215</f>
        <v>0</v>
      </c>
      <c r="E210" s="45">
        <f>'Career Batting'!G215</f>
        <v>0</v>
      </c>
      <c r="F210" s="45">
        <f>'Career Batting'!J215</f>
        <v>0</v>
      </c>
      <c r="G210" s="45">
        <f>'Career Batting'!K215</f>
        <v>0</v>
      </c>
      <c r="H210" s="45">
        <f>'Career Batting'!L215</f>
        <v>0</v>
      </c>
      <c r="I210" s="45">
        <f>'Career Batting'!M215</f>
        <v>1</v>
      </c>
      <c r="J210" s="45">
        <f>'Career Batting'!N215</f>
        <v>0</v>
      </c>
      <c r="K210" s="45">
        <f>'Career Batting'!O215</f>
        <v>0</v>
      </c>
      <c r="L210" s="45" t="str">
        <f>IF(ISBLANK('Career Batting'!P215), "", 'Career Batting'!P215)</f>
        <v/>
      </c>
    </row>
    <row r="211" spans="1:12" x14ac:dyDescent="0.25">
      <c r="A211" s="45" t="str">
        <f>'Career Batting'!C216</f>
        <v>Humphrey Rose</v>
      </c>
      <c r="B211" s="45">
        <f>'Career Batting'!D216</f>
        <v>2</v>
      </c>
      <c r="C211" s="45">
        <f>'Career Batting'!E216</f>
        <v>1</v>
      </c>
      <c r="D211" s="45">
        <f>'Career Batting'!F216</f>
        <v>0</v>
      </c>
      <c r="E211" s="45">
        <f>'Career Batting'!G216</f>
        <v>15</v>
      </c>
      <c r="F211" s="45">
        <f>'Career Batting'!J216</f>
        <v>15</v>
      </c>
      <c r="G211" s="45">
        <f>'Career Batting'!K216</f>
        <v>0</v>
      </c>
      <c r="H211" s="45">
        <f>'Career Batting'!L216</f>
        <v>0</v>
      </c>
      <c r="I211" s="45">
        <f>'Career Batting'!M216</f>
        <v>0</v>
      </c>
      <c r="J211" s="45">
        <f>'Career Batting'!N216</f>
        <v>0</v>
      </c>
      <c r="K211" s="45">
        <f>'Career Batting'!O216</f>
        <v>0</v>
      </c>
      <c r="L211" s="45" t="str">
        <f>IF(ISBLANK('Career Batting'!P216), "", 'Career Batting'!P216)</f>
        <v/>
      </c>
    </row>
    <row r="212" spans="1:12" x14ac:dyDescent="0.25">
      <c r="A212" s="45" t="str">
        <f>'Career Batting'!C217</f>
        <v>Jon Ryves</v>
      </c>
      <c r="B212" s="45">
        <f>'Career Batting'!D217</f>
        <v>4</v>
      </c>
      <c r="C212" s="45">
        <f>'Career Batting'!E217</f>
        <v>3</v>
      </c>
      <c r="D212" s="45">
        <f>'Career Batting'!F217</f>
        <v>1</v>
      </c>
      <c r="E212" s="45">
        <f>'Career Batting'!G217</f>
        <v>25</v>
      </c>
      <c r="F212" s="45">
        <f>'Career Batting'!J217</f>
        <v>15</v>
      </c>
      <c r="G212" s="45">
        <f>'Career Batting'!K217</f>
        <v>0</v>
      </c>
      <c r="H212" s="45">
        <f>'Career Batting'!L217</f>
        <v>0</v>
      </c>
      <c r="I212" s="45">
        <f>'Career Batting'!M217</f>
        <v>0</v>
      </c>
      <c r="J212" s="45">
        <f>'Career Batting'!N217</f>
        <v>4</v>
      </c>
      <c r="K212" s="45">
        <f>'Career Batting'!O217</f>
        <v>0</v>
      </c>
      <c r="L212" s="45">
        <f>IF(ISBLANK('Career Batting'!P217), "", 'Career Batting'!P217)</f>
        <v>61</v>
      </c>
    </row>
    <row r="213" spans="1:12" x14ac:dyDescent="0.25">
      <c r="A213" s="45" t="str">
        <f>'Career Batting'!C218</f>
        <v>H Sayer</v>
      </c>
      <c r="B213" s="45">
        <f>'Career Batting'!D218</f>
        <v>1</v>
      </c>
      <c r="C213" s="45">
        <f>'Career Batting'!E218</f>
        <v>1</v>
      </c>
      <c r="D213" s="45">
        <f>'Career Batting'!F218</f>
        <v>0</v>
      </c>
      <c r="E213" s="45">
        <f>'Career Batting'!G218</f>
        <v>4</v>
      </c>
      <c r="F213" s="45">
        <f>'Career Batting'!J218</f>
        <v>4</v>
      </c>
      <c r="G213" s="45">
        <f>'Career Batting'!K218</f>
        <v>0</v>
      </c>
      <c r="H213" s="45">
        <f>'Career Batting'!L218</f>
        <v>0</v>
      </c>
      <c r="I213" s="45">
        <f>'Career Batting'!M218</f>
        <v>0</v>
      </c>
      <c r="J213" s="45">
        <f>'Career Batting'!N218</f>
        <v>0</v>
      </c>
      <c r="K213" s="45">
        <f>'Career Batting'!O218</f>
        <v>0</v>
      </c>
      <c r="L213" s="45" t="str">
        <f>IF(ISBLANK('Career Batting'!P218), "", 'Career Batting'!P218)</f>
        <v/>
      </c>
    </row>
    <row r="214" spans="1:12" x14ac:dyDescent="0.25">
      <c r="A214" s="45" t="str">
        <f>'Career Batting'!C219</f>
        <v>N Scott</v>
      </c>
      <c r="B214" s="45">
        <f>'Career Batting'!D219</f>
        <v>7</v>
      </c>
      <c r="C214" s="45">
        <f>'Career Batting'!E219</f>
        <v>6</v>
      </c>
      <c r="D214" s="45">
        <f>'Career Batting'!F219</f>
        <v>2</v>
      </c>
      <c r="E214" s="45">
        <f>'Career Batting'!G219</f>
        <v>22</v>
      </c>
      <c r="F214" s="45">
        <f>'Career Batting'!J219</f>
        <v>9</v>
      </c>
      <c r="G214" s="45">
        <f>'Career Batting'!K219</f>
        <v>0</v>
      </c>
      <c r="H214" s="45">
        <f>'Career Batting'!L219</f>
        <v>0</v>
      </c>
      <c r="I214" s="45">
        <f>'Career Batting'!M219</f>
        <v>2</v>
      </c>
      <c r="J214" s="45">
        <f>'Career Batting'!N219</f>
        <v>2</v>
      </c>
      <c r="K214" s="45">
        <f>'Career Batting'!O219</f>
        <v>0</v>
      </c>
      <c r="L214" s="45" t="str">
        <f>IF(ISBLANK('Career Batting'!P219), "", 'Career Batting'!P219)</f>
        <v/>
      </c>
    </row>
    <row r="215" spans="1:12" x14ac:dyDescent="0.25">
      <c r="A215" s="45" t="str">
        <f>'Career Batting'!C220</f>
        <v>W Seymour</v>
      </c>
      <c r="B215" s="45">
        <f>'Career Batting'!D220</f>
        <v>4</v>
      </c>
      <c r="C215" s="45">
        <f>'Career Batting'!E220</f>
        <v>2</v>
      </c>
      <c r="D215" s="45">
        <f>'Career Batting'!F220</f>
        <v>1</v>
      </c>
      <c r="E215" s="45">
        <f>'Career Batting'!G220</f>
        <v>7</v>
      </c>
      <c r="F215" s="45">
        <f>'Career Batting'!J220</f>
        <v>7</v>
      </c>
      <c r="G215" s="45">
        <f>'Career Batting'!K220</f>
        <v>0</v>
      </c>
      <c r="H215" s="45">
        <f>'Career Batting'!L220</f>
        <v>0</v>
      </c>
      <c r="I215" s="45">
        <f>'Career Batting'!M220</f>
        <v>1</v>
      </c>
      <c r="J215" s="45">
        <f>'Career Batting'!N220</f>
        <v>1</v>
      </c>
      <c r="K215" s="45">
        <f>'Career Batting'!O220</f>
        <v>0</v>
      </c>
      <c r="L215" s="45" t="str">
        <f>IF(ISBLANK('Career Batting'!P220), "", 'Career Batting'!P220)</f>
        <v/>
      </c>
    </row>
    <row r="216" spans="1:12" x14ac:dyDescent="0.25">
      <c r="A216" s="45" t="str">
        <f>'Career Batting'!C221</f>
        <v>T Sharif</v>
      </c>
      <c r="B216" s="45">
        <f>'Career Batting'!D221</f>
        <v>1</v>
      </c>
      <c r="C216" s="45">
        <f>'Career Batting'!E221</f>
        <v>1</v>
      </c>
      <c r="D216" s="45">
        <f>'Career Batting'!F221</f>
        <v>0</v>
      </c>
      <c r="E216" s="45">
        <f>'Career Batting'!G221</f>
        <v>1</v>
      </c>
      <c r="F216" s="45">
        <f>'Career Batting'!J221</f>
        <v>1</v>
      </c>
      <c r="G216" s="45">
        <f>'Career Batting'!K221</f>
        <v>0</v>
      </c>
      <c r="H216" s="45">
        <f>'Career Batting'!L221</f>
        <v>0</v>
      </c>
      <c r="I216" s="45">
        <f>'Career Batting'!M221</f>
        <v>0</v>
      </c>
      <c r="J216" s="45">
        <f>'Career Batting'!N221</f>
        <v>0</v>
      </c>
      <c r="K216" s="45">
        <f>'Career Batting'!O221</f>
        <v>0</v>
      </c>
      <c r="L216" s="45" t="str">
        <f>IF(ISBLANK('Career Batting'!P221), "", 'Career Batting'!P221)</f>
        <v/>
      </c>
    </row>
    <row r="217" spans="1:12" x14ac:dyDescent="0.25">
      <c r="A217" s="45" t="str">
        <f>'Career Batting'!C222</f>
        <v>S Shaz</v>
      </c>
      <c r="B217" s="45">
        <f>'Career Batting'!D222</f>
        <v>1</v>
      </c>
      <c r="C217" s="45">
        <f>'Career Batting'!E222</f>
        <v>1</v>
      </c>
      <c r="D217" s="45">
        <f>'Career Batting'!F222</f>
        <v>0</v>
      </c>
      <c r="E217" s="45">
        <f>'Career Batting'!G222</f>
        <v>0</v>
      </c>
      <c r="F217" s="45">
        <f>'Career Batting'!J222</f>
        <v>0</v>
      </c>
      <c r="G217" s="45">
        <f>'Career Batting'!K222</f>
        <v>0</v>
      </c>
      <c r="H217" s="45">
        <f>'Career Batting'!L222</f>
        <v>0</v>
      </c>
      <c r="I217" s="45">
        <f>'Career Batting'!M222</f>
        <v>1</v>
      </c>
      <c r="J217" s="45">
        <f>'Career Batting'!N222</f>
        <v>0</v>
      </c>
      <c r="K217" s="45">
        <f>'Career Batting'!O222</f>
        <v>0</v>
      </c>
      <c r="L217" s="45" t="str">
        <f>IF(ISBLANK('Career Batting'!P222), "", 'Career Batting'!P222)</f>
        <v/>
      </c>
    </row>
    <row r="218" spans="1:12" x14ac:dyDescent="0.25">
      <c r="A218" s="45" t="str">
        <f>'Career Batting'!C223</f>
        <v>E Shelley</v>
      </c>
      <c r="B218" s="45">
        <f>'Career Batting'!D223</f>
        <v>1</v>
      </c>
      <c r="C218" s="45">
        <f>'Career Batting'!E223</f>
        <v>1</v>
      </c>
      <c r="D218" s="45">
        <f>'Career Batting'!F223</f>
        <v>0</v>
      </c>
      <c r="E218" s="45">
        <f>'Career Batting'!G223</f>
        <v>2</v>
      </c>
      <c r="F218" s="45">
        <f>'Career Batting'!J223</f>
        <v>2</v>
      </c>
      <c r="G218" s="45">
        <f>'Career Batting'!K223</f>
        <v>0</v>
      </c>
      <c r="H218" s="45">
        <f>'Career Batting'!L223</f>
        <v>0</v>
      </c>
      <c r="I218" s="45">
        <f>'Career Batting'!M223</f>
        <v>0</v>
      </c>
      <c r="J218" s="45">
        <f>'Career Batting'!N223</f>
        <v>0</v>
      </c>
      <c r="K218" s="45">
        <f>'Career Batting'!O223</f>
        <v>0</v>
      </c>
      <c r="L218" s="45" t="str">
        <f>IF(ISBLANK('Career Batting'!P223), "", 'Career Batting'!P223)</f>
        <v/>
      </c>
    </row>
    <row r="219" spans="1:12" x14ac:dyDescent="0.25">
      <c r="A219" s="45" t="str">
        <f>'Career Batting'!C224</f>
        <v>R Siddu</v>
      </c>
      <c r="B219" s="45">
        <f>'Career Batting'!D224</f>
        <v>3</v>
      </c>
      <c r="C219" s="45">
        <f>'Career Batting'!E224</f>
        <v>3</v>
      </c>
      <c r="D219" s="45">
        <f>'Career Batting'!F224</f>
        <v>0</v>
      </c>
      <c r="E219" s="45">
        <f>'Career Batting'!G224</f>
        <v>15</v>
      </c>
      <c r="F219" s="45">
        <f>'Career Batting'!J224</f>
        <v>15</v>
      </c>
      <c r="G219" s="45">
        <f>'Career Batting'!K224</f>
        <v>0</v>
      </c>
      <c r="H219" s="45">
        <f>'Career Batting'!L224</f>
        <v>0</v>
      </c>
      <c r="I219" s="45">
        <f>'Career Batting'!M224</f>
        <v>2</v>
      </c>
      <c r="J219" s="45">
        <f>'Career Batting'!N224</f>
        <v>1</v>
      </c>
      <c r="K219" s="45">
        <f>'Career Batting'!O224</f>
        <v>1</v>
      </c>
      <c r="L219" s="45" t="str">
        <f>IF(ISBLANK('Career Batting'!P224), "", 'Career Batting'!P224)</f>
        <v/>
      </c>
    </row>
    <row r="220" spans="1:12" x14ac:dyDescent="0.25">
      <c r="A220" s="45" t="str">
        <f>'Career Batting'!C225</f>
        <v>R Simkins</v>
      </c>
      <c r="B220" s="45">
        <f>'Career Batting'!D225</f>
        <v>9</v>
      </c>
      <c r="C220" s="45">
        <f>'Career Batting'!E225</f>
        <v>9</v>
      </c>
      <c r="D220" s="45">
        <f>'Career Batting'!F225</f>
        <v>0</v>
      </c>
      <c r="E220" s="45">
        <f>'Career Batting'!G225</f>
        <v>144</v>
      </c>
      <c r="F220" s="45">
        <f>'Career Batting'!J225</f>
        <v>55</v>
      </c>
      <c r="G220" s="45">
        <f>'Career Batting'!K225</f>
        <v>1</v>
      </c>
      <c r="H220" s="45">
        <f>'Career Batting'!L225</f>
        <v>0</v>
      </c>
      <c r="I220" s="45">
        <f>'Career Batting'!M225</f>
        <v>2</v>
      </c>
      <c r="J220" s="45">
        <f>'Career Batting'!N225</f>
        <v>19</v>
      </c>
      <c r="K220" s="45">
        <f>'Career Batting'!O225</f>
        <v>8</v>
      </c>
      <c r="L220" s="45" t="str">
        <f>IF(ISBLANK('Career Batting'!P225), "", 'Career Batting'!P225)</f>
        <v/>
      </c>
    </row>
    <row r="221" spans="1:12" x14ac:dyDescent="0.25">
      <c r="A221" s="45" t="str">
        <f>'Career Batting'!C226</f>
        <v>W Skidelsky</v>
      </c>
      <c r="B221" s="45">
        <f>'Career Batting'!D226</f>
        <v>40</v>
      </c>
      <c r="C221" s="45">
        <f>'Career Batting'!E226</f>
        <v>38</v>
      </c>
      <c r="D221" s="45">
        <f>'Career Batting'!F226</f>
        <v>6</v>
      </c>
      <c r="E221" s="45">
        <f>'Career Batting'!G226</f>
        <v>1279</v>
      </c>
      <c r="F221" s="45">
        <f>'Career Batting'!J226</f>
        <v>108</v>
      </c>
      <c r="G221" s="45">
        <f>'Career Batting'!K226</f>
        <v>10</v>
      </c>
      <c r="H221" s="45">
        <f>'Career Batting'!L226</f>
        <v>1</v>
      </c>
      <c r="I221" s="45">
        <f>'Career Batting'!M226</f>
        <v>2</v>
      </c>
      <c r="J221" s="45">
        <f>'Career Batting'!N226</f>
        <v>48</v>
      </c>
      <c r="K221" s="45">
        <f>'Career Batting'!O226</f>
        <v>0</v>
      </c>
      <c r="L221" s="45" t="str">
        <f>IF(ISBLANK('Career Batting'!P226), "", 'Career Batting'!P226)</f>
        <v/>
      </c>
    </row>
    <row r="222" spans="1:12" x14ac:dyDescent="0.25">
      <c r="A222" s="45" t="str">
        <f>'Career Batting'!C227</f>
        <v>Will Smibert</v>
      </c>
      <c r="B222" s="45">
        <f>'Career Batting'!D227</f>
        <v>1</v>
      </c>
      <c r="C222" s="45">
        <f>'Career Batting'!E227</f>
        <v>1</v>
      </c>
      <c r="D222" s="45">
        <f>'Career Batting'!F227</f>
        <v>0</v>
      </c>
      <c r="E222" s="45">
        <f>'Career Batting'!G227</f>
        <v>95</v>
      </c>
      <c r="F222" s="45">
        <f>'Career Batting'!J227</f>
        <v>95</v>
      </c>
      <c r="G222" s="45">
        <f>'Career Batting'!K227</f>
        <v>1</v>
      </c>
      <c r="H222" s="45">
        <f>'Career Batting'!L227</f>
        <v>0</v>
      </c>
      <c r="I222" s="45">
        <f>'Career Batting'!M227</f>
        <v>0</v>
      </c>
      <c r="J222" s="45">
        <f>'Career Batting'!N227</f>
        <v>14</v>
      </c>
      <c r="K222" s="45">
        <f>'Career Batting'!O227</f>
        <v>5</v>
      </c>
      <c r="L222" s="45">
        <f>IF(ISBLANK('Career Batting'!P227), "", 'Career Batting'!P227)</f>
        <v>49</v>
      </c>
    </row>
    <row r="223" spans="1:12" x14ac:dyDescent="0.25">
      <c r="A223" s="45" t="str">
        <f>'Career Batting'!C228</f>
        <v>E Smith</v>
      </c>
      <c r="B223" s="45">
        <f>'Career Batting'!D228</f>
        <v>1</v>
      </c>
      <c r="C223" s="45">
        <f>'Career Batting'!E228</f>
        <v>0</v>
      </c>
      <c r="D223" s="45">
        <f>'Career Batting'!F228</f>
        <v>0</v>
      </c>
      <c r="E223" s="45">
        <f>'Career Batting'!G228</f>
        <v>0</v>
      </c>
      <c r="F223" s="45">
        <f>'Career Batting'!J228</f>
        <v>0</v>
      </c>
      <c r="G223" s="45">
        <f>'Career Batting'!K228</f>
        <v>0</v>
      </c>
      <c r="H223" s="45">
        <f>'Career Batting'!L228</f>
        <v>0</v>
      </c>
      <c r="I223" s="45">
        <f>'Career Batting'!M228</f>
        <v>0</v>
      </c>
      <c r="J223" s="45">
        <f>'Career Batting'!N228</f>
        <v>0</v>
      </c>
      <c r="K223" s="45">
        <f>'Career Batting'!O228</f>
        <v>0</v>
      </c>
      <c r="L223" s="45" t="str">
        <f>IF(ISBLANK('Career Batting'!P228), "", 'Career Batting'!P228)</f>
        <v/>
      </c>
    </row>
    <row r="224" spans="1:12" x14ac:dyDescent="0.25">
      <c r="A224" s="45" t="str">
        <f>'Career Batting'!C229</f>
        <v>P Smith</v>
      </c>
      <c r="B224" s="45">
        <f>'Career Batting'!D229</f>
        <v>9</v>
      </c>
      <c r="C224" s="45">
        <f>'Career Batting'!E229</f>
        <v>7</v>
      </c>
      <c r="D224" s="45">
        <f>'Career Batting'!F229</f>
        <v>0</v>
      </c>
      <c r="E224" s="45">
        <f>'Career Batting'!G229</f>
        <v>54</v>
      </c>
      <c r="F224" s="45">
        <f>'Career Batting'!J229</f>
        <v>19</v>
      </c>
      <c r="G224" s="45">
        <f>'Career Batting'!K229</f>
        <v>0</v>
      </c>
      <c r="H224" s="45">
        <f>'Career Batting'!L229</f>
        <v>0</v>
      </c>
      <c r="I224" s="45">
        <f>'Career Batting'!M229</f>
        <v>2</v>
      </c>
      <c r="J224" s="45">
        <f>'Career Batting'!N229</f>
        <v>2</v>
      </c>
      <c r="K224" s="45">
        <f>'Career Batting'!O229</f>
        <v>0</v>
      </c>
      <c r="L224" s="45" t="str">
        <f>IF(ISBLANK('Career Batting'!P229), "", 'Career Batting'!P229)</f>
        <v/>
      </c>
    </row>
    <row r="225" spans="1:12" x14ac:dyDescent="0.25">
      <c r="A225" s="45" t="str">
        <f>'Career Batting'!C230</f>
        <v>James Spence</v>
      </c>
      <c r="B225" s="45">
        <f>'Career Batting'!D230</f>
        <v>5</v>
      </c>
      <c r="C225" s="45">
        <f>'Career Batting'!E230</f>
        <v>5</v>
      </c>
      <c r="D225" s="45">
        <f>'Career Batting'!F230</f>
        <v>0</v>
      </c>
      <c r="E225" s="45">
        <f>'Career Batting'!G230</f>
        <v>207</v>
      </c>
      <c r="F225" s="45">
        <f>'Career Batting'!J230</f>
        <v>72</v>
      </c>
      <c r="G225" s="45">
        <f>'Career Batting'!K230</f>
        <v>1</v>
      </c>
      <c r="H225" s="45">
        <f>'Career Batting'!L230</f>
        <v>0</v>
      </c>
      <c r="I225" s="45">
        <f>'Career Batting'!M230</f>
        <v>0</v>
      </c>
      <c r="J225" s="45">
        <f>'Career Batting'!N230</f>
        <v>34</v>
      </c>
      <c r="K225" s="45">
        <f>'Career Batting'!O230</f>
        <v>2</v>
      </c>
      <c r="L225" s="45">
        <f>IF(ISBLANK('Career Batting'!P230), "", 'Career Batting'!P230)</f>
        <v>230</v>
      </c>
    </row>
    <row r="226" spans="1:12" x14ac:dyDescent="0.25">
      <c r="A226" s="45" t="str">
        <f>'Career Batting'!C231</f>
        <v>Matt Spencer</v>
      </c>
      <c r="B226" s="45">
        <f>'Career Batting'!D231</f>
        <v>8</v>
      </c>
      <c r="C226" s="45">
        <f>'Career Batting'!E231</f>
        <v>5</v>
      </c>
      <c r="D226" s="45">
        <f>'Career Batting'!F231</f>
        <v>0</v>
      </c>
      <c r="E226" s="45">
        <f>'Career Batting'!G231</f>
        <v>27</v>
      </c>
      <c r="F226" s="45">
        <f>'Career Batting'!J231</f>
        <v>12</v>
      </c>
      <c r="G226" s="45">
        <f>'Career Batting'!K231</f>
        <v>0</v>
      </c>
      <c r="H226" s="45">
        <f>'Career Batting'!L231</f>
        <v>0</v>
      </c>
      <c r="I226" s="45">
        <f>'Career Batting'!M231</f>
        <v>2</v>
      </c>
      <c r="J226" s="45">
        <f>'Career Batting'!N231</f>
        <v>4</v>
      </c>
      <c r="K226" s="45">
        <f>'Career Batting'!O231</f>
        <v>0</v>
      </c>
      <c r="L226" s="45">
        <f>IF(ISBLANK('Career Batting'!P231), "", 'Career Batting'!P231)</f>
        <v>56</v>
      </c>
    </row>
    <row r="227" spans="1:12" x14ac:dyDescent="0.25">
      <c r="A227" s="45" t="str">
        <f>'Career Batting'!C232</f>
        <v>R Srivastava</v>
      </c>
      <c r="B227" s="45">
        <f>'Career Batting'!D232</f>
        <v>84</v>
      </c>
      <c r="C227" s="45">
        <f>'Career Batting'!E232</f>
        <v>79</v>
      </c>
      <c r="D227" s="45">
        <f>'Career Batting'!F232</f>
        <v>4</v>
      </c>
      <c r="E227" s="45">
        <f>'Career Batting'!G232</f>
        <v>590</v>
      </c>
      <c r="F227" s="45">
        <f>'Career Batting'!J232</f>
        <v>39</v>
      </c>
      <c r="G227" s="45">
        <f>'Career Batting'!K232</f>
        <v>0</v>
      </c>
      <c r="H227" s="45">
        <f>'Career Batting'!L232</f>
        <v>0</v>
      </c>
      <c r="I227" s="45">
        <f>'Career Batting'!M232</f>
        <v>18</v>
      </c>
      <c r="J227" s="45">
        <f>'Career Batting'!N232</f>
        <v>45</v>
      </c>
      <c r="K227" s="45">
        <f>'Career Batting'!O232</f>
        <v>0</v>
      </c>
      <c r="L227" s="45" t="str">
        <f>IF(ISBLANK('Career Batting'!P232), "", 'Career Batting'!P232)</f>
        <v/>
      </c>
    </row>
    <row r="228" spans="1:12" x14ac:dyDescent="0.25">
      <c r="A228" s="45" t="str">
        <f>'Career Batting'!C233</f>
        <v>Nigel Stephenson</v>
      </c>
      <c r="B228" s="45">
        <f>'Career Batting'!D233</f>
        <v>77</v>
      </c>
      <c r="C228" s="45">
        <f>'Career Batting'!E233</f>
        <v>46</v>
      </c>
      <c r="D228" s="45">
        <f>'Career Batting'!F233</f>
        <v>14</v>
      </c>
      <c r="E228" s="45">
        <f>'Career Batting'!G233</f>
        <v>179</v>
      </c>
      <c r="F228" s="45">
        <f>'Career Batting'!J233</f>
        <v>22</v>
      </c>
      <c r="G228" s="45">
        <f>'Career Batting'!K233</f>
        <v>0</v>
      </c>
      <c r="H228" s="45">
        <f>'Career Batting'!L233</f>
        <v>0</v>
      </c>
      <c r="I228" s="45">
        <f>'Career Batting'!M233</f>
        <v>9</v>
      </c>
      <c r="J228" s="45">
        <f>'Career Batting'!N233</f>
        <v>16</v>
      </c>
      <c r="K228" s="45">
        <f>'Career Batting'!O233</f>
        <v>0</v>
      </c>
      <c r="L228" s="45" t="str">
        <f>IF(ISBLANK('Career Batting'!P233), "", 'Career Batting'!P233)</f>
        <v/>
      </c>
    </row>
    <row r="229" spans="1:12" x14ac:dyDescent="0.25">
      <c r="A229" s="45" t="str">
        <f>'Career Batting'!C234</f>
        <v>A Stewart</v>
      </c>
      <c r="B229" s="45">
        <f>'Career Batting'!D234</f>
        <v>3</v>
      </c>
      <c r="C229" s="45">
        <f>'Career Batting'!E234</f>
        <v>3</v>
      </c>
      <c r="D229" s="45">
        <f>'Career Batting'!F234</f>
        <v>1</v>
      </c>
      <c r="E229" s="45">
        <f>'Career Batting'!G234</f>
        <v>52</v>
      </c>
      <c r="F229" s="45">
        <f>'Career Batting'!J234</f>
        <v>52</v>
      </c>
      <c r="G229" s="45">
        <f>'Career Batting'!K234</f>
        <v>1</v>
      </c>
      <c r="H229" s="45">
        <f>'Career Batting'!L234</f>
        <v>0</v>
      </c>
      <c r="I229" s="45">
        <f>'Career Batting'!M234</f>
        <v>2</v>
      </c>
      <c r="J229" s="45">
        <f>'Career Batting'!N234</f>
        <v>0</v>
      </c>
      <c r="K229" s="45">
        <f>'Career Batting'!O234</f>
        <v>0</v>
      </c>
      <c r="L229" s="45" t="str">
        <f>IF(ISBLANK('Career Batting'!P234), "", 'Career Batting'!P234)</f>
        <v/>
      </c>
    </row>
    <row r="230" spans="1:12" x14ac:dyDescent="0.25">
      <c r="A230" s="45" t="str">
        <f>'Career Batting'!C235</f>
        <v>Ben Stinson</v>
      </c>
      <c r="B230" s="45">
        <f>'Career Batting'!D235</f>
        <v>4</v>
      </c>
      <c r="C230" s="45">
        <f>'Career Batting'!E235</f>
        <v>4</v>
      </c>
      <c r="D230" s="45">
        <f>'Career Batting'!F235</f>
        <v>1</v>
      </c>
      <c r="E230" s="45">
        <f>'Career Batting'!G235</f>
        <v>166</v>
      </c>
      <c r="F230" s="45">
        <f>'Career Batting'!J235</f>
        <v>62</v>
      </c>
      <c r="G230" s="45">
        <f>'Career Batting'!K235</f>
        <v>2</v>
      </c>
      <c r="H230" s="45">
        <f>'Career Batting'!L235</f>
        <v>0</v>
      </c>
      <c r="I230" s="45">
        <f>'Career Batting'!M235</f>
        <v>0</v>
      </c>
      <c r="J230" s="45">
        <f>'Career Batting'!N235</f>
        <v>4</v>
      </c>
      <c r="K230" s="45">
        <f>'Career Batting'!O235</f>
        <v>0</v>
      </c>
      <c r="L230" s="45" t="str">
        <f>IF(ISBLANK('Career Batting'!P235), "", 'Career Batting'!P235)</f>
        <v/>
      </c>
    </row>
    <row r="231" spans="1:12" x14ac:dyDescent="0.25">
      <c r="A231" s="45" t="str">
        <f>'Career Batting'!C236</f>
        <v>M Strachan</v>
      </c>
      <c r="B231" s="45">
        <f>'Career Batting'!D236</f>
        <v>32</v>
      </c>
      <c r="C231" s="45">
        <f>'Career Batting'!E236</f>
        <v>32</v>
      </c>
      <c r="D231" s="45">
        <f>'Career Batting'!F236</f>
        <v>2</v>
      </c>
      <c r="E231" s="45">
        <f>'Career Batting'!G236</f>
        <v>540</v>
      </c>
      <c r="F231" s="45">
        <f>'Career Batting'!J236</f>
        <v>73</v>
      </c>
      <c r="G231" s="45">
        <f>'Career Batting'!K236</f>
        <v>1</v>
      </c>
      <c r="H231" s="45">
        <f>'Career Batting'!L236</f>
        <v>0</v>
      </c>
      <c r="I231" s="45">
        <f>'Career Batting'!M236</f>
        <v>7</v>
      </c>
      <c r="J231" s="45">
        <f>'Career Batting'!N236</f>
        <v>56</v>
      </c>
      <c r="K231" s="45">
        <f>'Career Batting'!O236</f>
        <v>8</v>
      </c>
      <c r="L231" s="45" t="str">
        <f>IF(ISBLANK('Career Batting'!P236), "", 'Career Batting'!P236)</f>
        <v/>
      </c>
    </row>
    <row r="232" spans="1:12" x14ac:dyDescent="0.25">
      <c r="A232" s="45" t="str">
        <f>'Career Batting'!C237</f>
        <v>H Suri</v>
      </c>
      <c r="B232" s="45">
        <f>'Career Batting'!D237</f>
        <v>1</v>
      </c>
      <c r="C232" s="45">
        <f>'Career Batting'!E237</f>
        <v>1</v>
      </c>
      <c r="D232" s="45">
        <f>'Career Batting'!F237</f>
        <v>0</v>
      </c>
      <c r="E232" s="45">
        <f>'Career Batting'!G237</f>
        <v>7</v>
      </c>
      <c r="F232" s="45">
        <f>'Career Batting'!J237</f>
        <v>7</v>
      </c>
      <c r="G232" s="45">
        <f>'Career Batting'!K237</f>
        <v>0</v>
      </c>
      <c r="H232" s="45">
        <f>'Career Batting'!L237</f>
        <v>0</v>
      </c>
      <c r="I232" s="45">
        <f>'Career Batting'!M237</f>
        <v>0</v>
      </c>
      <c r="J232" s="45">
        <f>'Career Batting'!N237</f>
        <v>1</v>
      </c>
      <c r="K232" s="45">
        <f>'Career Batting'!O237</f>
        <v>0</v>
      </c>
      <c r="L232" s="45">
        <f>IF(ISBLANK('Career Batting'!P237), "", 'Career Batting'!P237)</f>
        <v>13</v>
      </c>
    </row>
    <row r="233" spans="1:12" x14ac:dyDescent="0.25">
      <c r="A233" s="45" t="str">
        <f>'Career Batting'!C238</f>
        <v>Sid Swaminathan</v>
      </c>
      <c r="B233" s="45">
        <f>'Career Batting'!D238</f>
        <v>47</v>
      </c>
      <c r="C233" s="45">
        <f>'Career Batting'!E238</f>
        <v>38</v>
      </c>
      <c r="D233" s="45">
        <f>'Career Batting'!F238</f>
        <v>10</v>
      </c>
      <c r="E233" s="45">
        <f>'Career Batting'!G238</f>
        <v>326</v>
      </c>
      <c r="F233" s="45">
        <f>'Career Batting'!J238</f>
        <v>47</v>
      </c>
      <c r="G233" s="45">
        <f>'Career Batting'!K238</f>
        <v>0</v>
      </c>
      <c r="H233" s="45">
        <f>'Career Batting'!L238</f>
        <v>0</v>
      </c>
      <c r="I233" s="45">
        <f>'Career Batting'!M238</f>
        <v>2</v>
      </c>
      <c r="J233" s="45">
        <f>'Career Batting'!N238</f>
        <v>26</v>
      </c>
      <c r="K233" s="45">
        <f>'Career Batting'!O238</f>
        <v>0</v>
      </c>
      <c r="L233" s="45" t="str">
        <f>IF(ISBLANK('Career Batting'!P238), "", 'Career Batting'!P238)</f>
        <v/>
      </c>
    </row>
    <row r="234" spans="1:12" x14ac:dyDescent="0.25">
      <c r="A234" s="45" t="str">
        <f>'Career Batting'!C239</f>
        <v>R Taberer</v>
      </c>
      <c r="B234" s="45">
        <f>'Career Batting'!D239</f>
        <v>10</v>
      </c>
      <c r="C234" s="45">
        <f>'Career Batting'!E239</f>
        <v>8</v>
      </c>
      <c r="D234" s="45">
        <f>'Career Batting'!F239</f>
        <v>0</v>
      </c>
      <c r="E234" s="45">
        <f>'Career Batting'!G239</f>
        <v>15</v>
      </c>
      <c r="F234" s="45">
        <f>'Career Batting'!J239</f>
        <v>10</v>
      </c>
      <c r="G234" s="45">
        <f>'Career Batting'!K239</f>
        <v>0</v>
      </c>
      <c r="H234" s="45">
        <f>'Career Batting'!L239</f>
        <v>0</v>
      </c>
      <c r="I234" s="45">
        <f>'Career Batting'!M239</f>
        <v>6</v>
      </c>
      <c r="J234" s="45">
        <f>'Career Batting'!N239</f>
        <v>3</v>
      </c>
      <c r="K234" s="45">
        <f>'Career Batting'!O239</f>
        <v>0</v>
      </c>
      <c r="L234" s="45" t="str">
        <f>IF(ISBLANK('Career Batting'!P239), "", 'Career Batting'!P239)</f>
        <v/>
      </c>
    </row>
    <row r="235" spans="1:12" x14ac:dyDescent="0.25">
      <c r="A235" s="45" t="str">
        <f>'Career Batting'!C240</f>
        <v>T Tearle</v>
      </c>
      <c r="B235" s="45">
        <f>'Career Batting'!D240</f>
        <v>27</v>
      </c>
      <c r="C235" s="45">
        <f>'Career Batting'!E240</f>
        <v>26</v>
      </c>
      <c r="D235" s="45">
        <f>'Career Batting'!F240</f>
        <v>1</v>
      </c>
      <c r="E235" s="45">
        <f>'Career Batting'!G240</f>
        <v>274</v>
      </c>
      <c r="F235" s="45">
        <f>'Career Batting'!J240</f>
        <v>49</v>
      </c>
      <c r="G235" s="45">
        <f>'Career Batting'!K240</f>
        <v>0</v>
      </c>
      <c r="H235" s="45">
        <f>'Career Batting'!L240</f>
        <v>0</v>
      </c>
      <c r="I235" s="45">
        <f>'Career Batting'!M240</f>
        <v>3</v>
      </c>
      <c r="J235" s="45">
        <f>'Career Batting'!N240</f>
        <v>31</v>
      </c>
      <c r="K235" s="45">
        <f>'Career Batting'!O240</f>
        <v>2</v>
      </c>
      <c r="L235" s="45" t="str">
        <f>IF(ISBLANK('Career Batting'!P240), "", 'Career Batting'!P240)</f>
        <v/>
      </c>
    </row>
    <row r="236" spans="1:12" x14ac:dyDescent="0.25">
      <c r="A236" s="45" t="str">
        <f>'Career Batting'!C241</f>
        <v>P Timmis</v>
      </c>
      <c r="B236" s="45">
        <f>'Career Batting'!D241</f>
        <v>3</v>
      </c>
      <c r="C236" s="45">
        <f>'Career Batting'!E241</f>
        <v>1</v>
      </c>
      <c r="D236" s="45">
        <f>'Career Batting'!F241</f>
        <v>0</v>
      </c>
      <c r="E236" s="45">
        <f>'Career Batting'!G241</f>
        <v>1</v>
      </c>
      <c r="F236" s="45">
        <f>'Career Batting'!J241</f>
        <v>1</v>
      </c>
      <c r="G236" s="45">
        <f>'Career Batting'!K241</f>
        <v>0</v>
      </c>
      <c r="H236" s="45">
        <f>'Career Batting'!L241</f>
        <v>0</v>
      </c>
      <c r="I236" s="45">
        <f>'Career Batting'!M241</f>
        <v>0</v>
      </c>
      <c r="J236" s="45">
        <f>'Career Batting'!N241</f>
        <v>0</v>
      </c>
      <c r="K236" s="45">
        <f>'Career Batting'!O241</f>
        <v>0</v>
      </c>
      <c r="L236" s="45" t="str">
        <f>IF(ISBLANK('Career Batting'!P241), "", 'Career Batting'!P241)</f>
        <v/>
      </c>
    </row>
    <row r="237" spans="1:12" x14ac:dyDescent="0.25">
      <c r="A237" s="45" t="str">
        <f>'Career Batting'!C242</f>
        <v>C Tindale</v>
      </c>
      <c r="B237" s="45">
        <f>'Career Batting'!D242</f>
        <v>1</v>
      </c>
      <c r="C237" s="45">
        <f>'Career Batting'!E242</f>
        <v>1</v>
      </c>
      <c r="D237" s="45">
        <f>'Career Batting'!F242</f>
        <v>0</v>
      </c>
      <c r="E237" s="45">
        <f>'Career Batting'!G242</f>
        <v>10</v>
      </c>
      <c r="F237" s="45">
        <f>'Career Batting'!J242</f>
        <v>10</v>
      </c>
      <c r="G237" s="45">
        <f>'Career Batting'!K242</f>
        <v>0</v>
      </c>
      <c r="H237" s="45">
        <f>'Career Batting'!L242</f>
        <v>0</v>
      </c>
      <c r="I237" s="45">
        <f>'Career Batting'!M242</f>
        <v>0</v>
      </c>
      <c r="J237" s="45">
        <f>'Career Batting'!N242</f>
        <v>2</v>
      </c>
      <c r="K237" s="45">
        <f>'Career Batting'!O242</f>
        <v>0</v>
      </c>
      <c r="L237" s="45" t="str">
        <f>IF(ISBLANK('Career Batting'!P242), "", 'Career Batting'!P242)</f>
        <v/>
      </c>
    </row>
    <row r="238" spans="1:12" x14ac:dyDescent="0.25">
      <c r="A238" s="45" t="str">
        <f>'Career Batting'!C243</f>
        <v>James Tisato</v>
      </c>
      <c r="B238" s="45">
        <f>'Career Batting'!D243</f>
        <v>20</v>
      </c>
      <c r="C238" s="45">
        <f>'Career Batting'!E243</f>
        <v>20</v>
      </c>
      <c r="D238" s="45">
        <f>'Career Batting'!F243</f>
        <v>4</v>
      </c>
      <c r="E238" s="45">
        <f>'Career Batting'!G243</f>
        <v>726</v>
      </c>
      <c r="F238" s="45">
        <f>'Career Batting'!J243</f>
        <v>93</v>
      </c>
      <c r="G238" s="45">
        <f>'Career Batting'!K243</f>
        <v>4</v>
      </c>
      <c r="H238" s="45">
        <f>'Career Batting'!L243</f>
        <v>0</v>
      </c>
      <c r="I238" s="45">
        <f>'Career Batting'!M243</f>
        <v>1</v>
      </c>
      <c r="J238" s="45">
        <f>'Career Batting'!N243</f>
        <v>101</v>
      </c>
      <c r="K238" s="45">
        <f>'Career Batting'!O243</f>
        <v>13</v>
      </c>
      <c r="L238" s="45">
        <f>IF(ISBLANK('Career Batting'!P243), "", 'Career Batting'!P243)</f>
        <v>725</v>
      </c>
    </row>
    <row r="239" spans="1:12" x14ac:dyDescent="0.25">
      <c r="A239" s="45" t="str">
        <f>'Career Batting'!C244</f>
        <v>A Titley</v>
      </c>
      <c r="B239" s="45">
        <f>'Career Batting'!D244</f>
        <v>1</v>
      </c>
      <c r="C239" s="45">
        <f>'Career Batting'!E244</f>
        <v>1</v>
      </c>
      <c r="D239" s="45">
        <f>'Career Batting'!F244</f>
        <v>0</v>
      </c>
      <c r="E239" s="45">
        <f>'Career Batting'!G244</f>
        <v>0</v>
      </c>
      <c r="F239" s="45">
        <f>'Career Batting'!J244</f>
        <v>0</v>
      </c>
      <c r="G239" s="45">
        <f>'Career Batting'!K244</f>
        <v>0</v>
      </c>
      <c r="H239" s="45">
        <f>'Career Batting'!L244</f>
        <v>0</v>
      </c>
      <c r="I239" s="45">
        <f>'Career Batting'!M244</f>
        <v>1</v>
      </c>
      <c r="J239" s="45">
        <f>'Career Batting'!N244</f>
        <v>0</v>
      </c>
      <c r="K239" s="45">
        <f>'Career Batting'!O244</f>
        <v>0</v>
      </c>
      <c r="L239" s="45" t="str">
        <f>IF(ISBLANK('Career Batting'!P244), "", 'Career Batting'!P244)</f>
        <v/>
      </c>
    </row>
    <row r="240" spans="1:12" x14ac:dyDescent="0.25">
      <c r="A240" s="45" t="str">
        <f>'Career Batting'!C245</f>
        <v>A Tolhurst</v>
      </c>
      <c r="B240" s="45">
        <f>'Career Batting'!D245</f>
        <v>84</v>
      </c>
      <c r="C240" s="45">
        <f>'Career Batting'!E245</f>
        <v>60</v>
      </c>
      <c r="D240" s="45">
        <f>'Career Batting'!F245</f>
        <v>15</v>
      </c>
      <c r="E240" s="45">
        <f>'Career Batting'!G245</f>
        <v>181</v>
      </c>
      <c r="F240" s="45">
        <f>'Career Batting'!J245</f>
        <v>22</v>
      </c>
      <c r="G240" s="45">
        <f>'Career Batting'!K245</f>
        <v>0</v>
      </c>
      <c r="H240" s="45">
        <f>'Career Batting'!L245</f>
        <v>0</v>
      </c>
      <c r="I240" s="45">
        <f>'Career Batting'!M245</f>
        <v>19</v>
      </c>
      <c r="J240" s="45">
        <f>'Career Batting'!N245</f>
        <v>2</v>
      </c>
      <c r="K240" s="45">
        <f>'Career Batting'!O245</f>
        <v>0</v>
      </c>
      <c r="L240" s="45" t="str">
        <f>IF(ISBLANK('Career Batting'!P245), "", 'Career Batting'!P245)</f>
        <v/>
      </c>
    </row>
    <row r="241" spans="1:12" x14ac:dyDescent="0.25">
      <c r="A241" s="45" t="str">
        <f>'Career Batting'!C246</f>
        <v>Rory Turner</v>
      </c>
      <c r="B241" s="45">
        <f>'Career Batting'!D246</f>
        <v>14</v>
      </c>
      <c r="C241" s="45">
        <f>'Career Batting'!E246</f>
        <v>13</v>
      </c>
      <c r="D241" s="45">
        <f>'Career Batting'!F246</f>
        <v>2</v>
      </c>
      <c r="E241" s="45">
        <f>'Career Batting'!G246</f>
        <v>524</v>
      </c>
      <c r="F241" s="45" t="str">
        <f>'Career Batting'!J246</f>
        <v>93*</v>
      </c>
      <c r="G241" s="45">
        <f>'Career Batting'!K246</f>
        <v>5</v>
      </c>
      <c r="H241" s="45">
        <f>'Career Batting'!L246</f>
        <v>0</v>
      </c>
      <c r="I241" s="45">
        <f>'Career Batting'!M246</f>
        <v>1</v>
      </c>
      <c r="J241" s="45">
        <f>'Career Batting'!N246</f>
        <v>52</v>
      </c>
      <c r="K241" s="45">
        <f>'Career Batting'!O246</f>
        <v>0</v>
      </c>
      <c r="L241" s="45" t="str">
        <f>IF(ISBLANK('Career Batting'!P246), "", 'Career Batting'!P246)</f>
        <v/>
      </c>
    </row>
    <row r="242" spans="1:12" x14ac:dyDescent="0.25">
      <c r="A242" s="45" t="str">
        <f>'Career Batting'!C247</f>
        <v>A Verma</v>
      </c>
      <c r="B242" s="45">
        <f>'Career Batting'!D247</f>
        <v>1</v>
      </c>
      <c r="C242" s="45">
        <f>'Career Batting'!E247</f>
        <v>1</v>
      </c>
      <c r="D242" s="45">
        <f>'Career Batting'!F247</f>
        <v>0</v>
      </c>
      <c r="E242" s="45">
        <f>'Career Batting'!G247</f>
        <v>3</v>
      </c>
      <c r="F242" s="45">
        <f>'Career Batting'!J247</f>
        <v>3</v>
      </c>
      <c r="G242" s="45">
        <f>'Career Batting'!K247</f>
        <v>0</v>
      </c>
      <c r="H242" s="45">
        <f>'Career Batting'!L247</f>
        <v>0</v>
      </c>
      <c r="I242" s="45">
        <f>'Career Batting'!M247</f>
        <v>0</v>
      </c>
      <c r="J242" s="45">
        <f>'Career Batting'!N247</f>
        <v>0</v>
      </c>
      <c r="K242" s="45">
        <f>'Career Batting'!O247</f>
        <v>0</v>
      </c>
      <c r="L242" s="45" t="str">
        <f>IF(ISBLANK('Career Batting'!P247), "", 'Career Batting'!P247)</f>
        <v/>
      </c>
    </row>
    <row r="243" spans="1:12" x14ac:dyDescent="0.25">
      <c r="A243" s="45" t="str">
        <f>'Career Batting'!C248</f>
        <v>Ronny Waas</v>
      </c>
      <c r="B243" s="45">
        <f>'Career Batting'!D248</f>
        <v>1</v>
      </c>
      <c r="C243" s="45">
        <f>'Career Batting'!E248</f>
        <v>1</v>
      </c>
      <c r="D243" s="45">
        <f>'Career Batting'!F248</f>
        <v>0</v>
      </c>
      <c r="E243" s="45">
        <f>'Career Batting'!G248</f>
        <v>1</v>
      </c>
      <c r="F243" s="45">
        <f>'Career Batting'!J248</f>
        <v>1</v>
      </c>
      <c r="G243" s="45">
        <f>'Career Batting'!K248</f>
        <v>0</v>
      </c>
      <c r="H243" s="45">
        <f>'Career Batting'!L248</f>
        <v>0</v>
      </c>
      <c r="I243" s="45">
        <f>'Career Batting'!M248</f>
        <v>0</v>
      </c>
      <c r="J243" s="45">
        <f>'Career Batting'!N248</f>
        <v>0</v>
      </c>
      <c r="K243" s="45">
        <f>'Career Batting'!O248</f>
        <v>0</v>
      </c>
      <c r="L243" s="45">
        <f>IF(ISBLANK('Career Batting'!P248), "", 'Career Batting'!P248)</f>
        <v>2</v>
      </c>
    </row>
    <row r="244" spans="1:12" x14ac:dyDescent="0.25">
      <c r="A244" s="45" t="str">
        <f>'Career Batting'!C249</f>
        <v>J Walding</v>
      </c>
      <c r="B244" s="45">
        <f>'Career Batting'!D249</f>
        <v>10</v>
      </c>
      <c r="C244" s="45">
        <f>'Career Batting'!E249</f>
        <v>9</v>
      </c>
      <c r="D244" s="45">
        <f>'Career Batting'!F249</f>
        <v>1</v>
      </c>
      <c r="E244" s="45">
        <f>'Career Batting'!G249</f>
        <v>8</v>
      </c>
      <c r="F244" s="45">
        <f>'Career Batting'!J249</f>
        <v>5</v>
      </c>
      <c r="G244" s="45">
        <f>'Career Batting'!K249</f>
        <v>0</v>
      </c>
      <c r="H244" s="45">
        <f>'Career Batting'!L249</f>
        <v>0</v>
      </c>
      <c r="I244" s="45">
        <f>'Career Batting'!M249</f>
        <v>6</v>
      </c>
      <c r="J244" s="45">
        <f>'Career Batting'!N249</f>
        <v>1</v>
      </c>
      <c r="K244" s="45">
        <f>'Career Batting'!O249</f>
        <v>0</v>
      </c>
      <c r="L244" s="45" t="str">
        <f>IF(ISBLANK('Career Batting'!P249), "", 'Career Batting'!P249)</f>
        <v/>
      </c>
    </row>
    <row r="245" spans="1:12" x14ac:dyDescent="0.25">
      <c r="A245" s="45" t="str">
        <f>'Career Batting'!C250</f>
        <v>Henry Webster</v>
      </c>
      <c r="B245" s="45">
        <f>'Career Batting'!D250</f>
        <v>18</v>
      </c>
      <c r="C245" s="45">
        <f>'Career Batting'!E250</f>
        <v>16</v>
      </c>
      <c r="D245" s="45">
        <f>'Career Batting'!F250</f>
        <v>1</v>
      </c>
      <c r="E245" s="45">
        <f>'Career Batting'!G250</f>
        <v>141</v>
      </c>
      <c r="F245" s="45">
        <f>'Career Batting'!J250</f>
        <v>24</v>
      </c>
      <c r="G245" s="45">
        <f>'Career Batting'!K250</f>
        <v>0</v>
      </c>
      <c r="H245" s="45">
        <f>'Career Batting'!L250</f>
        <v>0</v>
      </c>
      <c r="I245" s="45">
        <f>'Career Batting'!M250</f>
        <v>0</v>
      </c>
      <c r="J245" s="45">
        <f>'Career Batting'!N250</f>
        <v>9</v>
      </c>
      <c r="K245" s="45">
        <f>'Career Batting'!O250</f>
        <v>1</v>
      </c>
      <c r="L245" s="45" t="str">
        <f>IF(ISBLANK('Career Batting'!P250), "", 'Career Batting'!P250)</f>
        <v/>
      </c>
    </row>
    <row r="246" spans="1:12" x14ac:dyDescent="0.25">
      <c r="A246" s="45" t="str">
        <f>'Career Batting'!C251</f>
        <v>A Whale</v>
      </c>
      <c r="B246" s="45">
        <f>'Career Batting'!D251</f>
        <v>18</v>
      </c>
      <c r="C246" s="45">
        <f>'Career Batting'!E251</f>
        <v>18</v>
      </c>
      <c r="D246" s="45">
        <f>'Career Batting'!F251</f>
        <v>0</v>
      </c>
      <c r="E246" s="45">
        <f>'Career Batting'!G251</f>
        <v>382</v>
      </c>
      <c r="F246" s="45">
        <f>'Career Batting'!J251</f>
        <v>46</v>
      </c>
      <c r="G246" s="45">
        <f>'Career Batting'!K251</f>
        <v>0</v>
      </c>
      <c r="H246" s="45">
        <f>'Career Batting'!L251</f>
        <v>0</v>
      </c>
      <c r="I246" s="45">
        <f>'Career Batting'!M251</f>
        <v>0</v>
      </c>
      <c r="J246" s="45">
        <f>'Career Batting'!N251</f>
        <v>43</v>
      </c>
      <c r="K246" s="45">
        <f>'Career Batting'!O251</f>
        <v>2</v>
      </c>
      <c r="L246" s="45" t="str">
        <f>IF(ISBLANK('Career Batting'!P251), "", 'Career Batting'!P251)</f>
        <v/>
      </c>
    </row>
    <row r="247" spans="1:12" x14ac:dyDescent="0.25">
      <c r="A247" s="45" t="str">
        <f>'Career Batting'!C252</f>
        <v>Max Whiting</v>
      </c>
      <c r="B247" s="45">
        <f>'Career Batting'!D252</f>
        <v>15</v>
      </c>
      <c r="C247" s="45">
        <f>'Career Batting'!E252</f>
        <v>15</v>
      </c>
      <c r="D247" s="45">
        <f>'Career Batting'!F252</f>
        <v>1</v>
      </c>
      <c r="E247" s="45">
        <f>'Career Batting'!G252</f>
        <v>345</v>
      </c>
      <c r="F247" s="45">
        <f>'Career Batting'!J252</f>
        <v>105</v>
      </c>
      <c r="G247" s="45">
        <f>'Career Batting'!K252</f>
        <v>1</v>
      </c>
      <c r="H247" s="45">
        <f>'Career Batting'!L252</f>
        <v>1</v>
      </c>
      <c r="I247" s="45">
        <f>'Career Batting'!M252</f>
        <v>0</v>
      </c>
      <c r="J247" s="45">
        <f>'Career Batting'!N252</f>
        <v>31</v>
      </c>
      <c r="K247" s="45">
        <f>'Career Batting'!O252</f>
        <v>0</v>
      </c>
      <c r="L247" s="45">
        <f>IF(ISBLANK('Career Batting'!P252), "", 'Career Batting'!P252)</f>
        <v>125</v>
      </c>
    </row>
    <row r="248" spans="1:12" x14ac:dyDescent="0.25">
      <c r="A248" s="45" t="str">
        <f>'Career Batting'!C253</f>
        <v>M Wilkinson</v>
      </c>
      <c r="B248" s="45">
        <f>'Career Batting'!D253</f>
        <v>4</v>
      </c>
      <c r="C248" s="45">
        <f>'Career Batting'!E253</f>
        <v>2</v>
      </c>
      <c r="D248" s="45">
        <f>'Career Batting'!F253</f>
        <v>1</v>
      </c>
      <c r="E248" s="45">
        <f>'Career Batting'!G253</f>
        <v>1</v>
      </c>
      <c r="F248" s="45">
        <f>'Career Batting'!J253</f>
        <v>1</v>
      </c>
      <c r="G248" s="45">
        <f>'Career Batting'!K253</f>
        <v>0</v>
      </c>
      <c r="H248" s="45">
        <f>'Career Batting'!L253</f>
        <v>0</v>
      </c>
      <c r="I248" s="45">
        <f>'Career Batting'!M253</f>
        <v>0</v>
      </c>
      <c r="J248" s="45">
        <f>'Career Batting'!N253</f>
        <v>0</v>
      </c>
      <c r="K248" s="45">
        <f>'Career Batting'!O253</f>
        <v>0</v>
      </c>
      <c r="L248" s="45" t="str">
        <f>IF(ISBLANK('Career Batting'!P253), "", 'Career Batting'!P253)</f>
        <v/>
      </c>
    </row>
    <row r="249" spans="1:12" x14ac:dyDescent="0.25">
      <c r="A249" s="45" t="str">
        <f>'Career Batting'!C254</f>
        <v>Simon Wilkinson</v>
      </c>
      <c r="B249" s="45">
        <f>'Career Batting'!D254</f>
        <v>324</v>
      </c>
      <c r="C249" s="45">
        <f>'Career Batting'!E254</f>
        <v>181</v>
      </c>
      <c r="D249" s="45">
        <f>'Career Batting'!F254</f>
        <v>83</v>
      </c>
      <c r="E249" s="45">
        <f>'Career Batting'!G254</f>
        <v>641</v>
      </c>
      <c r="F249" s="45">
        <f>'Career Batting'!J254</f>
        <v>40</v>
      </c>
      <c r="G249" s="45">
        <f>'Career Batting'!K254</f>
        <v>0</v>
      </c>
      <c r="H249" s="45">
        <f>'Career Batting'!L254</f>
        <v>0</v>
      </c>
      <c r="I249" s="45">
        <f>'Career Batting'!M254</f>
        <v>49</v>
      </c>
      <c r="J249" s="45">
        <f>'Career Batting'!N254</f>
        <v>21</v>
      </c>
      <c r="K249" s="45">
        <f>'Career Batting'!O254</f>
        <v>0</v>
      </c>
      <c r="L249" s="45" t="str">
        <f>IF(ISBLANK('Career Batting'!P254), "", 'Career Batting'!P254)</f>
        <v/>
      </c>
    </row>
    <row r="250" spans="1:12" x14ac:dyDescent="0.25">
      <c r="A250" s="45" t="str">
        <f>'Career Batting'!C255</f>
        <v>A Willden</v>
      </c>
      <c r="B250" s="45">
        <f>'Career Batting'!D255</f>
        <v>1</v>
      </c>
      <c r="C250" s="45">
        <f>'Career Batting'!E255</f>
        <v>0</v>
      </c>
      <c r="D250" s="45">
        <f>'Career Batting'!F255</f>
        <v>0</v>
      </c>
      <c r="E250" s="45">
        <f>'Career Batting'!G255</f>
        <v>0</v>
      </c>
      <c r="F250" s="45">
        <f>'Career Batting'!J255</f>
        <v>0</v>
      </c>
      <c r="G250" s="45">
        <f>'Career Batting'!K255</f>
        <v>0</v>
      </c>
      <c r="H250" s="45">
        <f>'Career Batting'!L255</f>
        <v>0</v>
      </c>
      <c r="I250" s="45">
        <f>'Career Batting'!M255</f>
        <v>0</v>
      </c>
      <c r="J250" s="45">
        <f>'Career Batting'!N255</f>
        <v>0</v>
      </c>
      <c r="K250" s="45">
        <f>'Career Batting'!O255</f>
        <v>0</v>
      </c>
      <c r="L250" s="45" t="str">
        <f>IF(ISBLANK('Career Batting'!P255), "", 'Career Batting'!P255)</f>
        <v/>
      </c>
    </row>
    <row r="251" spans="1:12" x14ac:dyDescent="0.25">
      <c r="A251" s="45" t="str">
        <f>'Career Batting'!C256</f>
        <v>Harry Willden</v>
      </c>
      <c r="B251" s="45">
        <f>'Career Batting'!D256</f>
        <v>222</v>
      </c>
      <c r="C251" s="45">
        <f>'Career Batting'!E256</f>
        <v>149</v>
      </c>
      <c r="D251" s="45">
        <f>'Career Batting'!F256</f>
        <v>38</v>
      </c>
      <c r="E251" s="45">
        <f>'Career Batting'!G256</f>
        <v>1118</v>
      </c>
      <c r="F251" s="45">
        <f>'Career Batting'!J256</f>
        <v>48</v>
      </c>
      <c r="G251" s="45">
        <f>'Career Batting'!K256</f>
        <v>0</v>
      </c>
      <c r="H251" s="45">
        <f>'Career Batting'!L256</f>
        <v>0</v>
      </c>
      <c r="I251" s="45">
        <f>'Career Batting'!M256</f>
        <v>29</v>
      </c>
      <c r="J251" s="45">
        <f>'Career Batting'!N256</f>
        <v>7</v>
      </c>
      <c r="K251" s="45">
        <f>'Career Batting'!O256</f>
        <v>0</v>
      </c>
      <c r="L251" s="45" t="str">
        <f>IF(ISBLANK('Career Batting'!P256), "", 'Career Batting'!P256)</f>
        <v/>
      </c>
    </row>
    <row r="252" spans="1:12" x14ac:dyDescent="0.25">
      <c r="A252" s="45" t="str">
        <f>'Career Batting'!C257</f>
        <v>A Williams</v>
      </c>
      <c r="B252" s="45">
        <f>'Career Batting'!D257</f>
        <v>5</v>
      </c>
      <c r="C252" s="45">
        <f>'Career Batting'!E257</f>
        <v>5</v>
      </c>
      <c r="D252" s="45">
        <f>'Career Batting'!F257</f>
        <v>1</v>
      </c>
      <c r="E252" s="45">
        <f>'Career Batting'!G257</f>
        <v>12</v>
      </c>
      <c r="F252" s="45">
        <f>'Career Batting'!J257</f>
        <v>6</v>
      </c>
      <c r="G252" s="45">
        <f>'Career Batting'!K257</f>
        <v>0</v>
      </c>
      <c r="H252" s="45">
        <f>'Career Batting'!L257</f>
        <v>0</v>
      </c>
      <c r="I252" s="45">
        <f>'Career Batting'!M257</f>
        <v>0</v>
      </c>
      <c r="J252" s="45">
        <f>'Career Batting'!N257</f>
        <v>1</v>
      </c>
      <c r="K252" s="45">
        <f>'Career Batting'!O257</f>
        <v>0</v>
      </c>
      <c r="L252" s="45" t="str">
        <f>IF(ISBLANK('Career Batting'!P257), "", 'Career Batting'!P257)</f>
        <v/>
      </c>
    </row>
    <row r="253" spans="1:12" x14ac:dyDescent="0.25">
      <c r="A253" s="45" t="str">
        <f>'Career Batting'!C258</f>
        <v>Huw Williams</v>
      </c>
      <c r="B253" s="45">
        <f>'Career Batting'!D258</f>
        <v>2</v>
      </c>
      <c r="C253" s="45">
        <f>'Career Batting'!E258</f>
        <v>2</v>
      </c>
      <c r="D253" s="45">
        <f>'Career Batting'!F258</f>
        <v>0</v>
      </c>
      <c r="E253" s="45">
        <f>'Career Batting'!G258</f>
        <v>1</v>
      </c>
      <c r="F253" s="45">
        <f>'Career Batting'!J258</f>
        <v>1</v>
      </c>
      <c r="G253" s="45">
        <f>'Career Batting'!K258</f>
        <v>0</v>
      </c>
      <c r="H253" s="45">
        <f>'Career Batting'!L258</f>
        <v>0</v>
      </c>
      <c r="I253" s="45">
        <f>'Career Batting'!M258</f>
        <v>1</v>
      </c>
      <c r="J253" s="45">
        <f>'Career Batting'!N258</f>
        <v>0</v>
      </c>
      <c r="K253" s="45">
        <f>'Career Batting'!O258</f>
        <v>0</v>
      </c>
      <c r="L253" s="45" t="str">
        <f>IF(ISBLANK('Career Batting'!P258), "", 'Career Batting'!P258)</f>
        <v/>
      </c>
    </row>
    <row r="254" spans="1:12" x14ac:dyDescent="0.25">
      <c r="A254" s="45" t="str">
        <f>'Career Batting'!C259</f>
        <v>Hilton Williams</v>
      </c>
      <c r="B254" s="45">
        <f>'Career Batting'!D259</f>
        <v>1</v>
      </c>
      <c r="C254" s="45">
        <f>'Career Batting'!E259</f>
        <v>0</v>
      </c>
      <c r="D254" s="45">
        <f>'Career Batting'!F259</f>
        <v>0</v>
      </c>
      <c r="E254" s="45">
        <f>'Career Batting'!G259</f>
        <v>0</v>
      </c>
      <c r="F254" s="45">
        <f>'Career Batting'!J259</f>
        <v>0</v>
      </c>
      <c r="G254" s="45">
        <f>'Career Batting'!K259</f>
        <v>0</v>
      </c>
      <c r="H254" s="45">
        <f>'Career Batting'!L259</f>
        <v>0</v>
      </c>
      <c r="I254" s="45">
        <f>'Career Batting'!M259</f>
        <v>0</v>
      </c>
      <c r="J254" s="45">
        <f>'Career Batting'!N259</f>
        <v>0</v>
      </c>
      <c r="K254" s="45">
        <f>'Career Batting'!O259</f>
        <v>0</v>
      </c>
      <c r="L254" s="45" t="str">
        <f>IF(ISBLANK('Career Batting'!P259), "", 'Career Batting'!P259)</f>
        <v/>
      </c>
    </row>
    <row r="255" spans="1:12" x14ac:dyDescent="0.25">
      <c r="A255" s="45" t="str">
        <f>'Career Batting'!C260</f>
        <v>Joe Williams</v>
      </c>
      <c r="B255" s="45">
        <f>'Career Batting'!D260</f>
        <v>1</v>
      </c>
      <c r="C255" s="45">
        <f>'Career Batting'!E260</f>
        <v>1</v>
      </c>
      <c r="D255" s="45">
        <f>'Career Batting'!F260</f>
        <v>1</v>
      </c>
      <c r="E255" s="45">
        <f>'Career Batting'!G260</f>
        <v>1</v>
      </c>
      <c r="F255" s="45" t="str">
        <f>'Career Batting'!J260</f>
        <v>1*</v>
      </c>
      <c r="G255" s="45">
        <f>'Career Batting'!K260</f>
        <v>0</v>
      </c>
      <c r="H255" s="45">
        <f>'Career Batting'!L260</f>
        <v>0</v>
      </c>
      <c r="I255" s="45">
        <f>'Career Batting'!M260</f>
        <v>0</v>
      </c>
      <c r="J255" s="45">
        <f>'Career Batting'!N260</f>
        <v>0</v>
      </c>
      <c r="K255" s="45">
        <f>'Career Batting'!O260</f>
        <v>0</v>
      </c>
      <c r="L255" s="45">
        <f>IF(ISBLANK('Career Batting'!P260), "", 'Career Batting'!P260)</f>
        <v>1</v>
      </c>
    </row>
    <row r="256" spans="1:12" x14ac:dyDescent="0.25">
      <c r="A256" s="45" t="str">
        <f>'Career Batting'!C261</f>
        <v>P Winslow</v>
      </c>
      <c r="B256" s="45">
        <f>'Career Batting'!D261</f>
        <v>1</v>
      </c>
      <c r="C256" s="45">
        <f>'Career Batting'!E261</f>
        <v>1</v>
      </c>
      <c r="D256" s="45">
        <f>'Career Batting'!F261</f>
        <v>0</v>
      </c>
      <c r="E256" s="45">
        <f>'Career Batting'!G261</f>
        <v>8</v>
      </c>
      <c r="F256" s="45">
        <f>'Career Batting'!J261</f>
        <v>8</v>
      </c>
      <c r="G256" s="45">
        <f>'Career Batting'!K261</f>
        <v>0</v>
      </c>
      <c r="H256" s="45">
        <f>'Career Batting'!L261</f>
        <v>0</v>
      </c>
      <c r="I256" s="45">
        <f>'Career Batting'!M261</f>
        <v>0</v>
      </c>
      <c r="J256" s="45">
        <f>'Career Batting'!N261</f>
        <v>1</v>
      </c>
      <c r="K256" s="45">
        <f>'Career Batting'!O261</f>
        <v>0</v>
      </c>
      <c r="L256" s="45" t="str">
        <f>IF(ISBLANK('Career Batting'!P261), "", 'Career Batting'!P261)</f>
        <v/>
      </c>
    </row>
    <row r="257" spans="1:12" x14ac:dyDescent="0.25">
      <c r="A257" s="45" t="str">
        <f>'Career Batting'!C262</f>
        <v>Ed Woolcock</v>
      </c>
      <c r="B257" s="45">
        <f>'Career Batting'!D262</f>
        <v>5</v>
      </c>
      <c r="C257" s="45">
        <f>'Career Batting'!E262</f>
        <v>3</v>
      </c>
      <c r="D257" s="45">
        <f>'Career Batting'!F262</f>
        <v>1</v>
      </c>
      <c r="E257" s="45">
        <f>'Career Batting'!G262</f>
        <v>71</v>
      </c>
      <c r="F257" s="45">
        <f>'Career Batting'!J262</f>
        <v>52</v>
      </c>
      <c r="G257" s="45">
        <f>'Career Batting'!K262</f>
        <v>1</v>
      </c>
      <c r="H257" s="45">
        <f>'Career Batting'!L262</f>
        <v>0</v>
      </c>
      <c r="I257" s="45">
        <f>'Career Batting'!M262</f>
        <v>0</v>
      </c>
      <c r="J257" s="45">
        <f>'Career Batting'!N262</f>
        <v>5</v>
      </c>
      <c r="K257" s="45">
        <f>'Career Batting'!O262</f>
        <v>1</v>
      </c>
      <c r="L257" s="45">
        <f>IF(ISBLANK('Career Batting'!P262), "", 'Career Batting'!P262)</f>
        <v>122</v>
      </c>
    </row>
    <row r="258" spans="1:12" x14ac:dyDescent="0.25">
      <c r="A258" s="45" t="str">
        <f>'Career Batting'!C263</f>
        <v>Grant Wolledge</v>
      </c>
      <c r="B258" s="45">
        <f>'Career Batting'!D263</f>
        <v>120</v>
      </c>
      <c r="C258" s="45">
        <f>'Career Batting'!E263</f>
        <v>105</v>
      </c>
      <c r="D258" s="45">
        <f>'Career Batting'!F263</f>
        <v>15</v>
      </c>
      <c r="E258" s="45">
        <f>'Career Batting'!G263</f>
        <v>1195</v>
      </c>
      <c r="F258" s="45" t="str">
        <f>'Career Batting'!J263</f>
        <v>70*</v>
      </c>
      <c r="G258" s="45">
        <f>'Career Batting'!K263</f>
        <v>2</v>
      </c>
      <c r="H258" s="45">
        <f>'Career Batting'!L263</f>
        <v>0</v>
      </c>
      <c r="I258" s="45">
        <f>'Career Batting'!M263</f>
        <v>15</v>
      </c>
      <c r="J258" s="45">
        <f>'Career Batting'!N263</f>
        <v>106</v>
      </c>
      <c r="K258" s="45">
        <f>'Career Batting'!O263</f>
        <v>7</v>
      </c>
      <c r="L258" s="45" t="str">
        <f>IF(ISBLANK('Career Batting'!P263), "", 'Career Batting'!P263)</f>
        <v/>
      </c>
    </row>
    <row r="259" spans="1:12" x14ac:dyDescent="0.25">
      <c r="A259" s="45" t="str">
        <f>'Career Batting'!C264</f>
        <v>M Worden</v>
      </c>
      <c r="B259" s="45">
        <f>'Career Batting'!D264</f>
        <v>19</v>
      </c>
      <c r="C259" s="45">
        <f>'Career Batting'!E264</f>
        <v>19</v>
      </c>
      <c r="D259" s="45">
        <f>'Career Batting'!F264</f>
        <v>1</v>
      </c>
      <c r="E259" s="45">
        <f>'Career Batting'!G264</f>
        <v>176</v>
      </c>
      <c r="F259" s="45">
        <f>'Career Batting'!J264</f>
        <v>34</v>
      </c>
      <c r="G259" s="45">
        <f>'Career Batting'!K264</f>
        <v>0</v>
      </c>
      <c r="H259" s="45">
        <f>'Career Batting'!L264</f>
        <v>0</v>
      </c>
      <c r="I259" s="45">
        <f>'Career Batting'!M264</f>
        <v>3</v>
      </c>
      <c r="J259" s="45">
        <f>'Career Batting'!N264</f>
        <v>18</v>
      </c>
      <c r="K259" s="45">
        <f>'Career Batting'!O264</f>
        <v>0</v>
      </c>
      <c r="L259" s="45" t="str">
        <f>IF(ISBLANK('Career Batting'!P264), "", 'Career Batting'!P264)</f>
        <v/>
      </c>
    </row>
    <row r="260" spans="1:12" x14ac:dyDescent="0.25">
      <c r="A260" s="45" t="str">
        <f>'Career Batting'!C265</f>
        <v>R Wyllie</v>
      </c>
      <c r="B260" s="45">
        <f>'Career Batting'!D265</f>
        <v>25</v>
      </c>
      <c r="C260" s="45">
        <f>'Career Batting'!E265</f>
        <v>25</v>
      </c>
      <c r="D260" s="45">
        <f>'Career Batting'!F265</f>
        <v>0</v>
      </c>
      <c r="E260" s="45">
        <f>'Career Batting'!G265</f>
        <v>377</v>
      </c>
      <c r="F260" s="45">
        <f>'Career Batting'!J265</f>
        <v>68</v>
      </c>
      <c r="G260" s="45">
        <f>'Career Batting'!K265</f>
        <v>2</v>
      </c>
      <c r="H260" s="45">
        <f>'Career Batting'!L265</f>
        <v>0</v>
      </c>
      <c r="I260" s="45">
        <f>'Career Batting'!M265</f>
        <v>5</v>
      </c>
      <c r="J260" s="45">
        <f>'Career Batting'!N265</f>
        <v>39</v>
      </c>
      <c r="K260" s="45">
        <f>'Career Batting'!O265</f>
        <v>1</v>
      </c>
      <c r="L260" s="45" t="str">
        <f>IF(ISBLANK('Career Batting'!P265), "", 'Career Batting'!P265)</f>
        <v/>
      </c>
    </row>
    <row r="261" spans="1:12" x14ac:dyDescent="0.25">
      <c r="A261" s="45" t="str">
        <f>'Career Batting'!C266</f>
        <v>V Yadab</v>
      </c>
      <c r="B261" s="45">
        <f>'Career Batting'!D266</f>
        <v>1</v>
      </c>
      <c r="C261" s="45">
        <f>'Career Batting'!E266</f>
        <v>1</v>
      </c>
      <c r="D261" s="45">
        <f>'Career Batting'!F266</f>
        <v>0</v>
      </c>
      <c r="E261" s="45">
        <f>'Career Batting'!G266</f>
        <v>17</v>
      </c>
      <c r="F261" s="45">
        <f>'Career Batting'!J266</f>
        <v>17</v>
      </c>
      <c r="G261" s="45">
        <f>'Career Batting'!K266</f>
        <v>0</v>
      </c>
      <c r="H261" s="45">
        <f>'Career Batting'!L266</f>
        <v>0</v>
      </c>
      <c r="I261" s="45">
        <f>'Career Batting'!M266</f>
        <v>0</v>
      </c>
      <c r="J261" s="45">
        <f>'Career Batting'!N266</f>
        <v>1</v>
      </c>
      <c r="K261" s="45">
        <f>'Career Batting'!O266</f>
        <v>0</v>
      </c>
      <c r="L261" s="45" t="str">
        <f>IF(ISBLANK('Career Batting'!P266), "", 'Career Batting'!P266)</f>
        <v/>
      </c>
    </row>
    <row r="262" spans="1:12" x14ac:dyDescent="0.25">
      <c r="A262" s="45" t="str">
        <f>'Career Batting'!C267</f>
        <v>? Yadav</v>
      </c>
      <c r="B262" s="45">
        <f>'Career Batting'!D267</f>
        <v>1</v>
      </c>
      <c r="C262" s="45">
        <f>'Career Batting'!E267</f>
        <v>1</v>
      </c>
      <c r="D262" s="45">
        <f>'Career Batting'!F267</f>
        <v>0</v>
      </c>
      <c r="E262" s="45">
        <f>'Career Batting'!G267</f>
        <v>2</v>
      </c>
      <c r="F262" s="45">
        <f>'Career Batting'!J267</f>
        <v>2</v>
      </c>
      <c r="G262" s="45">
        <f>'Career Batting'!K267</f>
        <v>0</v>
      </c>
      <c r="H262" s="45">
        <f>'Career Batting'!L267</f>
        <v>0</v>
      </c>
      <c r="I262" s="45">
        <f>'Career Batting'!M267</f>
        <v>0</v>
      </c>
      <c r="J262" s="45">
        <f>'Career Batting'!N267</f>
        <v>0</v>
      </c>
      <c r="K262" s="45">
        <f>'Career Batting'!O267</f>
        <v>0</v>
      </c>
      <c r="L262" s="45" t="str">
        <f>IF(ISBLANK('Career Batting'!P267), "", 'Career Batting'!P267)</f>
        <v/>
      </c>
    </row>
    <row r="263" spans="1:12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</row>
    <row r="264" spans="1:12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</row>
    <row r="265" spans="1:12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</row>
    <row r="266" spans="1:12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</row>
    <row r="267" spans="1:12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</row>
    <row r="268" spans="1:12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</row>
    <row r="269" spans="1:12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</row>
    <row r="270" spans="1:12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</row>
    <row r="271" spans="1:12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</row>
    <row r="272" spans="1:12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</row>
    <row r="273" spans="1:12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</row>
    <row r="274" spans="1:12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</row>
    <row r="275" spans="1:12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</row>
    <row r="276" spans="1:12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</row>
    <row r="277" spans="1:12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</row>
    <row r="278" spans="1:12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</row>
    <row r="279" spans="1:12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</row>
    <row r="280" spans="1:12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</row>
    <row r="281" spans="1:12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</row>
    <row r="282" spans="1:12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</row>
    <row r="283" spans="1:12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</row>
    <row r="284" spans="1:12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</row>
    <row r="285" spans="1:12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</row>
    <row r="286" spans="1:12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</row>
    <row r="287" spans="1:12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</row>
    <row r="288" spans="1:12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2017 Summary</vt:lpstr>
      <vt:lpstr>2017 Batting</vt:lpstr>
      <vt:lpstr>2017 Bowling</vt:lpstr>
      <vt:lpstr>2017 Fielding</vt:lpstr>
      <vt:lpstr>Career Batting</vt:lpstr>
      <vt:lpstr>Career Bowling</vt:lpstr>
      <vt:lpstr>Career Fielding</vt:lpstr>
      <vt:lpstr>Names</vt:lpstr>
      <vt:lpstr>Export  - batting</vt:lpstr>
      <vt:lpstr>Export - bowling</vt:lpstr>
      <vt:lpstr>Export - fielding</vt:lpstr>
    </vt:vector>
  </TitlesOfParts>
  <Company>WMEIMG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Lonnen</dc:creator>
  <cp:lastModifiedBy>James Tisato</cp:lastModifiedBy>
  <dcterms:created xsi:type="dcterms:W3CDTF">2017-11-06T10:31:27Z</dcterms:created>
  <dcterms:modified xsi:type="dcterms:W3CDTF">2018-09-16T14:16:01Z</dcterms:modified>
</cp:coreProperties>
</file>