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hs/Desktop/python_workspaces/sandbox/Pricing/FxPricing/"/>
    </mc:Choice>
  </mc:AlternateContent>
  <xr:revisionPtr revIDLastSave="0" documentId="13_ncr:1_{B3CAEE10-989F-C34E-B972-5763F5212BC7}" xr6:coauthVersionLast="47" xr6:coauthVersionMax="47" xr10:uidLastSave="{00000000-0000-0000-0000-000000000000}"/>
  <bookViews>
    <workbookView xWindow="0" yWindow="500" windowWidth="60160" windowHeight="32140" xr2:uid="{AE260054-CECD-704A-8392-8B6EA7DD95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1" l="1"/>
  <c r="I12" i="1"/>
  <c r="I11" i="1"/>
  <c r="I10" i="1"/>
  <c r="I9" i="1"/>
  <c r="I7" i="1"/>
  <c r="I8" i="1"/>
  <c r="I6" i="1"/>
</calcChain>
</file>

<file path=xl/sharedStrings.xml><?xml version="1.0" encoding="utf-8"?>
<sst xmlns="http://schemas.openxmlformats.org/spreadsheetml/2006/main" count="24" uniqueCount="23">
  <si>
    <t>선도 환율 커브</t>
    <phoneticPr fontId="2" type="noConversion"/>
  </si>
  <si>
    <t>Tenor</t>
    <phoneticPr fontId="2" type="noConversion"/>
  </si>
  <si>
    <t>Value</t>
    <phoneticPr fontId="2" type="noConversion"/>
  </si>
  <si>
    <t>CRS금리커브</t>
    <phoneticPr fontId="2" type="noConversion"/>
  </si>
  <si>
    <t>Rate</t>
    <phoneticPr fontId="2" type="noConversion"/>
  </si>
  <si>
    <t>평가일</t>
    <phoneticPr fontId="2" type="noConversion"/>
  </si>
  <si>
    <t>Notional
Amount(USD)</t>
    <phoneticPr fontId="2" type="noConversion"/>
  </si>
  <si>
    <t>현재 환율</t>
    <phoneticPr fontId="2" type="noConversion"/>
  </si>
  <si>
    <t>현물 환율</t>
    <phoneticPr fontId="2" type="noConversion"/>
  </si>
  <si>
    <t>선물 환율</t>
    <phoneticPr fontId="2" type="noConversion"/>
  </si>
  <si>
    <t>OBMS평가값</t>
    <phoneticPr fontId="2" type="noConversion"/>
  </si>
  <si>
    <t>현물환 결제일</t>
    <phoneticPr fontId="2" type="noConversion"/>
  </si>
  <si>
    <t>선물환 결제일</t>
    <phoneticPr fontId="2" type="noConversion"/>
  </si>
  <si>
    <t>JURO Pricing</t>
    <phoneticPr fontId="2" type="noConversion"/>
  </si>
  <si>
    <t>잔존 만기</t>
    <phoneticPr fontId="2" type="noConversion"/>
  </si>
  <si>
    <t>선도환율(잔존만기)</t>
    <phoneticPr fontId="2" type="noConversion"/>
  </si>
  <si>
    <t>CRS금리(잔존만기)</t>
    <phoneticPr fontId="2" type="noConversion"/>
  </si>
  <si>
    <t>선도환율-선물환</t>
    <phoneticPr fontId="2" type="noConversion"/>
  </si>
  <si>
    <t>현재 시점 가격</t>
    <phoneticPr fontId="2" type="noConversion"/>
  </si>
  <si>
    <t>평가값(KRW)</t>
    <phoneticPr fontId="2" type="noConversion"/>
  </si>
  <si>
    <t>평가값(USD)</t>
    <phoneticPr fontId="2" type="noConversion"/>
  </si>
  <si>
    <t>OBMS 평가값(USD)</t>
    <phoneticPr fontId="2" type="noConversion"/>
  </si>
  <si>
    <t xml:space="preserve">저희 계산 로직은 선물환 교환 시점의 원화 가격에서 CRS로 할인하여 평가시점 환율로 나눈 값입니다.
OBMS는 원화의 평가값은 동일 하나 USD로 환산 할 때 현물 환율로 나눈것으로 확인됩니다.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</si>
</sst>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76" formatCode="yyyy\-mm\-dd;@"/>
    <numFmt numFmtId="177" formatCode="#,##0.00000000"/>
    <numFmt numFmtId="184" formatCode="_(* #,##0.00000000_);_(* \(#,##0.00000000\);_(* &quot;-&quot;??_);_(@_)"/>
  </numFmts>
  <fonts count="6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Helvetica"/>
      <family val="2"/>
    </font>
    <font>
      <b/>
      <sz val="16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4" fontId="3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41" fontId="0" fillId="0" borderId="0" xfId="1" applyFont="1">
      <alignment vertical="center"/>
    </xf>
    <xf numFmtId="177" fontId="0" fillId="2" borderId="2" xfId="0" applyNumberFormat="1" applyFill="1" applyBorder="1">
      <alignment vertical="center"/>
    </xf>
    <xf numFmtId="0" fontId="0" fillId="2" borderId="1" xfId="0" applyFill="1" applyBorder="1">
      <alignment vertical="center"/>
    </xf>
    <xf numFmtId="41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184" fontId="0" fillId="0" borderId="0" xfId="0" applyNumberFormat="1">
      <alignment vertical="center"/>
    </xf>
    <xf numFmtId="0" fontId="0" fillId="0" borderId="0" xfId="0" applyAlignment="1">
      <alignment horizontal="left" vertical="top" wrapText="1"/>
    </xf>
    <xf numFmtId="43" fontId="5" fillId="0" borderId="0" xfId="0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2E9CB8"/>
      </a:accent2>
      <a:accent3>
        <a:srgbClr val="E97132"/>
      </a:accent3>
      <a:accent4>
        <a:srgbClr val="196B24"/>
      </a:accent4>
      <a:accent5>
        <a:srgbClr val="4EA72E"/>
      </a:accent5>
      <a:accent6>
        <a:srgbClr val="C80724"/>
      </a:accent6>
      <a:hlink>
        <a:srgbClr val="518B9B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D74A-10E8-AB44-93FB-F1385C8D8BF4}">
  <dimension ref="A1:I27"/>
  <sheetViews>
    <sheetView tabSelected="1" zoomScale="241" workbookViewId="0">
      <selection activeCell="F9" sqref="F9"/>
    </sheetView>
  </sheetViews>
  <sheetFormatPr baseColWidth="10" defaultRowHeight="18"/>
  <cols>
    <col min="1" max="1" width="12" customWidth="1"/>
    <col min="2" max="2" width="12.5703125" bestFit="1" customWidth="1"/>
    <col min="3" max="3" width="2.5703125" customWidth="1"/>
    <col min="6" max="6" width="3.7109375" customWidth="1"/>
    <col min="7" max="7" width="3.140625" customWidth="1"/>
    <col min="8" max="8" width="15.7109375" customWidth="1"/>
    <col min="9" max="9" width="21.5703125" bestFit="1" customWidth="1"/>
    <col min="11" max="11" width="16.5703125" customWidth="1"/>
  </cols>
  <sheetData>
    <row r="1" spans="1:9" ht="19" thickBot="1">
      <c r="A1" t="s">
        <v>5</v>
      </c>
      <c r="B1" s="3">
        <v>45446</v>
      </c>
      <c r="D1" t="s">
        <v>7</v>
      </c>
      <c r="E1">
        <v>1384.5</v>
      </c>
    </row>
    <row r="2" spans="1:9" ht="39" thickBot="1">
      <c r="A2" s="4" t="s">
        <v>6</v>
      </c>
      <c r="B2" s="5">
        <v>10000000</v>
      </c>
      <c r="D2" t="s">
        <v>8</v>
      </c>
      <c r="E2">
        <v>1325.3</v>
      </c>
      <c r="H2" s="7" t="s">
        <v>10</v>
      </c>
      <c r="I2" s="6">
        <v>479856.98127252999</v>
      </c>
    </row>
    <row r="3" spans="1:9">
      <c r="D3" t="s">
        <v>9</v>
      </c>
      <c r="E3">
        <v>1297.2</v>
      </c>
    </row>
    <row r="4" spans="1:9" ht="23">
      <c r="A4" t="s">
        <v>11</v>
      </c>
      <c r="B4" s="3">
        <v>45267</v>
      </c>
      <c r="H4" s="10" t="s">
        <v>13</v>
      </c>
      <c r="I4" s="10"/>
    </row>
    <row r="5" spans="1:9">
      <c r="A5" t="s">
        <v>12</v>
      </c>
      <c r="B5" s="3">
        <v>45636</v>
      </c>
    </row>
    <row r="6" spans="1:9">
      <c r="H6" t="s">
        <v>14</v>
      </c>
      <c r="I6">
        <f>(B5-B1)/365</f>
        <v>0.52054794520547942</v>
      </c>
    </row>
    <row r="7" spans="1:9">
      <c r="A7" t="s">
        <v>0</v>
      </c>
      <c r="D7" t="s">
        <v>3</v>
      </c>
      <c r="H7" t="s">
        <v>15</v>
      </c>
      <c r="I7">
        <f>B13+(B14-B13)/(A14-A13)*(I6-A13)</f>
        <v>1361.9082186849314</v>
      </c>
    </row>
    <row r="8" spans="1:9">
      <c r="A8" t="s">
        <v>1</v>
      </c>
      <c r="B8" t="s">
        <v>2</v>
      </c>
      <c r="D8" t="s">
        <v>1</v>
      </c>
      <c r="E8" t="s">
        <v>4</v>
      </c>
      <c r="H8" t="s">
        <v>16</v>
      </c>
      <c r="I8">
        <f>E10+(E11-E10)/(D11-D10)*(I6-D10)</f>
        <v>3.3323273013698626E-2</v>
      </c>
    </row>
    <row r="9" spans="1:9">
      <c r="A9" s="1">
        <v>2.7777800000000001E-3</v>
      </c>
      <c r="B9" s="2">
        <v>1376.5</v>
      </c>
      <c r="D9">
        <v>0.25</v>
      </c>
      <c r="E9" s="1">
        <v>3.4774640000000002E-2</v>
      </c>
      <c r="H9" t="s">
        <v>17</v>
      </c>
      <c r="I9">
        <f>I7-E3</f>
        <v>64.708218684931353</v>
      </c>
    </row>
    <row r="10" spans="1:9">
      <c r="A10" s="1">
        <v>1.944444E-2</v>
      </c>
      <c r="B10" s="2">
        <v>1376</v>
      </c>
      <c r="D10">
        <v>0.5</v>
      </c>
      <c r="E10" s="1">
        <v>3.3434369999999998E-2</v>
      </c>
      <c r="H10" t="s">
        <v>18</v>
      </c>
      <c r="I10">
        <f>I9*EXP(-I6*I8)</f>
        <v>63.595445728048304</v>
      </c>
    </row>
    <row r="11" spans="1:9">
      <c r="A11" s="1">
        <v>8.3333329999999997E-2</v>
      </c>
      <c r="B11" s="2">
        <v>1374.150003</v>
      </c>
      <c r="D11">
        <v>0.75</v>
      </c>
      <c r="E11" s="1">
        <v>3.2082689999999997E-2</v>
      </c>
      <c r="H11" t="s">
        <v>19</v>
      </c>
      <c r="I11" s="9">
        <f>I10*B2</f>
        <v>635954457.28048301</v>
      </c>
    </row>
    <row r="12" spans="1:9">
      <c r="A12" s="1">
        <v>0.25</v>
      </c>
      <c r="B12" s="2">
        <v>1369.600003</v>
      </c>
      <c r="D12">
        <v>1</v>
      </c>
      <c r="E12" s="1">
        <v>3.133859E-2</v>
      </c>
      <c r="H12" t="s">
        <v>20</v>
      </c>
      <c r="I12" s="13">
        <f>I11/E1</f>
        <v>459338.7195958707</v>
      </c>
    </row>
    <row r="13" spans="1:9">
      <c r="A13" s="1">
        <v>0.5</v>
      </c>
      <c r="B13" s="2">
        <v>1362.5</v>
      </c>
      <c r="D13">
        <v>1.5</v>
      </c>
      <c r="E13" s="1">
        <v>2.9994280000000002E-2</v>
      </c>
      <c r="I13" s="11"/>
    </row>
    <row r="14" spans="1:9">
      <c r="A14" s="1">
        <v>0.75</v>
      </c>
      <c r="B14" s="2">
        <v>1355.299994</v>
      </c>
      <c r="D14">
        <v>2</v>
      </c>
      <c r="E14" s="1">
        <v>2.917018E-2</v>
      </c>
      <c r="H14" t="s">
        <v>21</v>
      </c>
      <c r="I14" s="13">
        <f>I11/E2</f>
        <v>479856.98127252929</v>
      </c>
    </row>
    <row r="15" spans="1:9">
      <c r="A15" s="1">
        <v>1</v>
      </c>
      <c r="B15" s="2">
        <v>1348.099999</v>
      </c>
      <c r="D15">
        <v>2.5</v>
      </c>
      <c r="E15" s="1">
        <v>2.900231E-2</v>
      </c>
      <c r="I15" s="9"/>
    </row>
    <row r="16" spans="1:9">
      <c r="A16" s="1">
        <v>2</v>
      </c>
      <c r="B16" s="2">
        <v>1325.0247549999999</v>
      </c>
      <c r="D16">
        <v>3</v>
      </c>
      <c r="E16" s="1">
        <v>2.9002090000000001E-2</v>
      </c>
      <c r="H16" s="12" t="s">
        <v>22</v>
      </c>
      <c r="I16" s="12"/>
    </row>
    <row r="17" spans="1:9">
      <c r="A17" s="1">
        <v>3</v>
      </c>
      <c r="B17" s="2">
        <v>1309.3912009999999</v>
      </c>
      <c r="D17">
        <v>4</v>
      </c>
      <c r="E17" s="1">
        <v>2.8857710000000002E-2</v>
      </c>
      <c r="H17" s="12"/>
      <c r="I17" s="12"/>
    </row>
    <row r="18" spans="1:9">
      <c r="A18" s="1">
        <v>4</v>
      </c>
      <c r="B18" s="2">
        <v>1296.281694</v>
      </c>
      <c r="D18">
        <v>5</v>
      </c>
      <c r="E18" s="1">
        <v>2.9000620000000001E-2</v>
      </c>
      <c r="H18" s="12"/>
      <c r="I18" s="12"/>
    </row>
    <row r="19" spans="1:9">
      <c r="A19" s="1">
        <v>5</v>
      </c>
      <c r="B19" s="2">
        <v>1283.224461</v>
      </c>
      <c r="D19">
        <v>7</v>
      </c>
      <c r="E19" s="1">
        <v>2.841784E-2</v>
      </c>
      <c r="H19" s="12"/>
      <c r="I19" s="12"/>
    </row>
    <row r="20" spans="1:9">
      <c r="D20">
        <v>10</v>
      </c>
      <c r="E20" s="1">
        <v>2.7244850000000001E-2</v>
      </c>
      <c r="H20" s="12"/>
      <c r="I20" s="12"/>
    </row>
    <row r="21" spans="1:9">
      <c r="D21">
        <v>20</v>
      </c>
      <c r="E21" s="1">
        <v>2.5654989999999999E-2</v>
      </c>
      <c r="H21" s="12"/>
      <c r="I21" s="12"/>
    </row>
    <row r="27" spans="1:9">
      <c r="A27" s="8"/>
    </row>
  </sheetData>
  <mergeCells count="2">
    <mergeCell ref="H4:I4"/>
    <mergeCell ref="H16:I2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Hyeon-seung Yoo</dc:creator>
  <cp:lastModifiedBy>1</cp:lastModifiedBy>
  <dcterms:created xsi:type="dcterms:W3CDTF">2024-06-06T06:15:34Z</dcterms:created>
  <dcterms:modified xsi:type="dcterms:W3CDTF">2024-06-07T10:50:21Z</dcterms:modified>
</cp:coreProperties>
</file>