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eifeng/GitHub/Oil-and-Gas-Lease-Sales-Revenue-Model/"/>
    </mc:Choice>
  </mc:AlternateContent>
  <xr:revisionPtr revIDLastSave="0" documentId="13_ncr:1_{6EB1AB51-1F58-1341-8B88-9FE5C7E1017A}" xr6:coauthVersionLast="47" xr6:coauthVersionMax="47" xr10:uidLastSave="{00000000-0000-0000-0000-000000000000}"/>
  <bookViews>
    <workbookView xWindow="0" yWindow="860" windowWidth="30240" windowHeight="16620" xr2:uid="{A0F5D1E4-0AEC-1044-ADA3-1C824066DDB2}"/>
  </bookViews>
  <sheets>
    <sheet name="Intro" sheetId="9" r:id="rId1"/>
    <sheet name="A. Household Effect" sheetId="5" r:id="rId2"/>
    <sheet name="B. Regional Effect" sheetId="6" r:id="rId3"/>
    <sheet name="C. Federal Revenue Impact (v2)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D4" i="8"/>
  <c r="E4" i="8"/>
  <c r="F5" i="8" l="1"/>
  <c r="E5" i="8"/>
  <c r="D5" i="8"/>
  <c r="F6" i="8"/>
  <c r="E6" i="8"/>
  <c r="D6" i="8"/>
</calcChain>
</file>

<file path=xl/sharedStrings.xml><?xml version="1.0" encoding="utf-8"?>
<sst xmlns="http://schemas.openxmlformats.org/spreadsheetml/2006/main" count="145" uniqueCount="86">
  <si>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</si>
  <si>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</si>
  <si>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</si>
  <si>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</si>
  <si>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</si>
  <si>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</si>
  <si>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</si>
  <si>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</si>
  <si>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</si>
  <si>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</si>
  <si>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</si>
  <si>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</si>
  <si>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</si>
  <si>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</si>
  <si>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</si>
  <si>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</si>
  <si>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</si>
  <si>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</si>
  <si>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</si>
  <si>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</si>
  <si>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</si>
  <si>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</si>
  <si>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</si>
  <si>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</si>
  <si>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</si>
  <si>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</si>
  <si>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</si>
  <si>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</si>
  <si>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</si>
  <si>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</si>
  <si>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</si>
  <si>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</si>
  <si>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</si>
  <si>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</si>
  <si>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</si>
  <si>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</si>
  <si>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</si>
  <si>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</si>
  <si>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</si>
  <si>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</si>
  <si>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</si>
  <si>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</si>
  <si>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</si>
  <si>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</si>
  <si>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</si>
  <si>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</si>
  <si>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</si>
  <si>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</si>
  <si>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</si>
  <si>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</si>
  <si>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</si>
  <si>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Energy Consumption in 2023
(State Total, $ million)</t>
  </si>
  <si>
    <t>Energy Consumption in 2023
(Per Capita, $)</t>
  </si>
  <si>
    <t>State</t>
  </si>
  <si>
    <t>Energy Consumption in 2025
(Projected, Per Capita, $)</t>
  </si>
  <si>
    <t>Energy Consumption in 2025
(Projected, State Total, $ million)</t>
  </si>
  <si>
    <t>Household Energy Saving in 2025
from a 50% Price Decline ($)</t>
  </si>
  <si>
    <t>Household Energy Saving in 2025
from a 10% Price Decline ($)</t>
  </si>
  <si>
    <t>State Energy Saving in 2025
from a 10% Price Decline ($ million)</t>
  </si>
  <si>
    <t>State Energy Saving in 2025
from a 50% Price Decline ($ million)</t>
  </si>
  <si>
    <t>(1)</t>
  </si>
  <si>
    <t>(2)</t>
  </si>
  <si>
    <t>(3)</t>
  </si>
  <si>
    <t>Inflation rate used to 2025 projetion: 4.12% for 2023 and 2.9% for 2024.</t>
  </si>
  <si>
    <t>Source of 2023 data: Bureau of Economic Analysis.</t>
  </si>
  <si>
    <t>Average household size: 3 people.</t>
  </si>
  <si>
    <t>Notes:</t>
  </si>
  <si>
    <t>Budget window: 2025-2034</t>
  </si>
  <si>
    <t xml:space="preserve">    OFRA Preliminary Estimates on the Impact of Energy Policies on Households, States, and the Federal Budget</t>
  </si>
  <si>
    <t xml:space="preserve">    Sheet A:</t>
  </si>
  <si>
    <t xml:space="preserve">    Sheet C:</t>
  </si>
  <si>
    <t xml:space="preserve">    Sheet B:</t>
  </si>
  <si>
    <t>Impact of Energy Price Decrease on Household Energy Cost</t>
  </si>
  <si>
    <t>Impact of Energy Price Decrease on State Energy Cost</t>
  </si>
  <si>
    <t>10-Year Federal Revenue Impact Compared to
Biden Admin Baseline ($ billion)</t>
  </si>
  <si>
    <t>Increasing Off-Shore Lease Sales for 10 Years</t>
  </si>
  <si>
    <t>20 Sales/Year for 10 Years</t>
  </si>
  <si>
    <t>10 Sales/Year for 10 Years</t>
  </si>
  <si>
    <t>3 Sales/Year for 10 Years</t>
  </si>
  <si>
    <t>The Past-Decade High</t>
  </si>
  <si>
    <t>2 Times the Past-Decade High</t>
  </si>
  <si>
    <t>4 Times the Past-Decade High</t>
  </si>
  <si>
    <t>Numbers under different scenario combinations are generated from the "Scores" sheet in "Onshore Model - extended.xlsx" and "Offshore Model - extended.xlsx"</t>
  </si>
  <si>
    <t>Increasing On-Shore Acres Leased for 10 Years</t>
  </si>
  <si>
    <t>Impact of Leasing Increase on the Federal Budget (v2)</t>
  </si>
  <si>
    <t xml:space="preserve">    Version: 2025-03-26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</si>
</sst>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i/>
      <sz val="14"/>
      <color rgb="FF000000"/>
      <name val="Times New Roman"/>
      <family val="1"/>
    </font>
    <font>
      <u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24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43DB-7C41-7540-8735-8320B227F341}">
  <dimension ref="A1:B6"/>
  <sheetViews>
    <sheetView tabSelected="1" workbookViewId="0">
      <selection activeCell="A3" sqref="A3"/>
    </sheetView>
  </sheetViews>
  <sheetFormatPr baseColWidth="10" defaultRowHeight="16" x14ac:dyDescent="0.2"/>
  <cols>
    <col min="1" max="1" width="11.83203125" customWidth="1"/>
  </cols>
  <sheetData>
    <row r="1" spans="1:2" ht="18" x14ac:dyDescent="0.2">
      <c r="A1" s="9" t="s">
        <v>68</v>
      </c>
    </row>
    <row r="2" spans="1:2" ht="18" x14ac:dyDescent="0.2">
      <c r="A2" s="10" t="s">
        <v>85</v>
      </c>
    </row>
    <row r="4" spans="1:2" ht="18" x14ac:dyDescent="0.2">
      <c r="A4" s="11" t="s">
        <v>69</v>
      </c>
      <c r="B4" s="10" t="s">
        <v>72</v>
      </c>
    </row>
    <row r="5" spans="1:2" ht="18" x14ac:dyDescent="0.2">
      <c r="A5" s="11" t="s">
        <v>71</v>
      </c>
      <c r="B5" s="10" t="s">
        <v>73</v>
      </c>
    </row>
    <row r="6" spans="1:2" ht="18" x14ac:dyDescent="0.2">
      <c r="A6" s="11" t="s">
        <v>70</v>
      </c>
      <c r="B6" s="10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EBD1-F11D-7F4D-A1C9-F2E21D0A5C6B}">
  <dimension ref="A1:E57"/>
  <sheetViews>
    <sheetView workbookViewId="0">
      <selection activeCell="A55" sqref="A55"/>
    </sheetView>
  </sheetViews>
  <sheetFormatPr baseColWidth="10" defaultRowHeight="16" x14ac:dyDescent="0.2"/>
  <cols>
    <col min="2" max="3" width="24.6640625" bestFit="1" customWidth="1"/>
    <col min="4" max="5" width="28.1640625" bestFit="1" customWidth="1"/>
  </cols>
  <sheetData>
    <row r="1" spans="1:5" s="4" customFormat="1" ht="34" x14ac:dyDescent="0.2">
      <c r="A1" s="7" t="s">
        <v>53</v>
      </c>
      <c r="B1" s="8" t="s">
        <v>52</v>
      </c>
      <c r="C1" s="8" t="s">
        <v>54</v>
      </c>
      <c r="D1" s="8" t="s">
        <v>57</v>
      </c>
      <c r="E1" s="8" t="s">
        <v>56</v>
      </c>
    </row>
    <row r="2" spans="1:5" x14ac:dyDescent="0.2">
      <c r="A2" t="s">
        <v>0</v>
      </c>
      <c r="B2" s="2">
        <v>1502</v>
      </c>
      <c r="C2" s="2">
        <v>1609.2349895999998</v>
      </c>
      <c r="D2" s="2">
        <v>482.77049688</v>
      </c>
      <c r="E2" s="2">
        <v>2413.8524843999999</v>
      </c>
    </row>
    <row r="3" spans="1:5" x14ac:dyDescent="0.2">
      <c r="A3" t="s">
        <v>1</v>
      </c>
      <c r="B3" s="2">
        <v>1037</v>
      </c>
      <c r="C3" s="2">
        <v>1111.0364075999998</v>
      </c>
      <c r="D3" s="2">
        <v>333.31092228</v>
      </c>
      <c r="E3" s="2">
        <v>1666.5546113999999</v>
      </c>
    </row>
    <row r="4" spans="1:5" x14ac:dyDescent="0.2">
      <c r="A4" t="s">
        <v>2</v>
      </c>
      <c r="B4" s="2">
        <v>1346</v>
      </c>
      <c r="C4" s="2">
        <v>1442.0974007999998</v>
      </c>
      <c r="D4" s="2">
        <v>432.62922024</v>
      </c>
      <c r="E4" s="2">
        <v>2163.1461012</v>
      </c>
    </row>
    <row r="5" spans="1:5" x14ac:dyDescent="0.2">
      <c r="A5" t="s">
        <v>3</v>
      </c>
      <c r="B5" s="2">
        <v>1794</v>
      </c>
      <c r="C5" s="2">
        <v>1922.0822711999997</v>
      </c>
      <c r="D5" s="2">
        <v>576.62468135999995</v>
      </c>
      <c r="E5" s="2">
        <v>2883.1234067999994</v>
      </c>
    </row>
    <row r="6" spans="1:5" x14ac:dyDescent="0.2">
      <c r="A6" t="s">
        <v>4</v>
      </c>
      <c r="B6" s="2">
        <v>1320</v>
      </c>
      <c r="C6" s="2">
        <v>1414.2411359999996</v>
      </c>
      <c r="D6" s="2">
        <v>424.27234079999994</v>
      </c>
      <c r="E6" s="2">
        <v>2121.3617039999995</v>
      </c>
    </row>
    <row r="7" spans="1:5" x14ac:dyDescent="0.2">
      <c r="A7" t="s">
        <v>5</v>
      </c>
      <c r="B7" s="2">
        <v>1383</v>
      </c>
      <c r="C7" s="2">
        <v>1481.7390083999999</v>
      </c>
      <c r="D7" s="2">
        <v>444.52170251999996</v>
      </c>
      <c r="E7" s="2">
        <v>2222.6085125999998</v>
      </c>
    </row>
    <row r="8" spans="1:5" x14ac:dyDescent="0.2">
      <c r="A8" t="s">
        <v>6</v>
      </c>
      <c r="B8" s="2">
        <v>1128</v>
      </c>
      <c r="C8" s="2">
        <v>1208.5333343999996</v>
      </c>
      <c r="D8" s="2">
        <v>362.56000031999992</v>
      </c>
      <c r="E8" s="2">
        <v>1812.8000015999994</v>
      </c>
    </row>
    <row r="9" spans="1:5" x14ac:dyDescent="0.2">
      <c r="A9" t="s">
        <v>7</v>
      </c>
      <c r="B9" s="2">
        <v>1696</v>
      </c>
      <c r="C9" s="2">
        <v>1817.0855807999999</v>
      </c>
      <c r="D9" s="2">
        <v>545.12567423999997</v>
      </c>
      <c r="E9" s="2">
        <v>2725.6283711999999</v>
      </c>
    </row>
    <row r="10" spans="1:5" x14ac:dyDescent="0.2">
      <c r="A10" t="s">
        <v>8</v>
      </c>
      <c r="B10" s="2">
        <v>1532</v>
      </c>
      <c r="C10" s="2">
        <v>1641.3768335999996</v>
      </c>
      <c r="D10" s="2">
        <v>492.41305007999995</v>
      </c>
      <c r="E10" s="2">
        <v>2462.0652503999995</v>
      </c>
    </row>
    <row r="11" spans="1:5" x14ac:dyDescent="0.2">
      <c r="A11" t="s">
        <v>9</v>
      </c>
      <c r="B11" s="2">
        <v>1168</v>
      </c>
      <c r="C11" s="2">
        <v>1251.3891263999999</v>
      </c>
      <c r="D11" s="2">
        <v>375.41673792</v>
      </c>
      <c r="E11" s="2">
        <v>1877.0836895999998</v>
      </c>
    </row>
    <row r="12" spans="1:5" x14ac:dyDescent="0.2">
      <c r="A12" t="s">
        <v>10</v>
      </c>
      <c r="B12" s="2">
        <v>1506</v>
      </c>
      <c r="C12" s="2">
        <v>1613.5205687999996</v>
      </c>
      <c r="D12" s="2">
        <v>484.05617063999989</v>
      </c>
      <c r="E12" s="2">
        <v>2420.2808531999995</v>
      </c>
    </row>
    <row r="13" spans="1:5" x14ac:dyDescent="0.2">
      <c r="A13" t="s">
        <v>11</v>
      </c>
      <c r="B13" s="2">
        <v>748</v>
      </c>
      <c r="C13" s="2">
        <v>801.4033103999999</v>
      </c>
      <c r="D13" s="2">
        <v>240.42099311999999</v>
      </c>
      <c r="E13" s="2">
        <v>1202.1049655999998</v>
      </c>
    </row>
    <row r="14" spans="1:5" x14ac:dyDescent="0.2">
      <c r="A14" t="s">
        <v>12</v>
      </c>
      <c r="B14" s="2">
        <v>1732</v>
      </c>
      <c r="C14" s="2">
        <v>1855.6557935999997</v>
      </c>
      <c r="D14" s="2">
        <v>556.69673807999993</v>
      </c>
      <c r="E14" s="2">
        <v>2783.4836903999994</v>
      </c>
    </row>
    <row r="15" spans="1:5" x14ac:dyDescent="0.2">
      <c r="A15" t="s">
        <v>13</v>
      </c>
      <c r="B15" s="2">
        <v>1284</v>
      </c>
      <c r="C15" s="2">
        <v>1375.6709231999998</v>
      </c>
      <c r="D15" s="2">
        <v>412.70127695999997</v>
      </c>
      <c r="E15" s="2">
        <v>2063.5063848</v>
      </c>
    </row>
    <row r="16" spans="1:5" x14ac:dyDescent="0.2">
      <c r="A16" t="s">
        <v>14</v>
      </c>
      <c r="B16" s="2">
        <v>1642</v>
      </c>
      <c r="C16" s="2">
        <v>1759.2302615999997</v>
      </c>
      <c r="D16" s="2">
        <v>527.76907847999996</v>
      </c>
      <c r="E16" s="2">
        <v>2638.8453923999996</v>
      </c>
    </row>
    <row r="17" spans="1:5" x14ac:dyDescent="0.2">
      <c r="A17" t="s">
        <v>15</v>
      </c>
      <c r="B17" s="2">
        <v>2000</v>
      </c>
      <c r="C17" s="2">
        <v>2142.7895999999996</v>
      </c>
      <c r="D17" s="2">
        <v>642.83687999999995</v>
      </c>
      <c r="E17" s="2">
        <v>3214.1843999999992</v>
      </c>
    </row>
    <row r="18" spans="1:5" x14ac:dyDescent="0.2">
      <c r="A18" t="s">
        <v>16</v>
      </c>
      <c r="B18" s="2">
        <v>1365</v>
      </c>
      <c r="C18" s="2">
        <v>1462.4539019999997</v>
      </c>
      <c r="D18" s="2">
        <v>438.73617059999992</v>
      </c>
      <c r="E18" s="2">
        <v>2193.6808529999998</v>
      </c>
    </row>
    <row r="19" spans="1:5" x14ac:dyDescent="0.2">
      <c r="A19" t="s">
        <v>17</v>
      </c>
      <c r="B19" s="2">
        <v>1634</v>
      </c>
      <c r="C19" s="2">
        <v>1750.6591031999997</v>
      </c>
      <c r="D19" s="2">
        <v>525.19773095999994</v>
      </c>
      <c r="E19" s="2">
        <v>2625.9886547999995</v>
      </c>
    </row>
    <row r="20" spans="1:5" x14ac:dyDescent="0.2">
      <c r="A20" t="s">
        <v>18</v>
      </c>
      <c r="B20" s="2">
        <v>1509</v>
      </c>
      <c r="C20" s="2">
        <v>1616.7347531999997</v>
      </c>
      <c r="D20" s="2">
        <v>485.0204259599999</v>
      </c>
      <c r="E20" s="2">
        <v>2425.1021297999996</v>
      </c>
    </row>
    <row r="21" spans="1:5" x14ac:dyDescent="0.2">
      <c r="A21" t="s">
        <v>19</v>
      </c>
      <c r="B21" s="2">
        <v>1991</v>
      </c>
      <c r="C21" s="2">
        <v>2133.1470467999998</v>
      </c>
      <c r="D21" s="2">
        <v>639.94411403999993</v>
      </c>
      <c r="E21" s="2">
        <v>3199.7205701999997</v>
      </c>
    </row>
    <row r="22" spans="1:5" x14ac:dyDescent="0.2">
      <c r="A22" t="s">
        <v>20</v>
      </c>
      <c r="B22" s="2">
        <v>1263</v>
      </c>
      <c r="C22" s="2">
        <v>1353.1716323999999</v>
      </c>
      <c r="D22" s="2">
        <v>405.95148971999993</v>
      </c>
      <c r="E22" s="2">
        <v>2029.7574485999999</v>
      </c>
    </row>
    <row r="23" spans="1:5" x14ac:dyDescent="0.2">
      <c r="A23" t="s">
        <v>21</v>
      </c>
      <c r="B23" s="2">
        <v>1019</v>
      </c>
      <c r="C23" s="2">
        <v>1091.7513011999999</v>
      </c>
      <c r="D23" s="2">
        <v>327.52539036000002</v>
      </c>
      <c r="E23" s="2">
        <v>1637.6269517999999</v>
      </c>
    </row>
    <row r="24" spans="1:5" x14ac:dyDescent="0.2">
      <c r="A24" t="s">
        <v>22</v>
      </c>
      <c r="B24" s="2">
        <v>1449</v>
      </c>
      <c r="C24" s="2">
        <v>1552.4510651999997</v>
      </c>
      <c r="D24" s="2">
        <v>465.73531955999994</v>
      </c>
      <c r="E24" s="2">
        <v>2328.6765977999994</v>
      </c>
    </row>
    <row r="25" spans="1:5" x14ac:dyDescent="0.2">
      <c r="A25" t="s">
        <v>23</v>
      </c>
      <c r="B25" s="2">
        <v>1576</v>
      </c>
      <c r="C25" s="2">
        <v>1688.5182047999997</v>
      </c>
      <c r="D25" s="2">
        <v>506.55546143999993</v>
      </c>
      <c r="E25" s="2">
        <v>2532.7773071999995</v>
      </c>
    </row>
    <row r="26" spans="1:5" x14ac:dyDescent="0.2">
      <c r="A26" t="s">
        <v>24</v>
      </c>
      <c r="B26" s="2">
        <v>1561</v>
      </c>
      <c r="C26" s="2">
        <v>1672.4472827999996</v>
      </c>
      <c r="D26" s="2">
        <v>501.7341848399999</v>
      </c>
      <c r="E26" s="2">
        <v>2508.6709241999993</v>
      </c>
    </row>
    <row r="27" spans="1:5" x14ac:dyDescent="0.2">
      <c r="A27" t="s">
        <v>25</v>
      </c>
      <c r="B27" s="2">
        <v>2020</v>
      </c>
      <c r="C27" s="2">
        <v>2164.2174959999993</v>
      </c>
      <c r="D27" s="2">
        <v>649.26524879999988</v>
      </c>
      <c r="E27" s="2">
        <v>3246.326243999999</v>
      </c>
    </row>
    <row r="28" spans="1:5" x14ac:dyDescent="0.2">
      <c r="A28" t="s">
        <v>26</v>
      </c>
      <c r="B28" s="2">
        <v>1721</v>
      </c>
      <c r="C28" s="2">
        <v>1843.8704507999998</v>
      </c>
      <c r="D28" s="2">
        <v>553.16113524000002</v>
      </c>
      <c r="E28" s="2">
        <v>2765.8056761999997</v>
      </c>
    </row>
    <row r="29" spans="1:5" x14ac:dyDescent="0.2">
      <c r="A29" t="s">
        <v>27</v>
      </c>
      <c r="B29" s="2">
        <v>1992</v>
      </c>
      <c r="C29" s="2">
        <v>2134.2184415999996</v>
      </c>
      <c r="D29" s="2">
        <v>640.26553247999993</v>
      </c>
      <c r="E29" s="2">
        <v>3201.3276623999991</v>
      </c>
    </row>
    <row r="30" spans="1:5" x14ac:dyDescent="0.2">
      <c r="A30" t="s">
        <v>28</v>
      </c>
      <c r="B30" s="2">
        <v>1276</v>
      </c>
      <c r="C30" s="2">
        <v>1367.0997647999998</v>
      </c>
      <c r="D30" s="2">
        <v>410.12992943999996</v>
      </c>
      <c r="E30" s="2">
        <v>2050.6496471999999</v>
      </c>
    </row>
    <row r="31" spans="1:5" x14ac:dyDescent="0.2">
      <c r="A31" t="s">
        <v>29</v>
      </c>
      <c r="B31" s="2">
        <v>1714</v>
      </c>
      <c r="C31" s="2">
        <v>1836.3706871999996</v>
      </c>
      <c r="D31" s="2">
        <v>550.91120615999989</v>
      </c>
      <c r="E31" s="2">
        <v>2754.5560307999995</v>
      </c>
    </row>
    <row r="32" spans="1:5" x14ac:dyDescent="0.2">
      <c r="A32" t="s">
        <v>30</v>
      </c>
      <c r="B32" s="2">
        <v>1238</v>
      </c>
      <c r="C32" s="2">
        <v>1326.3867624</v>
      </c>
      <c r="D32" s="2">
        <v>397.91602871999999</v>
      </c>
      <c r="E32" s="2">
        <v>1989.5801435999999</v>
      </c>
    </row>
    <row r="33" spans="1:5" x14ac:dyDescent="0.2">
      <c r="A33" t="s">
        <v>31</v>
      </c>
      <c r="B33" s="2">
        <v>1532</v>
      </c>
      <c r="C33" s="2">
        <v>1641.3768335999996</v>
      </c>
      <c r="D33" s="2">
        <v>492.41305007999995</v>
      </c>
      <c r="E33" s="2">
        <v>2462.0652503999995</v>
      </c>
    </row>
    <row r="34" spans="1:5" x14ac:dyDescent="0.2">
      <c r="A34" t="s">
        <v>32</v>
      </c>
      <c r="B34" s="2">
        <v>875</v>
      </c>
      <c r="C34" s="2">
        <v>937.47044999999991</v>
      </c>
      <c r="D34" s="2">
        <v>281.24113499999999</v>
      </c>
      <c r="E34" s="2">
        <v>1406.2056749999999</v>
      </c>
    </row>
    <row r="35" spans="1:5" x14ac:dyDescent="0.2">
      <c r="A35" t="s">
        <v>33</v>
      </c>
      <c r="B35" s="2">
        <v>1399</v>
      </c>
      <c r="C35" s="2">
        <v>1498.8813251999998</v>
      </c>
      <c r="D35" s="2">
        <v>449.66439755999988</v>
      </c>
      <c r="E35" s="2">
        <v>2248.3219877999995</v>
      </c>
    </row>
    <row r="36" spans="1:5" x14ac:dyDescent="0.2">
      <c r="A36" t="s">
        <v>34</v>
      </c>
      <c r="B36" s="2">
        <v>1133</v>
      </c>
      <c r="C36" s="2">
        <v>1213.8903083999999</v>
      </c>
      <c r="D36" s="2">
        <v>364.16709251999998</v>
      </c>
      <c r="E36" s="2">
        <v>1820.8354625999998</v>
      </c>
    </row>
    <row r="37" spans="1:5" x14ac:dyDescent="0.2">
      <c r="A37" t="s">
        <v>35</v>
      </c>
      <c r="B37" s="2">
        <v>1405</v>
      </c>
      <c r="C37" s="2">
        <v>1505.3096939999998</v>
      </c>
      <c r="D37" s="2">
        <v>451.5929081999999</v>
      </c>
      <c r="E37" s="2">
        <v>2257.9645409999998</v>
      </c>
    </row>
    <row r="38" spans="1:5" x14ac:dyDescent="0.2">
      <c r="A38" t="s">
        <v>36</v>
      </c>
      <c r="B38" s="2">
        <v>1735</v>
      </c>
      <c r="C38" s="2">
        <v>1858.8699779999995</v>
      </c>
      <c r="D38" s="2">
        <v>557.66099339999982</v>
      </c>
      <c r="E38" s="2">
        <v>2788.3049669999991</v>
      </c>
    </row>
    <row r="39" spans="1:5" x14ac:dyDescent="0.2">
      <c r="A39" t="s">
        <v>37</v>
      </c>
      <c r="B39" s="2">
        <v>1311</v>
      </c>
      <c r="C39" s="2">
        <v>1404.5985827999998</v>
      </c>
      <c r="D39" s="2">
        <v>421.37957483999998</v>
      </c>
      <c r="E39" s="2">
        <v>2106.8978741999999</v>
      </c>
    </row>
    <row r="40" spans="1:5" x14ac:dyDescent="0.2">
      <c r="A40" t="s">
        <v>38</v>
      </c>
      <c r="B40" s="2">
        <v>1471</v>
      </c>
      <c r="C40" s="2">
        <v>1576.0217507999998</v>
      </c>
      <c r="D40" s="2">
        <v>472.80652523999998</v>
      </c>
      <c r="E40" s="2">
        <v>2364.0326261999999</v>
      </c>
    </row>
    <row r="41" spans="1:5" x14ac:dyDescent="0.2">
      <c r="A41" t="s">
        <v>39</v>
      </c>
      <c r="B41" s="2">
        <v>961</v>
      </c>
      <c r="C41" s="2">
        <v>1029.6104027999997</v>
      </c>
      <c r="D41" s="2">
        <v>308.88312083999995</v>
      </c>
      <c r="E41" s="2">
        <v>1544.4156041999995</v>
      </c>
    </row>
    <row r="42" spans="1:5" x14ac:dyDescent="0.2">
      <c r="A42" t="s">
        <v>40</v>
      </c>
      <c r="B42" s="2">
        <v>1808</v>
      </c>
      <c r="C42" s="2">
        <v>1937.0817983999998</v>
      </c>
      <c r="D42" s="2">
        <v>581.12453951999998</v>
      </c>
      <c r="E42" s="2">
        <v>2905.6226975999998</v>
      </c>
    </row>
    <row r="43" spans="1:5" x14ac:dyDescent="0.2">
      <c r="A43" t="s">
        <v>41</v>
      </c>
      <c r="B43" s="2">
        <v>1238</v>
      </c>
      <c r="C43" s="2">
        <v>1326.3867624</v>
      </c>
      <c r="D43" s="2">
        <v>397.91602871999999</v>
      </c>
      <c r="E43" s="2">
        <v>1989.5801435999999</v>
      </c>
    </row>
    <row r="44" spans="1:5" x14ac:dyDescent="0.2">
      <c r="A44" t="s">
        <v>42</v>
      </c>
      <c r="B44" s="2">
        <v>1423</v>
      </c>
      <c r="C44" s="2">
        <v>1524.5948003999997</v>
      </c>
      <c r="D44" s="2">
        <v>457.37844011999994</v>
      </c>
      <c r="E44" s="2">
        <v>2286.8922005999993</v>
      </c>
    </row>
    <row r="45" spans="1:5" x14ac:dyDescent="0.2">
      <c r="A45" t="s">
        <v>43</v>
      </c>
      <c r="B45" s="2">
        <v>1500</v>
      </c>
      <c r="C45" s="2">
        <v>1607.0921999999998</v>
      </c>
      <c r="D45" s="2">
        <v>482.12765999999999</v>
      </c>
      <c r="E45" s="2">
        <v>2410.6382999999996</v>
      </c>
    </row>
    <row r="46" spans="1:5" x14ac:dyDescent="0.2">
      <c r="A46" t="s">
        <v>44</v>
      </c>
      <c r="B46" s="2">
        <v>1449</v>
      </c>
      <c r="C46" s="2">
        <v>1552.4510651999997</v>
      </c>
      <c r="D46" s="2">
        <v>465.73531955999994</v>
      </c>
      <c r="E46" s="2">
        <v>2328.6765977999994</v>
      </c>
    </row>
    <row r="47" spans="1:5" x14ac:dyDescent="0.2">
      <c r="A47" t="s">
        <v>45</v>
      </c>
      <c r="B47" s="2">
        <v>1654</v>
      </c>
      <c r="C47" s="2">
        <v>1772.0869991999996</v>
      </c>
      <c r="D47" s="2">
        <v>531.62609975999987</v>
      </c>
      <c r="E47" s="2">
        <v>2658.1304987999993</v>
      </c>
    </row>
    <row r="48" spans="1:5" x14ac:dyDescent="0.2">
      <c r="A48" t="s">
        <v>46</v>
      </c>
      <c r="B48" s="2">
        <v>1404</v>
      </c>
      <c r="C48" s="2">
        <v>1504.2382991999998</v>
      </c>
      <c r="D48" s="2">
        <v>451.27148975999989</v>
      </c>
      <c r="E48" s="2">
        <v>2256.3574487999995</v>
      </c>
    </row>
    <row r="49" spans="1:5" x14ac:dyDescent="0.2">
      <c r="A49" t="s">
        <v>47</v>
      </c>
      <c r="B49" s="2">
        <v>1146</v>
      </c>
      <c r="C49" s="2">
        <v>1227.8184407999997</v>
      </c>
      <c r="D49" s="2">
        <v>368.34553223999995</v>
      </c>
      <c r="E49" s="2">
        <v>1841.7276611999996</v>
      </c>
    </row>
    <row r="50" spans="1:5" x14ac:dyDescent="0.2">
      <c r="A50" t="s">
        <v>48</v>
      </c>
      <c r="B50" s="2">
        <v>1519</v>
      </c>
      <c r="C50" s="2">
        <v>1627.4487011999997</v>
      </c>
      <c r="D50" s="2">
        <v>488.23461035999992</v>
      </c>
      <c r="E50" s="2">
        <v>2441.1730517999995</v>
      </c>
    </row>
    <row r="51" spans="1:5" x14ac:dyDescent="0.2">
      <c r="A51" t="s">
        <v>49</v>
      </c>
      <c r="B51" s="2">
        <v>1946</v>
      </c>
      <c r="C51" s="2">
        <v>2084.9342807999997</v>
      </c>
      <c r="D51" s="2">
        <v>625.48028423999995</v>
      </c>
      <c r="E51" s="2">
        <v>3127.4014211999993</v>
      </c>
    </row>
    <row r="52" spans="1:5" x14ac:dyDescent="0.2">
      <c r="A52" t="s">
        <v>50</v>
      </c>
      <c r="B52" s="2">
        <v>1798</v>
      </c>
      <c r="C52" s="2">
        <v>1926.3678503999997</v>
      </c>
      <c r="D52" s="2">
        <v>577.91035511999996</v>
      </c>
      <c r="E52" s="2">
        <v>2889.5517755999995</v>
      </c>
    </row>
    <row r="54" spans="1:5" x14ac:dyDescent="0.2">
      <c r="A54" t="s">
        <v>66</v>
      </c>
    </row>
    <row r="55" spans="1:5" x14ac:dyDescent="0.2">
      <c r="A55">
        <v>1</v>
      </c>
      <c r="B55" t="s">
        <v>64</v>
      </c>
    </row>
    <row r="56" spans="1:5" x14ac:dyDescent="0.2">
      <c r="A56">
        <v>2</v>
      </c>
      <c r="B56" t="s">
        <v>63</v>
      </c>
    </row>
    <row r="57" spans="1:5" x14ac:dyDescent="0.2">
      <c r="A57">
        <v>3</v>
      </c>
      <c r="B57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ED8B-5F79-644F-8F79-1C491AD70CE4}">
  <dimension ref="A1:E56"/>
  <sheetViews>
    <sheetView workbookViewId="0">
      <selection activeCell="A55" sqref="A55"/>
    </sheetView>
  </sheetViews>
  <sheetFormatPr baseColWidth="10" defaultRowHeight="16" x14ac:dyDescent="0.2"/>
  <cols>
    <col min="2" max="2" width="24.6640625" bestFit="1" customWidth="1"/>
    <col min="3" max="3" width="28.33203125" bestFit="1" customWidth="1"/>
    <col min="4" max="5" width="30.83203125" bestFit="1" customWidth="1"/>
  </cols>
  <sheetData>
    <row r="1" spans="1:5" s="4" customFormat="1" ht="34" x14ac:dyDescent="0.2">
      <c r="A1" s="7" t="s">
        <v>53</v>
      </c>
      <c r="B1" s="8" t="s">
        <v>51</v>
      </c>
      <c r="C1" s="8" t="s">
        <v>55</v>
      </c>
      <c r="D1" s="8" t="s">
        <v>58</v>
      </c>
      <c r="E1" s="8" t="s">
        <v>59</v>
      </c>
    </row>
    <row r="2" spans="1:5" x14ac:dyDescent="0.2">
      <c r="A2" t="s">
        <v>0</v>
      </c>
      <c r="B2" s="2">
        <v>7672.9</v>
      </c>
      <c r="C2" s="2">
        <v>8220.7051609199989</v>
      </c>
      <c r="D2" s="2">
        <v>822.07051609199993</v>
      </c>
      <c r="E2" s="2">
        <v>4110.3525804599994</v>
      </c>
    </row>
    <row r="3" spans="1:5" x14ac:dyDescent="0.2">
      <c r="A3" t="s">
        <v>1</v>
      </c>
      <c r="B3" s="2">
        <v>760.3</v>
      </c>
      <c r="C3" s="2">
        <v>814.58146643999987</v>
      </c>
      <c r="D3" s="2">
        <v>81.458146643999996</v>
      </c>
      <c r="E3" s="2">
        <v>407.29073321999994</v>
      </c>
    </row>
    <row r="4" spans="1:5" x14ac:dyDescent="0.2">
      <c r="A4" t="s">
        <v>2</v>
      </c>
      <c r="B4" s="2">
        <v>10003.5</v>
      </c>
      <c r="C4" s="2">
        <v>10717.697881799997</v>
      </c>
      <c r="D4" s="2">
        <v>1071.7697881799998</v>
      </c>
      <c r="E4" s="2">
        <v>5358.8489408999985</v>
      </c>
    </row>
    <row r="5" spans="1:5" x14ac:dyDescent="0.2">
      <c r="A5" t="s">
        <v>3</v>
      </c>
      <c r="B5" s="2">
        <v>5504.4</v>
      </c>
      <c r="C5" s="2">
        <v>5897.3855371199979</v>
      </c>
      <c r="D5" s="2">
        <v>589.73855371199977</v>
      </c>
      <c r="E5" s="2">
        <v>2948.692768559999</v>
      </c>
    </row>
    <row r="6" spans="1:5" x14ac:dyDescent="0.2">
      <c r="A6" t="s">
        <v>4</v>
      </c>
      <c r="B6" s="2">
        <v>51440.9</v>
      </c>
      <c r="C6" s="2">
        <v>55113.51276731999</v>
      </c>
      <c r="D6" s="2">
        <v>5511.351276731999</v>
      </c>
      <c r="E6" s="2">
        <v>27556.756383659995</v>
      </c>
    </row>
    <row r="7" spans="1:5" x14ac:dyDescent="0.2">
      <c r="A7" t="s">
        <v>5</v>
      </c>
      <c r="B7" s="2">
        <v>8127.2</v>
      </c>
      <c r="C7" s="2">
        <v>8707.4398185599985</v>
      </c>
      <c r="D7" s="2">
        <v>870.74398185599989</v>
      </c>
      <c r="E7" s="2">
        <v>4353.7199092799992</v>
      </c>
    </row>
    <row r="8" spans="1:5" x14ac:dyDescent="0.2">
      <c r="A8" t="s">
        <v>6</v>
      </c>
      <c r="B8" s="2">
        <v>4080.7</v>
      </c>
      <c r="C8" s="2">
        <v>4372.0407603599988</v>
      </c>
      <c r="D8" s="2">
        <v>437.20407603599989</v>
      </c>
      <c r="E8" s="2">
        <v>2186.0203801799994</v>
      </c>
    </row>
    <row r="9" spans="1:5" x14ac:dyDescent="0.2">
      <c r="A9" t="s">
        <v>7</v>
      </c>
      <c r="B9" s="2">
        <v>1750.5</v>
      </c>
      <c r="C9" s="2">
        <v>1875.4765973999995</v>
      </c>
      <c r="D9" s="2">
        <v>187.54765973999997</v>
      </c>
      <c r="E9" s="2">
        <v>937.73829869999975</v>
      </c>
    </row>
    <row r="10" spans="1:5" x14ac:dyDescent="0.2">
      <c r="A10" t="s">
        <v>8</v>
      </c>
      <c r="B10" s="2">
        <v>1040.3</v>
      </c>
      <c r="C10" s="2">
        <v>1114.5720104399998</v>
      </c>
      <c r="D10" s="2">
        <v>111.45720104399999</v>
      </c>
      <c r="E10" s="2">
        <v>557.28600521999988</v>
      </c>
    </row>
    <row r="11" spans="1:5" x14ac:dyDescent="0.2">
      <c r="A11" t="s">
        <v>9</v>
      </c>
      <c r="B11" s="2">
        <v>26415.8</v>
      </c>
      <c r="C11" s="2">
        <v>28301.750757839993</v>
      </c>
      <c r="D11" s="2">
        <v>2830.1750757839995</v>
      </c>
      <c r="E11" s="2">
        <v>14150.875378919996</v>
      </c>
    </row>
    <row r="12" spans="1:5" x14ac:dyDescent="0.2">
      <c r="A12" t="s">
        <v>10</v>
      </c>
      <c r="B12" s="2">
        <v>16606.5</v>
      </c>
      <c r="C12" s="2">
        <v>17792.117746199998</v>
      </c>
      <c r="D12" s="2">
        <v>1779.2117746199999</v>
      </c>
      <c r="E12" s="2">
        <v>8896.0588730999989</v>
      </c>
    </row>
    <row r="13" spans="1:5" x14ac:dyDescent="0.2">
      <c r="A13" t="s">
        <v>11</v>
      </c>
      <c r="B13" s="2">
        <v>1074.0999999999999</v>
      </c>
      <c r="C13" s="2">
        <v>1150.7851546799998</v>
      </c>
      <c r="D13" s="2">
        <v>115.07851546799998</v>
      </c>
      <c r="E13" s="2">
        <v>575.39257733999989</v>
      </c>
    </row>
    <row r="14" spans="1:5" x14ac:dyDescent="0.2">
      <c r="A14" t="s">
        <v>12</v>
      </c>
      <c r="B14" s="2">
        <v>3402</v>
      </c>
      <c r="C14" s="2">
        <v>3644.8851095999994</v>
      </c>
      <c r="D14" s="2">
        <v>364.48851095999999</v>
      </c>
      <c r="E14" s="2">
        <v>1822.4425547999997</v>
      </c>
    </row>
    <row r="15" spans="1:5" x14ac:dyDescent="0.2">
      <c r="A15" t="s">
        <v>13</v>
      </c>
      <c r="B15" s="2">
        <v>16107.8</v>
      </c>
      <c r="C15" s="2">
        <v>17257.813159439997</v>
      </c>
      <c r="D15" s="2">
        <v>1725.7813159439997</v>
      </c>
      <c r="E15" s="2">
        <v>8628.9065797199983</v>
      </c>
    </row>
    <row r="16" spans="1:5" x14ac:dyDescent="0.2">
      <c r="A16" t="s">
        <v>14</v>
      </c>
      <c r="B16" s="2">
        <v>11269</v>
      </c>
      <c r="C16" s="2">
        <v>12073.548001199999</v>
      </c>
      <c r="D16" s="2">
        <v>1207.3548001199999</v>
      </c>
      <c r="E16" s="2">
        <v>6036.7740005999995</v>
      </c>
    </row>
    <row r="17" spans="1:5" x14ac:dyDescent="0.2">
      <c r="A17" t="s">
        <v>15</v>
      </c>
      <c r="B17" s="2">
        <v>6414.4</v>
      </c>
      <c r="C17" s="2">
        <v>6872.3548051199987</v>
      </c>
      <c r="D17" s="2">
        <v>687.23548051199987</v>
      </c>
      <c r="E17" s="2">
        <v>3436.1774025599993</v>
      </c>
    </row>
    <row r="18" spans="1:5" x14ac:dyDescent="0.2">
      <c r="A18" t="s">
        <v>16</v>
      </c>
      <c r="B18" s="2">
        <v>4013.7</v>
      </c>
      <c r="C18" s="2">
        <v>4300.2573087599985</v>
      </c>
      <c r="D18" s="2">
        <v>430.0257308759999</v>
      </c>
      <c r="E18" s="2">
        <v>2150.1286543799993</v>
      </c>
    </row>
    <row r="19" spans="1:5" x14ac:dyDescent="0.2">
      <c r="A19" t="s">
        <v>17</v>
      </c>
      <c r="B19" s="2">
        <v>7397</v>
      </c>
      <c r="C19" s="2">
        <v>7925.1073355999988</v>
      </c>
      <c r="D19" s="2">
        <v>792.51073355999995</v>
      </c>
      <c r="E19" s="2">
        <v>3962.5536677999994</v>
      </c>
    </row>
    <row r="20" spans="1:5" x14ac:dyDescent="0.2">
      <c r="A20" t="s">
        <v>18</v>
      </c>
      <c r="B20" s="2">
        <v>6903.2</v>
      </c>
      <c r="C20" s="2">
        <v>7396.0525833599986</v>
      </c>
      <c r="D20" s="2">
        <v>739.60525833599991</v>
      </c>
      <c r="E20" s="2">
        <v>3698.0262916799993</v>
      </c>
    </row>
    <row r="21" spans="1:5" x14ac:dyDescent="0.2">
      <c r="A21" t="s">
        <v>19</v>
      </c>
      <c r="B21" s="2">
        <v>2779.3</v>
      </c>
      <c r="C21" s="2">
        <v>2977.7275676399995</v>
      </c>
      <c r="D21" s="2">
        <v>297.77275676399995</v>
      </c>
      <c r="E21" s="2">
        <v>1488.8637838199998</v>
      </c>
    </row>
    <row r="22" spans="1:5" x14ac:dyDescent="0.2">
      <c r="A22" t="s">
        <v>20</v>
      </c>
      <c r="B22" s="2">
        <v>7805.3</v>
      </c>
      <c r="C22" s="2">
        <v>8362.5578324399994</v>
      </c>
      <c r="D22" s="2">
        <v>836.25578324399999</v>
      </c>
      <c r="E22" s="2">
        <v>4181.2789162199997</v>
      </c>
    </row>
    <row r="23" spans="1:5" x14ac:dyDescent="0.2">
      <c r="A23" t="s">
        <v>21</v>
      </c>
      <c r="B23" s="2">
        <v>7132.6</v>
      </c>
      <c r="C23" s="2">
        <v>7641.8305504799991</v>
      </c>
      <c r="D23" s="2">
        <v>764.18305504799991</v>
      </c>
      <c r="E23" s="2">
        <v>3820.9152752399996</v>
      </c>
    </row>
    <row r="24" spans="1:5" x14ac:dyDescent="0.2">
      <c r="A24" t="s">
        <v>22</v>
      </c>
      <c r="B24" s="2">
        <v>14547.8</v>
      </c>
      <c r="C24" s="2">
        <v>15586.437271439996</v>
      </c>
      <c r="D24" s="2">
        <v>1558.6437271439997</v>
      </c>
      <c r="E24" s="2">
        <v>7793.218635719998</v>
      </c>
    </row>
    <row r="25" spans="1:5" x14ac:dyDescent="0.2">
      <c r="A25" t="s">
        <v>23</v>
      </c>
      <c r="B25" s="2">
        <v>9045.5</v>
      </c>
      <c r="C25" s="2">
        <v>9691.3016633999978</v>
      </c>
      <c r="D25" s="2">
        <v>969.13016633999985</v>
      </c>
      <c r="E25" s="2">
        <v>4845.6508316999989</v>
      </c>
    </row>
    <row r="26" spans="1:5" x14ac:dyDescent="0.2">
      <c r="A26" t="s">
        <v>24</v>
      </c>
      <c r="B26" s="2">
        <v>4588.8999999999996</v>
      </c>
      <c r="C26" s="2">
        <v>4916.5235977199982</v>
      </c>
      <c r="D26" s="2">
        <v>491.65235977199984</v>
      </c>
      <c r="E26" s="2">
        <v>2458.2617988599991</v>
      </c>
    </row>
    <row r="27" spans="1:5" x14ac:dyDescent="0.2">
      <c r="A27" t="s">
        <v>25</v>
      </c>
      <c r="B27" s="2">
        <v>12519.1</v>
      </c>
      <c r="C27" s="2">
        <v>13412.898640679998</v>
      </c>
      <c r="D27" s="2">
        <v>1341.2898640679998</v>
      </c>
      <c r="E27" s="2">
        <v>6706.4493203399988</v>
      </c>
    </row>
    <row r="28" spans="1:5" x14ac:dyDescent="0.2">
      <c r="A28" t="s">
        <v>26</v>
      </c>
      <c r="B28" s="2">
        <v>1949.8</v>
      </c>
      <c r="C28" s="2">
        <v>2089.0055810399995</v>
      </c>
      <c r="D28" s="2">
        <v>208.90055810399997</v>
      </c>
      <c r="E28" s="2">
        <v>1044.5027905199997</v>
      </c>
    </row>
    <row r="29" spans="1:5" x14ac:dyDescent="0.2">
      <c r="A29" t="s">
        <v>27</v>
      </c>
      <c r="B29" s="2">
        <v>3941.5</v>
      </c>
      <c r="C29" s="2">
        <v>4222.9026041999996</v>
      </c>
      <c r="D29" s="2">
        <v>422.29026041999998</v>
      </c>
      <c r="E29" s="2">
        <v>2111.4513020999998</v>
      </c>
    </row>
    <row r="30" spans="1:5" x14ac:dyDescent="0.2">
      <c r="A30" t="s">
        <v>28</v>
      </c>
      <c r="B30" s="2">
        <v>4074.4</v>
      </c>
      <c r="C30" s="2">
        <v>4365.2909731199989</v>
      </c>
      <c r="D30" s="2">
        <v>436.52909731199992</v>
      </c>
      <c r="E30" s="2">
        <v>2182.6454865599994</v>
      </c>
    </row>
    <row r="31" spans="1:5" x14ac:dyDescent="0.2">
      <c r="A31" t="s">
        <v>29</v>
      </c>
      <c r="B31" s="2">
        <v>2402.4</v>
      </c>
      <c r="C31" s="2">
        <v>2573.9188675199994</v>
      </c>
      <c r="D31" s="2">
        <v>257.39188675199995</v>
      </c>
      <c r="E31" s="2">
        <v>1286.9594337599997</v>
      </c>
    </row>
    <row r="32" spans="1:5" x14ac:dyDescent="0.2">
      <c r="A32" t="s">
        <v>30</v>
      </c>
      <c r="B32" s="2">
        <v>11502.5</v>
      </c>
      <c r="C32" s="2">
        <v>12323.718686999997</v>
      </c>
      <c r="D32" s="2">
        <v>1232.3718686999998</v>
      </c>
      <c r="E32" s="2">
        <v>6161.8593434999984</v>
      </c>
    </row>
    <row r="33" spans="1:5" x14ac:dyDescent="0.2">
      <c r="A33" t="s">
        <v>31</v>
      </c>
      <c r="B33" s="2">
        <v>3239.2</v>
      </c>
      <c r="C33" s="2">
        <v>3470.4620361599996</v>
      </c>
      <c r="D33" s="2">
        <v>347.04620361599996</v>
      </c>
      <c r="E33" s="2">
        <v>1735.2310180799998</v>
      </c>
    </row>
    <row r="34" spans="1:5" x14ac:dyDescent="0.2">
      <c r="A34" t="s">
        <v>32</v>
      </c>
      <c r="B34" s="2">
        <v>17129.400000000001</v>
      </c>
      <c r="C34" s="2">
        <v>18352.350087120001</v>
      </c>
      <c r="D34" s="2">
        <v>1835.2350087120003</v>
      </c>
      <c r="E34" s="2">
        <v>9176.1750435600006</v>
      </c>
    </row>
    <row r="35" spans="1:5" x14ac:dyDescent="0.2">
      <c r="A35" t="s">
        <v>33</v>
      </c>
      <c r="B35" s="2">
        <v>15161.9</v>
      </c>
      <c r="C35" s="2">
        <v>16244.380818119997</v>
      </c>
      <c r="D35" s="2">
        <v>1624.4380818119998</v>
      </c>
      <c r="E35" s="2">
        <v>8122.1904090599983</v>
      </c>
    </row>
    <row r="36" spans="1:5" x14ac:dyDescent="0.2">
      <c r="A36" t="s">
        <v>34</v>
      </c>
      <c r="B36" s="2">
        <v>887.9</v>
      </c>
      <c r="C36" s="2">
        <v>951.29144291999989</v>
      </c>
      <c r="D36" s="2">
        <v>95.129144291999992</v>
      </c>
      <c r="E36" s="2">
        <v>475.64572145999995</v>
      </c>
    </row>
    <row r="37" spans="1:5" x14ac:dyDescent="0.2">
      <c r="A37" t="s">
        <v>35</v>
      </c>
      <c r="B37" s="2">
        <v>16559.099999999999</v>
      </c>
      <c r="C37" s="2">
        <v>17741.333632679994</v>
      </c>
      <c r="D37" s="2">
        <v>1774.1333632679996</v>
      </c>
      <c r="E37" s="2">
        <v>8870.6668163399972</v>
      </c>
    </row>
    <row r="38" spans="1:5" x14ac:dyDescent="0.2">
      <c r="A38" t="s">
        <v>36</v>
      </c>
      <c r="B38" s="2">
        <v>7034.2</v>
      </c>
      <c r="C38" s="2">
        <v>7536.4053021599984</v>
      </c>
      <c r="D38" s="2">
        <v>753.64053021599989</v>
      </c>
      <c r="E38" s="2">
        <v>3768.2026510799992</v>
      </c>
    </row>
    <row r="39" spans="1:5" x14ac:dyDescent="0.2">
      <c r="A39" t="s">
        <v>37</v>
      </c>
      <c r="B39" s="2">
        <v>5548.8</v>
      </c>
      <c r="C39" s="2">
        <v>5944.9554662399987</v>
      </c>
      <c r="D39" s="2">
        <v>594.49554662399987</v>
      </c>
      <c r="E39" s="2">
        <v>2972.4777331199994</v>
      </c>
    </row>
    <row r="40" spans="1:5" x14ac:dyDescent="0.2">
      <c r="A40" t="s">
        <v>38</v>
      </c>
      <c r="B40" s="2">
        <v>19066.900000000001</v>
      </c>
      <c r="C40" s="2">
        <v>20428.177512119997</v>
      </c>
      <c r="D40" s="2">
        <v>2042.8177512119998</v>
      </c>
      <c r="E40" s="2">
        <v>10214.088756059999</v>
      </c>
    </row>
    <row r="41" spans="1:5" x14ac:dyDescent="0.2">
      <c r="A41" t="s">
        <v>39</v>
      </c>
      <c r="B41" s="2">
        <v>1053.4000000000001</v>
      </c>
      <c r="C41" s="2">
        <v>1128.60728232</v>
      </c>
      <c r="D41" s="2">
        <v>112.860728232</v>
      </c>
      <c r="E41" s="2">
        <v>564.30364115999998</v>
      </c>
    </row>
    <row r="42" spans="1:5" x14ac:dyDescent="0.2">
      <c r="A42" t="s">
        <v>40</v>
      </c>
      <c r="B42" s="2">
        <v>9717.7000000000007</v>
      </c>
      <c r="C42" s="2">
        <v>10411.493247959999</v>
      </c>
      <c r="D42" s="2">
        <v>1041.149324796</v>
      </c>
      <c r="E42" s="2">
        <v>5205.7466239799996</v>
      </c>
    </row>
    <row r="43" spans="1:5" x14ac:dyDescent="0.2">
      <c r="A43" t="s">
        <v>41</v>
      </c>
      <c r="B43" s="2">
        <v>1138.5</v>
      </c>
      <c r="C43" s="2">
        <v>1219.7829797999998</v>
      </c>
      <c r="D43" s="2">
        <v>121.97829797999998</v>
      </c>
      <c r="E43" s="2">
        <v>609.8914898999999</v>
      </c>
    </row>
    <row r="44" spans="1:5" x14ac:dyDescent="0.2">
      <c r="A44" t="s">
        <v>42</v>
      </c>
      <c r="B44" s="2">
        <v>10143.9</v>
      </c>
      <c r="C44" s="2">
        <v>10868.121711719998</v>
      </c>
      <c r="D44" s="2">
        <v>1086.8121711719998</v>
      </c>
      <c r="E44" s="2">
        <v>5434.0608558599988</v>
      </c>
    </row>
    <row r="45" spans="1:5" x14ac:dyDescent="0.2">
      <c r="A45" t="s">
        <v>43</v>
      </c>
      <c r="B45" s="2">
        <v>45741.7</v>
      </c>
      <c r="C45" s="2">
        <v>49007.419523159988</v>
      </c>
      <c r="D45" s="2">
        <v>4900.7419523159988</v>
      </c>
      <c r="E45" s="2">
        <v>24503.709761579994</v>
      </c>
    </row>
    <row r="46" spans="1:5" x14ac:dyDescent="0.2">
      <c r="A46" t="s">
        <v>44</v>
      </c>
      <c r="B46" s="2">
        <v>4950.8999999999996</v>
      </c>
      <c r="C46" s="2">
        <v>5304.3685153199986</v>
      </c>
      <c r="D46" s="2">
        <v>530.43685153199988</v>
      </c>
      <c r="E46" s="2">
        <v>2652.1842576599993</v>
      </c>
    </row>
    <row r="47" spans="1:5" x14ac:dyDescent="0.2">
      <c r="A47" t="s">
        <v>45</v>
      </c>
      <c r="B47" s="2">
        <v>1071.0999999999999</v>
      </c>
      <c r="C47" s="2">
        <v>1147.5709702799995</v>
      </c>
      <c r="D47" s="2">
        <v>114.75709702799996</v>
      </c>
      <c r="E47" s="2">
        <v>573.78548513999976</v>
      </c>
    </row>
    <row r="48" spans="1:5" x14ac:dyDescent="0.2">
      <c r="A48" t="s">
        <v>46</v>
      </c>
      <c r="B48" s="2">
        <v>12234.4</v>
      </c>
      <c r="C48" s="2">
        <v>13107.872541119998</v>
      </c>
      <c r="D48" s="2">
        <v>1310.7872541119998</v>
      </c>
      <c r="E48" s="2">
        <v>6553.9362705599988</v>
      </c>
    </row>
    <row r="49" spans="1:5" x14ac:dyDescent="0.2">
      <c r="A49" t="s">
        <v>47</v>
      </c>
      <c r="B49" s="2">
        <v>8957.2999999999993</v>
      </c>
      <c r="C49" s="2">
        <v>9596.8046420399987</v>
      </c>
      <c r="D49" s="2">
        <v>959.68046420399992</v>
      </c>
      <c r="E49" s="2">
        <v>4798.4023210199994</v>
      </c>
    </row>
    <row r="50" spans="1:5" x14ac:dyDescent="0.2">
      <c r="A50" t="s">
        <v>48</v>
      </c>
      <c r="B50" s="2">
        <v>2689.2</v>
      </c>
      <c r="C50" s="2">
        <v>2881.1948961599992</v>
      </c>
      <c r="D50" s="2">
        <v>288.11948961599995</v>
      </c>
      <c r="E50" s="2">
        <v>1440.5974480799996</v>
      </c>
    </row>
    <row r="51" spans="1:5" x14ac:dyDescent="0.2">
      <c r="A51" t="s">
        <v>49</v>
      </c>
      <c r="B51" s="2">
        <v>11505.6</v>
      </c>
      <c r="C51" s="2">
        <v>12327.040010879999</v>
      </c>
      <c r="D51" s="2">
        <v>1232.704001088</v>
      </c>
      <c r="E51" s="2">
        <v>6163.5200054399993</v>
      </c>
    </row>
    <row r="52" spans="1:5" x14ac:dyDescent="0.2">
      <c r="A52" t="s">
        <v>50</v>
      </c>
      <c r="B52" s="2">
        <v>1050.4000000000001</v>
      </c>
      <c r="C52" s="2">
        <v>1125.3930979199999</v>
      </c>
      <c r="D52" s="2">
        <v>112.539309792</v>
      </c>
      <c r="E52" s="2">
        <v>562.69654895999997</v>
      </c>
    </row>
    <row r="54" spans="1:5" x14ac:dyDescent="0.2">
      <c r="A54" t="s">
        <v>66</v>
      </c>
    </row>
    <row r="55" spans="1:5" x14ac:dyDescent="0.2">
      <c r="A55">
        <v>1</v>
      </c>
      <c r="B55" t="s">
        <v>64</v>
      </c>
    </row>
    <row r="56" spans="1:5" x14ac:dyDescent="0.2">
      <c r="A56">
        <v>2</v>
      </c>
      <c r="B56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A3BF-9A5B-2E49-B075-C816A16DDE3E}">
  <dimension ref="A1:F12"/>
  <sheetViews>
    <sheetView zoomScale="120" zoomScaleNormal="120" workbookViewId="0">
      <selection activeCell="D4" sqref="D4"/>
    </sheetView>
  </sheetViews>
  <sheetFormatPr baseColWidth="10" defaultRowHeight="16" x14ac:dyDescent="0.2"/>
  <cols>
    <col min="1" max="1" width="28.33203125" style="4" customWidth="1"/>
    <col min="2" max="2" width="3.5" style="4" bestFit="1" customWidth="1"/>
    <col min="3" max="3" width="25.33203125" bestFit="1" customWidth="1"/>
    <col min="4" max="4" width="21" style="13" bestFit="1" customWidth="1"/>
    <col min="5" max="6" width="22.1640625" style="13" bestFit="1" customWidth="1"/>
  </cols>
  <sheetData>
    <row r="1" spans="1:6" ht="19" x14ac:dyDescent="0.25">
      <c r="A1" s="16" t="s">
        <v>74</v>
      </c>
      <c r="B1" s="17"/>
      <c r="C1" s="17"/>
      <c r="D1" s="18" t="s">
        <v>75</v>
      </c>
      <c r="E1" s="18"/>
      <c r="F1" s="18"/>
    </row>
    <row r="2" spans="1:6" x14ac:dyDescent="0.2">
      <c r="A2" s="17"/>
      <c r="B2" s="17"/>
      <c r="C2" s="17"/>
      <c r="D2" s="3" t="s">
        <v>60</v>
      </c>
      <c r="E2" s="3" t="s">
        <v>61</v>
      </c>
      <c r="F2" s="3" t="s">
        <v>62</v>
      </c>
    </row>
    <row r="3" spans="1:6" ht="17" x14ac:dyDescent="0.2">
      <c r="A3" s="17"/>
      <c r="B3" s="17"/>
      <c r="C3" s="17"/>
      <c r="D3" s="12" t="s">
        <v>78</v>
      </c>
      <c r="E3" s="12" t="s">
        <v>77</v>
      </c>
      <c r="F3" s="12" t="s">
        <v>76</v>
      </c>
    </row>
    <row r="4" spans="1:6" ht="17" x14ac:dyDescent="0.2">
      <c r="A4" s="16" t="s">
        <v>83</v>
      </c>
      <c r="B4" s="5" t="s">
        <v>60</v>
      </c>
      <c r="C4" s="1" t="s">
        <v>79</v>
      </c>
      <c r="D4" s="6">
        <f>(40910597492+19395266800)/1000000000</f>
        <v>60.305864292000003</v>
      </c>
      <c r="E4" s="6">
        <f>(140542572405+19395266800)/1000000000</f>
        <v>159.93783920499999</v>
      </c>
      <c r="F4" s="6">
        <f>(282873965138+19395266800)/1000000000</f>
        <v>302.26923193800002</v>
      </c>
    </row>
    <row r="5" spans="1:6" ht="17" x14ac:dyDescent="0.2">
      <c r="A5" s="16"/>
      <c r="B5" s="5" t="s">
        <v>61</v>
      </c>
      <c r="C5" s="1" t="s">
        <v>80</v>
      </c>
      <c r="D5" s="6">
        <f>(40910597492+39774673473)/1000000000</f>
        <v>80.685270965000001</v>
      </c>
      <c r="E5" s="6">
        <f>(140542572405+39774673473)/1000000000</f>
        <v>180.31724587799999</v>
      </c>
      <c r="F5" s="6">
        <f>(282873965138+39774673473)/1000000000</f>
        <v>322.64863861100002</v>
      </c>
    </row>
    <row r="6" spans="1:6" ht="17" x14ac:dyDescent="0.2">
      <c r="A6" s="16"/>
      <c r="B6" s="5" t="s">
        <v>62</v>
      </c>
      <c r="C6" s="1" t="s">
        <v>81</v>
      </c>
      <c r="D6" s="6">
        <f>(40910597492+80533486818)/1000000000</f>
        <v>121.44408430999999</v>
      </c>
      <c r="E6" s="6">
        <f>(140542572405+80533486818)/1000000000</f>
        <v>221.07605922299999</v>
      </c>
      <c r="F6" s="6">
        <f>(282873965138+80533486818)/1000000000</f>
        <v>363.40745195599999</v>
      </c>
    </row>
    <row r="8" spans="1:6" x14ac:dyDescent="0.2">
      <c r="A8" s="14" t="s">
        <v>66</v>
      </c>
    </row>
    <row r="9" spans="1:6" x14ac:dyDescent="0.2">
      <c r="A9" s="4">
        <v>1</v>
      </c>
      <c r="B9" s="4" t="s">
        <v>67</v>
      </c>
    </row>
    <row r="10" spans="1:6" x14ac:dyDescent="0.2">
      <c r="A10" s="4">
        <v>2</v>
      </c>
      <c r="B10" s="4" t="s">
        <v>82</v>
      </c>
    </row>
    <row r="11" spans="1:6" x14ac:dyDescent="0.2">
      <c r="A11" s="15"/>
      <c r="B11" s="15"/>
    </row>
    <row r="12" spans="1:6" x14ac:dyDescent="0.2">
      <c r="A12" s="15"/>
      <c r="B12" s="15"/>
    </row>
  </sheetData>
  <mergeCells count="3">
    <mergeCell ref="A1:C3"/>
    <mergeCell ref="D1:F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A. Household Effect</vt:lpstr>
      <vt:lpstr>B. Regional Effect</vt:lpstr>
      <vt:lpstr>C. Federal Revenue Impact (v2)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Weifeng Zhong</dc:creator>
  <cp:lastModifiedBy>Weifeng Zhong</cp:lastModifiedBy>
  <dcterms:created xsi:type="dcterms:W3CDTF">2025-03-13T16:17:53Z</dcterms:created>
  <dcterms:modified xsi:type="dcterms:W3CDTF">2025-03-26T17:00:42Z</dcterms:modified>
</cp:coreProperties>
</file>