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onnor/Desktop/projects/lane-detection-opencv/"/>
    </mc:Choice>
  </mc:AlternateContent>
  <xr:revisionPtr revIDLastSave="0" documentId="8_{E1A28F06-F1A8-4443-AE15-CE9BAEC3B233}" xr6:coauthVersionLast="46" xr6:coauthVersionMax="46" xr10:uidLastSave="{00000000-0000-0000-0000-000000000000}"/>
  <bookViews>
    <workbookView xWindow="2040" yWindow="1780" windowWidth="32840" windowHeight="15200" xr2:uid="{59853B52-DFB2-3249-B637-60964B8EC756}"/>
  </bookViews>
  <sheets>
    <sheet name="Correctness" sheetId="1" r:id="rId1"/>
    <sheet name="Test Cases " sheetId="3" r:id="rId2"/>
    <sheet name="PRecis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4" i="1"/>
  <c r="I5" i="1"/>
  <c r="I6" i="1"/>
  <c r="I7" i="1"/>
  <c r="I8" i="1"/>
  <c r="I9" i="1"/>
  <c r="E18" i="1"/>
  <c r="F18" i="1"/>
  <c r="D18" i="1"/>
  <c r="G46" i="1"/>
  <c r="F46" i="1"/>
  <c r="E46" i="1"/>
  <c r="H46" i="1" s="1"/>
  <c r="D46" i="1"/>
  <c r="G37" i="1"/>
  <c r="F37" i="1"/>
  <c r="E37" i="1"/>
  <c r="H37" i="1" s="1"/>
  <c r="D37" i="1"/>
  <c r="I37" i="1" s="1"/>
  <c r="G9" i="1"/>
  <c r="F9" i="1"/>
  <c r="E9" i="1"/>
  <c r="D9" i="1"/>
  <c r="H5" i="1"/>
  <c r="J5" i="1" s="1"/>
  <c r="H6" i="1"/>
  <c r="J6" i="1" s="1"/>
  <c r="H7" i="1"/>
  <c r="J7" i="1" s="1"/>
  <c r="H8" i="1"/>
  <c r="J8" i="1" s="1"/>
  <c r="E7" i="3"/>
  <c r="H4" i="1"/>
  <c r="J4" i="1" s="1"/>
  <c r="I46" i="1" l="1"/>
  <c r="J46" i="1"/>
  <c r="J37" i="1"/>
  <c r="H9" i="1"/>
  <c r="J9" i="1" s="1"/>
  <c r="J13" i="1" l="1"/>
  <c r="H13" i="1"/>
  <c r="H15" i="1"/>
  <c r="J15" i="1" s="1"/>
  <c r="H16" i="1"/>
  <c r="J16" i="1" s="1"/>
  <c r="H17" i="1"/>
  <c r="J17" i="1" s="1"/>
  <c r="H14" i="1"/>
  <c r="G18" i="1"/>
  <c r="H18" i="1" l="1"/>
  <c r="J18" i="1"/>
  <c r="J25" i="1"/>
  <c r="G25" i="1"/>
  <c r="J28" i="1"/>
  <c r="G28" i="1"/>
  <c r="H28" i="1"/>
  <c r="E28" i="1"/>
  <c r="H24" i="1"/>
  <c r="E24" i="1"/>
  <c r="I24" i="1"/>
  <c r="J27" i="1"/>
  <c r="G27" i="1"/>
  <c r="D28" i="1"/>
  <c r="I28" i="1"/>
  <c r="H25" i="1"/>
  <c r="E25" i="1"/>
  <c r="I25" i="1"/>
  <c r="H26" i="1"/>
  <c r="E26" i="1"/>
  <c r="I26" i="1"/>
  <c r="H27" i="1"/>
  <c r="E27" i="1"/>
  <c r="I27" i="1"/>
  <c r="J23" i="1"/>
  <c r="F25" i="1"/>
  <c r="F26" i="1"/>
  <c r="F28" i="1"/>
  <c r="F27" i="1"/>
  <c r="F23" i="1"/>
  <c r="F24" i="1"/>
  <c r="H23" i="1"/>
  <c r="E23" i="1"/>
  <c r="I23" i="1"/>
  <c r="G24" i="1"/>
  <c r="J24" i="1"/>
  <c r="G23" i="1"/>
  <c r="G26" i="1"/>
  <c r="J26" i="1"/>
</calcChain>
</file>

<file path=xl/sharedStrings.xml><?xml version="1.0" encoding="utf-8"?>
<sst xmlns="http://schemas.openxmlformats.org/spreadsheetml/2006/main" count="141" uniqueCount="63">
  <si>
    <t>Sample Frame</t>
  </si>
  <si>
    <t>N_Detected</t>
  </si>
  <si>
    <t>N_Correct</t>
  </si>
  <si>
    <t>N_Duplicate</t>
  </si>
  <si>
    <t>N_Superfluous</t>
  </si>
  <si>
    <t>N_False_Negatives</t>
  </si>
  <si>
    <t>N_True</t>
  </si>
  <si>
    <t>N_False_Positives</t>
  </si>
  <si>
    <t>Scenario</t>
  </si>
  <si>
    <t>Precision</t>
  </si>
  <si>
    <t>omega</t>
  </si>
  <si>
    <t xml:space="preserve">length </t>
  </si>
  <si>
    <t>omega_true</t>
  </si>
  <si>
    <t>rho_true</t>
  </si>
  <si>
    <t>length_true</t>
  </si>
  <si>
    <t>rho</t>
  </si>
  <si>
    <t xml:space="preserve">theta </t>
  </si>
  <si>
    <t>threshold</t>
  </si>
  <si>
    <t>min_line_length</t>
  </si>
  <si>
    <t>max_line_gap</t>
  </si>
  <si>
    <t xml:space="preserve">Road </t>
  </si>
  <si>
    <t>Level 1</t>
  </si>
  <si>
    <t xml:space="preserve">IF </t>
  </si>
  <si>
    <t>Weather</t>
  </si>
  <si>
    <t>Fine (Bright)</t>
  </si>
  <si>
    <t>Fine (Overcast)</t>
  </si>
  <si>
    <t>Rain (light)</t>
  </si>
  <si>
    <t>Rain (heavy)</t>
  </si>
  <si>
    <t>Daytime</t>
  </si>
  <si>
    <t>Night Streetlight</t>
  </si>
  <si>
    <t xml:space="preserve">Night No Streetlight </t>
  </si>
  <si>
    <t>Time</t>
  </si>
  <si>
    <t xml:space="preserve">Tunnel </t>
  </si>
  <si>
    <t xml:space="preserve">Bridge </t>
  </si>
  <si>
    <t xml:space="preserve">No Change </t>
  </si>
  <si>
    <t>Light Change</t>
  </si>
  <si>
    <t>Environmental Factors</t>
  </si>
  <si>
    <t>Level 2</t>
  </si>
  <si>
    <t>Level 3</t>
  </si>
  <si>
    <t>Camera</t>
  </si>
  <si>
    <t>Angle</t>
  </si>
  <si>
    <t>Low</t>
  </si>
  <si>
    <t>Normal</t>
  </si>
  <si>
    <t>High</t>
  </si>
  <si>
    <t>Fine (B)</t>
  </si>
  <si>
    <t>Fine (O)</t>
  </si>
  <si>
    <t>Tunnel</t>
  </si>
  <si>
    <t>Rain (L)</t>
  </si>
  <si>
    <t>Rain (H)</t>
  </si>
  <si>
    <t>Traffic</t>
  </si>
  <si>
    <t>Vehicle Flow</t>
  </si>
  <si>
    <t xml:space="preserve">Light Change </t>
  </si>
  <si>
    <t xml:space="preserve">Angle </t>
  </si>
  <si>
    <t>Scenario #</t>
  </si>
  <si>
    <t xml:space="preserve">Video Clip </t>
  </si>
  <si>
    <t>None</t>
  </si>
  <si>
    <t>pi/180</t>
  </si>
  <si>
    <t>Run 1</t>
  </si>
  <si>
    <t>Run 2</t>
  </si>
  <si>
    <t>Run 3</t>
  </si>
  <si>
    <t>Run 4</t>
  </si>
  <si>
    <t>Run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</si>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</sst>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9" fontId="0" fillId="0" borderId="4" xfId="0" applyNumberFormat="1" applyBorder="1" applyAlignment="1">
      <alignment horizontal="left"/>
    </xf>
    <xf numFmtId="9" fontId="0" fillId="0" borderId="4" xfId="1" applyFont="1" applyBorder="1" applyAlignment="1">
      <alignment horizontal="left"/>
    </xf>
    <xf numFmtId="0" fontId="0" fillId="0" borderId="1" xfId="0" applyFont="1" applyBorder="1"/>
    <xf numFmtId="0" fontId="0" fillId="0" borderId="2" xfId="0" applyFont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3" fillId="0" borderId="0" xfId="0" applyFont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0" fillId="0" borderId="0" xfId="0" applyNumberFormat="1"/>
    <xf numFmtId="0" fontId="0" fillId="0" borderId="2" xfId="0" applyNumberFormat="1" applyFont="1" applyBorder="1"/>
    <xf numFmtId="2" fontId="0" fillId="0" borderId="0" xfId="0" applyNumberFormat="1"/>
  </cellXfs>
  <cellStyles count="2">
    <cellStyle name="Normal" xfId="0" builtinId="0"/>
    <cellStyle name="Per cent" xfId="1" builtinId="5"/>
  </cellStyles>
  <dxfs count="10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D61D78-5424-9C49-A410-66C36E614087}" name="Table4" displayName="Table4" ref="C3:J9" totalsRowShown="0">
  <autoFilter ref="C3:J9" xr:uid="{B2691C2E-4532-C249-B3B9-1DB485CCF9B3}"/>
  <tableColumns count="8">
    <tableColumn id="2" xr3:uid="{0FD622AD-C479-EB44-B768-12874135EFFF}" name="Sample Frame"/>
    <tableColumn id="3" xr3:uid="{328F3CAF-4FAA-3E41-8C8F-7570D939D961}" name="N_True"/>
    <tableColumn id="4" xr3:uid="{E249D0EC-A2A7-024A-81B3-0D0357B70C4A}" name="N_Detected"/>
    <tableColumn id="5" xr3:uid="{9FA8CE45-46C2-E842-AB03-4A24DFBFC71B}" name="N_Correct"/>
    <tableColumn id="6" xr3:uid="{69ABDC59-1B8F-E542-8F0A-859B8126FA58}" name="N_Duplicate"/>
    <tableColumn id="7" xr3:uid="{E5890E16-AFA1-1E4E-AE8F-8DB02D1F4E86}" name="N_Superfluous">
      <calculatedColumnFormula>E4-F4-G4</calculatedColumnFormula>
    </tableColumn>
    <tableColumn id="8" xr3:uid="{9869C377-A7B6-4F4C-96AA-FBFCA863B021}" name="N_False_Negatives" dataDxfId="3">
      <calculatedColumnFormula>Table4[[#This Row],[N_True]]-Table4[[#This Row],[N_Correct]]</calculatedColumnFormula>
    </tableColumn>
    <tableColumn id="9" xr3:uid="{3956BF33-F506-9846-B8D7-4560855F8DED}" name="N_False_Positives" dataDxfId="2">
      <calculatedColumnFormula>(G4+H4)/E4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DEC69-ABFB-3D4B-9F2D-F6961C59B90C}" name="Table46" displayName="Table46" ref="C12:J18" totalsRowShown="0">
  <autoFilter ref="C12:J18" xr:uid="{63425233-D7BA-3940-BB0C-F5F84E1EE435}"/>
  <tableColumns count="8">
    <tableColumn id="2" xr3:uid="{E59CD71B-3AC4-7E4B-A086-95D6197F3596}" name="Sample Frame"/>
    <tableColumn id="3" xr3:uid="{7D0D0BE0-CBA5-B947-8030-1183F5D162B0}" name="N_True"/>
    <tableColumn id="4" xr3:uid="{2CB2FD4B-716C-BE46-99CE-0577CBE66BF5}" name="N_Detected"/>
    <tableColumn id="5" xr3:uid="{8E36316B-48C1-DC4F-A941-D1C72F6DBB2B}" name="N_Correct" dataDxfId="8">
      <calculatedColumnFormula>SUM(F8:F13)</calculatedColumnFormula>
    </tableColumn>
    <tableColumn id="6" xr3:uid="{1F1E27A4-3DEE-7148-B665-0C7B20851063}" name="N_Duplicate" dataDxfId="7">
      <calculatedColumnFormula>SUM(G8:G13)</calculatedColumnFormula>
    </tableColumn>
    <tableColumn id="7" xr3:uid="{51DE01E1-ED2C-D148-99AF-4C012159C677}" name="N_Superfluous">
      <calculatedColumnFormula>E13-F13-G13</calculatedColumnFormula>
    </tableColumn>
    <tableColumn id="8" xr3:uid="{45E71348-3A9F-5045-A712-C8689DF1A933}" name="N_False_Negatives" dataDxfId="1">
      <calculatedColumnFormula>Table46[[#This Row],[N_True]]-Table46[[#This Row],[N_Correct]]</calculatedColumnFormula>
    </tableColumn>
    <tableColumn id="9" xr3:uid="{71F312F4-6194-4A48-A9C8-C9F3D29C59AB}" name="N_False_Positives" dataDxfId="0">
      <calculatedColumnFormula>(G13+H13)/E13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B7D7F4-9A3F-2348-96BF-B2D139E0A6ED}" name="Table467" displayName="Table467" ref="C22:J28" totalsRowShown="0">
  <autoFilter ref="C22:J28" xr:uid="{965DA5A3-547D-2A43-B77C-1BCC31E6C0CC}"/>
  <tableColumns count="8">
    <tableColumn id="2" xr3:uid="{1D2F49CD-6072-184B-9366-C55F01EE1496}" name="Sample Frame"/>
    <tableColumn id="3" xr3:uid="{A493B2C0-A4E9-E644-AAD9-D6E72AF4845E}" name="N_True"/>
    <tableColumn id="4" xr3:uid="{974BE281-6731-6242-873A-D835456DC500}" name="N_Detected" dataDxfId="6">
      <calculatedColumnFormula>SUM(E18:E23)</calculatedColumnFormula>
    </tableColumn>
    <tableColumn id="5" xr3:uid="{278C7EBF-8757-7D48-AE80-F3AA85D4312E}" name="N_Correct" dataDxfId="5">
      <calculatedColumnFormula>SUM(F18:F23)</calculatedColumnFormula>
    </tableColumn>
    <tableColumn id="6" xr3:uid="{B2465C83-AD2F-064D-82CA-5E8CA66C94E8}" name="N_Duplicate" dataDxfId="4">
      <calculatedColumnFormula>SUM(G18:G23)</calculatedColumnFormula>
    </tableColumn>
    <tableColumn id="7" xr3:uid="{A9452C3E-DCC2-F544-B53D-F00622026668}" name="N_Superfluous">
      <calculatedColumnFormula>E23-F23-G23</calculatedColumnFormula>
    </tableColumn>
    <tableColumn id="8" xr3:uid="{211BA754-273A-1845-B0BD-AF0E833E2AD5}" name="N_False_Negatives" dataDxfId="9">
      <calculatedColumnFormula>D23-E23</calculatedColumnFormula>
    </tableColumn>
    <tableColumn id="9" xr3:uid="{4B0DF738-90A9-C447-8256-609FD6AEA402}" name="N_False_Positives">
      <calculatedColumnFormula>(G23+H23)/E23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643C-3353-014B-9EB3-6437E38F5BD5}">
  <dimension ref="C2:Q46"/>
  <sheetViews>
    <sheetView tabSelected="1" topLeftCell="A2" workbookViewId="0">
      <selection activeCell="N10" sqref="N10"/>
    </sheetView>
  </sheetViews>
  <sheetFormatPr baseColWidth="10" defaultRowHeight="16" x14ac:dyDescent="0.2"/>
  <cols>
    <col min="3" max="4" width="10.5" customWidth="1"/>
    <col min="5" max="5" width="15.5" customWidth="1"/>
    <col min="6" max="6" width="13.6640625" customWidth="1"/>
    <col min="7" max="7" width="16.6640625" customWidth="1"/>
    <col min="8" max="8" width="13" customWidth="1"/>
    <col min="9" max="9" width="17.1640625" customWidth="1"/>
    <col min="10" max="10" width="18.6640625" customWidth="1"/>
    <col min="11" max="11" width="19.5" customWidth="1"/>
    <col min="12" max="12" width="20.1640625" customWidth="1"/>
    <col min="13" max="13" width="9.33203125" bestFit="1" customWidth="1"/>
    <col min="14" max="14" width="11.1640625" bestFit="1" customWidth="1"/>
    <col min="15" max="15" width="13.1640625" bestFit="1" customWidth="1"/>
    <col min="16" max="16" width="17.1640625" bestFit="1" customWidth="1"/>
    <col min="17" max="17" width="16" bestFit="1" customWidth="1"/>
    <col min="19" max="19" width="13.83203125" customWidth="1"/>
    <col min="22" max="22" width="16.83203125" customWidth="1"/>
  </cols>
  <sheetData>
    <row r="2" spans="3:17" x14ac:dyDescent="0.2">
      <c r="C2" s="2" t="s">
        <v>57</v>
      </c>
      <c r="D2" s="2"/>
      <c r="E2" s="2"/>
      <c r="F2" s="2"/>
      <c r="M2" s="3"/>
      <c r="N2" s="3"/>
      <c r="O2" s="3"/>
      <c r="P2" s="3"/>
      <c r="Q2" s="3"/>
    </row>
    <row r="3" spans="3:17" x14ac:dyDescent="0.2">
      <c r="C3" t="s">
        <v>0</v>
      </c>
      <c r="D3" t="s">
        <v>6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7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</row>
    <row r="4" spans="3:17" x14ac:dyDescent="0.2">
      <c r="C4">
        <v>20</v>
      </c>
      <c r="D4">
        <v>2</v>
      </c>
      <c r="E4">
        <v>3</v>
      </c>
      <c r="F4">
        <v>1</v>
      </c>
      <c r="G4">
        <v>2</v>
      </c>
      <c r="H4">
        <f>E4-F4-G4</f>
        <v>0</v>
      </c>
      <c r="I4">
        <f>Table4[[#This Row],[N_True]]-Table4[[#This Row],[N_Correct]]</f>
        <v>1</v>
      </c>
      <c r="J4" s="31">
        <f>(G4+H4)/E4</f>
        <v>0.66666666666666663</v>
      </c>
      <c r="L4" t="s">
        <v>57</v>
      </c>
      <c r="M4">
        <v>1</v>
      </c>
      <c r="N4" t="s">
        <v>56</v>
      </c>
      <c r="O4">
        <v>90</v>
      </c>
      <c r="P4">
        <v>50</v>
      </c>
      <c r="Q4">
        <v>90</v>
      </c>
    </row>
    <row r="5" spans="3:17" x14ac:dyDescent="0.2">
      <c r="C5">
        <v>40</v>
      </c>
      <c r="D5">
        <v>2</v>
      </c>
      <c r="E5">
        <v>5</v>
      </c>
      <c r="F5">
        <v>2</v>
      </c>
      <c r="G5">
        <v>3</v>
      </c>
      <c r="H5">
        <f t="shared" ref="H5:H8" si="0">E5-F5-G5</f>
        <v>0</v>
      </c>
      <c r="I5">
        <f>Table4[[#This Row],[N_True]]-Table4[[#This Row],[N_Correct]]</f>
        <v>0</v>
      </c>
      <c r="J5" s="31">
        <f t="shared" ref="J5:J8" si="1">(G5+H5)/E5</f>
        <v>0.6</v>
      </c>
      <c r="L5" t="s">
        <v>58</v>
      </c>
      <c r="M5" s="3">
        <v>2</v>
      </c>
      <c r="N5" t="s">
        <v>56</v>
      </c>
      <c r="O5">
        <v>90</v>
      </c>
      <c r="P5">
        <v>50</v>
      </c>
      <c r="Q5">
        <v>90</v>
      </c>
    </row>
    <row r="6" spans="3:17" x14ac:dyDescent="0.2">
      <c r="C6">
        <v>60</v>
      </c>
      <c r="D6">
        <v>2</v>
      </c>
      <c r="E6">
        <v>3</v>
      </c>
      <c r="F6">
        <v>1</v>
      </c>
      <c r="G6">
        <v>2</v>
      </c>
      <c r="H6">
        <f t="shared" si="0"/>
        <v>0</v>
      </c>
      <c r="I6">
        <f>Table4[[#This Row],[N_True]]-Table4[[#This Row],[N_Correct]]</f>
        <v>1</v>
      </c>
      <c r="J6" s="31">
        <f t="shared" si="1"/>
        <v>0.66666666666666663</v>
      </c>
      <c r="L6" t="s">
        <v>59</v>
      </c>
      <c r="M6">
        <v>1</v>
      </c>
      <c r="N6" t="s">
        <v>56</v>
      </c>
      <c r="O6">
        <v>50</v>
      </c>
      <c r="P6">
        <v>50</v>
      </c>
      <c r="Q6">
        <v>100</v>
      </c>
    </row>
    <row r="7" spans="3:17" x14ac:dyDescent="0.2">
      <c r="C7">
        <v>80</v>
      </c>
      <c r="D7">
        <v>2</v>
      </c>
      <c r="E7">
        <v>4</v>
      </c>
      <c r="F7">
        <v>2</v>
      </c>
      <c r="G7">
        <v>2</v>
      </c>
      <c r="H7">
        <f t="shared" si="0"/>
        <v>0</v>
      </c>
      <c r="I7">
        <f>Table4[[#This Row],[N_True]]-Table4[[#This Row],[N_Correct]]</f>
        <v>0</v>
      </c>
      <c r="J7" s="31">
        <f t="shared" si="1"/>
        <v>0.5</v>
      </c>
      <c r="L7" t="s">
        <v>60</v>
      </c>
    </row>
    <row r="8" spans="3:17" x14ac:dyDescent="0.2">
      <c r="C8">
        <v>100</v>
      </c>
      <c r="D8">
        <v>1</v>
      </c>
      <c r="E8">
        <v>2</v>
      </c>
      <c r="F8">
        <v>1</v>
      </c>
      <c r="G8">
        <v>1</v>
      </c>
      <c r="H8">
        <f t="shared" si="0"/>
        <v>0</v>
      </c>
      <c r="I8">
        <f>Table4[[#This Row],[N_True]]-Table4[[#This Row],[N_Correct]]</f>
        <v>0</v>
      </c>
      <c r="J8" s="31">
        <f t="shared" si="1"/>
        <v>0.5</v>
      </c>
      <c r="L8" t="s">
        <v>61</v>
      </c>
    </row>
    <row r="9" spans="3:17" x14ac:dyDescent="0.2">
      <c r="C9" t="s">
        <v>62</v>
      </c>
      <c r="D9">
        <f>SUM(D4:D8)</f>
        <v>9</v>
      </c>
      <c r="E9">
        <f>SUM(E4:E8)</f>
        <v>17</v>
      </c>
      <c r="F9">
        <f>SUM(F4:F8)</f>
        <v>7</v>
      </c>
      <c r="G9">
        <f>SUM(G4:G8)</f>
        <v>10</v>
      </c>
      <c r="H9">
        <f>E9-F9-G9</f>
        <v>0</v>
      </c>
      <c r="I9" s="29">
        <f>Table4[[#This Row],[N_True]]-Table4[[#This Row],[N_Correct]]</f>
        <v>2</v>
      </c>
      <c r="J9" s="31">
        <f>(G9+H9)/E9</f>
        <v>0.58823529411764708</v>
      </c>
    </row>
    <row r="11" spans="3:17" x14ac:dyDescent="0.2">
      <c r="C11" s="2" t="s">
        <v>58</v>
      </c>
      <c r="D11" s="2"/>
      <c r="E11" s="2"/>
      <c r="F11" s="2"/>
    </row>
    <row r="12" spans="3:17" x14ac:dyDescent="0.2">
      <c r="C12" t="s">
        <v>0</v>
      </c>
      <c r="D12" t="s">
        <v>6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7</v>
      </c>
    </row>
    <row r="13" spans="3:17" x14ac:dyDescent="0.2">
      <c r="C13">
        <v>20</v>
      </c>
      <c r="D13">
        <v>2</v>
      </c>
      <c r="E13">
        <v>3</v>
      </c>
      <c r="F13">
        <v>1</v>
      </c>
      <c r="G13">
        <v>2</v>
      </c>
      <c r="H13">
        <f>E13-F13-G13</f>
        <v>0</v>
      </c>
      <c r="I13">
        <f>Table46[[#This Row],[N_True]]-Table46[[#This Row],[N_Correct]]</f>
        <v>1</v>
      </c>
      <c r="J13" s="31">
        <f>(G13+H13)/E13</f>
        <v>0.66666666666666663</v>
      </c>
    </row>
    <row r="14" spans="3:17" x14ac:dyDescent="0.2">
      <c r="C14">
        <v>40</v>
      </c>
      <c r="D14">
        <v>2</v>
      </c>
      <c r="E14">
        <v>5</v>
      </c>
      <c r="F14">
        <v>2</v>
      </c>
      <c r="G14">
        <v>3</v>
      </c>
      <c r="H14">
        <f t="shared" ref="H14:H17" si="2">E14-F14-G14</f>
        <v>0</v>
      </c>
      <c r="I14">
        <f>Table46[[#This Row],[N_True]]-Table46[[#This Row],[N_Correct]]</f>
        <v>0</v>
      </c>
      <c r="J14" s="31">
        <v>0</v>
      </c>
    </row>
    <row r="15" spans="3:17" x14ac:dyDescent="0.2">
      <c r="C15">
        <v>60</v>
      </c>
      <c r="D15">
        <v>2</v>
      </c>
      <c r="E15">
        <v>3</v>
      </c>
      <c r="F15">
        <v>1</v>
      </c>
      <c r="G15">
        <v>2</v>
      </c>
      <c r="H15">
        <f t="shared" si="2"/>
        <v>0</v>
      </c>
      <c r="I15">
        <f>Table46[[#This Row],[N_True]]-Table46[[#This Row],[N_Correct]]</f>
        <v>1</v>
      </c>
      <c r="J15" s="31">
        <f t="shared" ref="J14:J17" si="3">(G15+H15)/E15</f>
        <v>0.66666666666666663</v>
      </c>
    </row>
    <row r="16" spans="3:17" x14ac:dyDescent="0.2">
      <c r="C16">
        <v>80</v>
      </c>
      <c r="D16">
        <v>2</v>
      </c>
      <c r="E16">
        <v>5</v>
      </c>
      <c r="F16">
        <v>2</v>
      </c>
      <c r="G16">
        <v>3</v>
      </c>
      <c r="H16">
        <f t="shared" si="2"/>
        <v>0</v>
      </c>
      <c r="I16">
        <f>Table46[[#This Row],[N_True]]-Table46[[#This Row],[N_Correct]]</f>
        <v>0</v>
      </c>
      <c r="J16" s="31">
        <f t="shared" si="3"/>
        <v>0.6</v>
      </c>
    </row>
    <row r="17" spans="3:10" x14ac:dyDescent="0.2">
      <c r="C17">
        <v>100</v>
      </c>
      <c r="D17">
        <v>1</v>
      </c>
      <c r="E17">
        <v>2</v>
      </c>
      <c r="F17">
        <v>1</v>
      </c>
      <c r="G17">
        <v>1</v>
      </c>
      <c r="H17">
        <f t="shared" si="2"/>
        <v>0</v>
      </c>
      <c r="I17">
        <f>Table46[[#This Row],[N_True]]-Table46[[#This Row],[N_Correct]]</f>
        <v>0</v>
      </c>
      <c r="J17" s="31">
        <f t="shared" si="3"/>
        <v>0.5</v>
      </c>
    </row>
    <row r="18" spans="3:10" x14ac:dyDescent="0.2">
      <c r="C18" t="s">
        <v>62</v>
      </c>
      <c r="D18">
        <f>SUM(D13:D17)</f>
        <v>9</v>
      </c>
      <c r="E18">
        <f t="shared" ref="E18:G18" si="4">SUM(E13:E17)</f>
        <v>18</v>
      </c>
      <c r="F18">
        <f t="shared" si="4"/>
        <v>7</v>
      </c>
      <c r="G18">
        <f t="shared" si="4"/>
        <v>11</v>
      </c>
      <c r="H18">
        <f>E18-F18-G18</f>
        <v>0</v>
      </c>
      <c r="I18" s="29">
        <f>Table46[[#This Row],[N_True]]-Table46[[#This Row],[N_Correct]]</f>
        <v>2</v>
      </c>
      <c r="J18" s="31">
        <f>(G18+H18)/E18</f>
        <v>0.61111111111111116</v>
      </c>
    </row>
    <row r="21" spans="3:10" x14ac:dyDescent="0.2">
      <c r="C21" s="2" t="s">
        <v>59</v>
      </c>
      <c r="D21" s="2"/>
      <c r="E21" s="2"/>
      <c r="F21" s="2"/>
    </row>
    <row r="22" spans="3:10" x14ac:dyDescent="0.2">
      <c r="C22" t="s">
        <v>0</v>
      </c>
      <c r="D22" t="s">
        <v>6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J22" t="s">
        <v>7</v>
      </c>
    </row>
    <row r="23" spans="3:10" x14ac:dyDescent="0.2">
      <c r="C23">
        <v>20</v>
      </c>
      <c r="D23">
        <v>2</v>
      </c>
      <c r="E23">
        <f t="shared" ref="E23:E28" ca="1" si="5">SUM(E18:E23)</f>
        <v>0</v>
      </c>
      <c r="F23">
        <f t="shared" ref="F23:F28" ca="1" si="6">SUM(F18:F23)</f>
        <v>0</v>
      </c>
      <c r="G23">
        <f t="shared" ref="G23:G28" ca="1" si="7">SUM(G18:G23)</f>
        <v>0</v>
      </c>
      <c r="H23">
        <f ca="1">E23-F23-G23</f>
        <v>0</v>
      </c>
      <c r="I23">
        <f t="shared" ref="I23:I27" ca="1" si="8">D23-E23</f>
        <v>2</v>
      </c>
      <c r="J23" t="e">
        <f ca="1">(G23+H23)/E23</f>
        <v>#DIV/0!</v>
      </c>
    </row>
    <row r="24" spans="3:10" x14ac:dyDescent="0.2">
      <c r="C24">
        <v>40</v>
      </c>
      <c r="D24">
        <v>2</v>
      </c>
      <c r="E24">
        <f t="shared" ca="1" si="5"/>
        <v>0</v>
      </c>
      <c r="F24">
        <f t="shared" ca="1" si="6"/>
        <v>0</v>
      </c>
      <c r="G24">
        <f t="shared" ca="1" si="7"/>
        <v>0</v>
      </c>
      <c r="H24">
        <f t="shared" ref="H24:H27" ca="1" si="9">E24-F24-G24</f>
        <v>0</v>
      </c>
      <c r="I24">
        <f t="shared" ca="1" si="8"/>
        <v>2</v>
      </c>
      <c r="J24" t="e">
        <f t="shared" ref="J24:J27" ca="1" si="10">(G24+H24)/E24</f>
        <v>#DIV/0!</v>
      </c>
    </row>
    <row r="25" spans="3:10" x14ac:dyDescent="0.2">
      <c r="C25">
        <v>60</v>
      </c>
      <c r="D25">
        <v>2</v>
      </c>
      <c r="E25">
        <f t="shared" ca="1" si="5"/>
        <v>0</v>
      </c>
      <c r="F25">
        <f t="shared" ca="1" si="6"/>
        <v>0</v>
      </c>
      <c r="G25">
        <f t="shared" ca="1" si="7"/>
        <v>0</v>
      </c>
      <c r="H25">
        <f t="shared" ca="1" si="9"/>
        <v>0</v>
      </c>
      <c r="I25">
        <f t="shared" ca="1" si="8"/>
        <v>2</v>
      </c>
      <c r="J25" t="e">
        <f t="shared" ca="1" si="10"/>
        <v>#DIV/0!</v>
      </c>
    </row>
    <row r="26" spans="3:10" x14ac:dyDescent="0.2">
      <c r="C26">
        <v>80</v>
      </c>
      <c r="D26">
        <v>2</v>
      </c>
      <c r="E26">
        <f t="shared" ca="1" si="5"/>
        <v>0</v>
      </c>
      <c r="F26">
        <f t="shared" ca="1" si="6"/>
        <v>0</v>
      </c>
      <c r="G26">
        <f t="shared" ca="1" si="7"/>
        <v>0</v>
      </c>
      <c r="H26">
        <f t="shared" ca="1" si="9"/>
        <v>0</v>
      </c>
      <c r="I26">
        <f t="shared" ca="1" si="8"/>
        <v>2</v>
      </c>
      <c r="J26" t="e">
        <f t="shared" ca="1" si="10"/>
        <v>#DIV/0!</v>
      </c>
    </row>
    <row r="27" spans="3:10" x14ac:dyDescent="0.2">
      <c r="C27">
        <v>100</v>
      </c>
      <c r="D27">
        <v>2</v>
      </c>
      <c r="E27">
        <f t="shared" ca="1" si="5"/>
        <v>0</v>
      </c>
      <c r="F27">
        <f t="shared" ca="1" si="6"/>
        <v>0</v>
      </c>
      <c r="G27">
        <f t="shared" ca="1" si="7"/>
        <v>0</v>
      </c>
      <c r="H27">
        <f t="shared" ca="1" si="9"/>
        <v>0</v>
      </c>
      <c r="I27">
        <f t="shared" ca="1" si="8"/>
        <v>2</v>
      </c>
      <c r="J27" t="e">
        <f t="shared" ca="1" si="10"/>
        <v>#DIV/0!</v>
      </c>
    </row>
    <row r="28" spans="3:10" x14ac:dyDescent="0.2">
      <c r="C28" t="s">
        <v>62</v>
      </c>
      <c r="D28">
        <f ca="1">SUM(D23:D28)</f>
        <v>0</v>
      </c>
      <c r="E28">
        <f t="shared" ca="1" si="5"/>
        <v>0</v>
      </c>
      <c r="F28">
        <f t="shared" ca="1" si="6"/>
        <v>0</v>
      </c>
      <c r="G28">
        <f t="shared" ca="1" si="7"/>
        <v>0</v>
      </c>
      <c r="H28">
        <f ca="1">E28-F28-G28</f>
        <v>-1</v>
      </c>
      <c r="I28" s="29">
        <f ca="1">D28-E28</f>
        <v>-6</v>
      </c>
      <c r="J28">
        <f ca="1">(G28+H28)/E28</f>
        <v>0.5625</v>
      </c>
    </row>
    <row r="30" spans="3:10" x14ac:dyDescent="0.2">
      <c r="C30" s="28" t="s">
        <v>60</v>
      </c>
      <c r="D30" s="28"/>
      <c r="E30" s="28"/>
      <c r="F30" s="28"/>
      <c r="G30" s="18"/>
      <c r="H30" s="18"/>
      <c r="I30" s="18"/>
      <c r="J30" s="18"/>
    </row>
    <row r="31" spans="3:10" x14ac:dyDescent="0.2">
      <c r="C31" s="19" t="s">
        <v>0</v>
      </c>
      <c r="D31" s="20" t="s">
        <v>6</v>
      </c>
      <c r="E31" s="20" t="s">
        <v>1</v>
      </c>
      <c r="F31" s="20" t="s">
        <v>2</v>
      </c>
      <c r="G31" s="20" t="s">
        <v>3</v>
      </c>
      <c r="H31" s="20" t="s">
        <v>4</v>
      </c>
      <c r="I31" s="20" t="s">
        <v>5</v>
      </c>
      <c r="J31" s="21" t="s">
        <v>7</v>
      </c>
    </row>
    <row r="32" spans="3:10" x14ac:dyDescent="0.2">
      <c r="C32" s="22">
        <v>20</v>
      </c>
      <c r="D32" s="4">
        <v>2</v>
      </c>
      <c r="E32" s="23"/>
      <c r="F32" s="23"/>
      <c r="G32" s="23"/>
      <c r="H32" s="23">
        <v>0</v>
      </c>
      <c r="I32" s="23">
        <v>0</v>
      </c>
      <c r="J32" s="24" t="e">
        <v>#DIV/0!</v>
      </c>
    </row>
    <row r="33" spans="3:10" x14ac:dyDescent="0.2">
      <c r="C33" s="25">
        <v>40</v>
      </c>
      <c r="D33" s="14">
        <v>2</v>
      </c>
      <c r="E33" s="26"/>
      <c r="F33" s="26"/>
      <c r="G33" s="26"/>
      <c r="H33" s="26">
        <v>0</v>
      </c>
      <c r="I33" s="26">
        <v>0</v>
      </c>
      <c r="J33" s="27" t="e">
        <v>#DIV/0!</v>
      </c>
    </row>
    <row r="34" spans="3:10" x14ac:dyDescent="0.2">
      <c r="C34" s="22">
        <v>60</v>
      </c>
      <c r="D34" s="4">
        <v>2</v>
      </c>
      <c r="E34" s="23"/>
      <c r="F34" s="23"/>
      <c r="G34" s="23"/>
      <c r="H34" s="23">
        <v>0</v>
      </c>
      <c r="I34" s="23">
        <v>0</v>
      </c>
      <c r="J34" s="24" t="e">
        <v>#DIV/0!</v>
      </c>
    </row>
    <row r="35" spans="3:10" x14ac:dyDescent="0.2">
      <c r="C35" s="25">
        <v>80</v>
      </c>
      <c r="D35" s="14">
        <v>2</v>
      </c>
      <c r="E35" s="26"/>
      <c r="F35" s="26"/>
      <c r="G35" s="26"/>
      <c r="H35" s="26">
        <v>0</v>
      </c>
      <c r="I35" s="26">
        <v>0</v>
      </c>
      <c r="J35" s="27" t="e">
        <v>#DIV/0!</v>
      </c>
    </row>
    <row r="36" spans="3:10" x14ac:dyDescent="0.2">
      <c r="C36" s="22">
        <v>100</v>
      </c>
      <c r="D36" s="4">
        <v>2</v>
      </c>
      <c r="E36" s="23"/>
      <c r="F36" s="23"/>
      <c r="G36" s="23"/>
      <c r="H36" s="23">
        <v>0</v>
      </c>
      <c r="I36" s="23">
        <v>0</v>
      </c>
      <c r="J36" s="24" t="e">
        <v>#DIV/0!</v>
      </c>
    </row>
    <row r="37" spans="3:10" x14ac:dyDescent="0.2">
      <c r="C37" s="13" t="s">
        <v>62</v>
      </c>
      <c r="D37" s="14">
        <f>SUM(D32:D36)</f>
        <v>10</v>
      </c>
      <c r="E37" s="14">
        <f>SUM(E32:E36)</f>
        <v>0</v>
      </c>
      <c r="F37" s="14">
        <f>SUM(F32:F36)</f>
        <v>0</v>
      </c>
      <c r="G37" s="14">
        <f>SUM(G32:G36)</f>
        <v>0</v>
      </c>
      <c r="H37" s="14">
        <f>E37-F37-G37</f>
        <v>0</v>
      </c>
      <c r="I37" s="30">
        <f>D37-E37</f>
        <v>10</v>
      </c>
      <c r="J37" s="5" t="e">
        <f>(G37+H37)/E37</f>
        <v>#DIV/0!</v>
      </c>
    </row>
    <row r="39" spans="3:10" x14ac:dyDescent="0.2">
      <c r="C39" s="28" t="s">
        <v>61</v>
      </c>
      <c r="D39" s="28"/>
      <c r="E39" s="28"/>
      <c r="F39" s="28"/>
      <c r="G39" s="18"/>
      <c r="H39" s="18"/>
      <c r="I39" s="18"/>
      <c r="J39" s="18"/>
    </row>
    <row r="40" spans="3:10" x14ac:dyDescent="0.2">
      <c r="C40" s="19" t="s">
        <v>0</v>
      </c>
      <c r="D40" s="20" t="s">
        <v>6</v>
      </c>
      <c r="E40" s="20" t="s">
        <v>1</v>
      </c>
      <c r="F40" s="20" t="s">
        <v>2</v>
      </c>
      <c r="G40" s="20" t="s">
        <v>3</v>
      </c>
      <c r="H40" s="20" t="s">
        <v>4</v>
      </c>
      <c r="I40" s="20" t="s">
        <v>5</v>
      </c>
      <c r="J40" s="21" t="s">
        <v>7</v>
      </c>
    </row>
    <row r="41" spans="3:10" x14ac:dyDescent="0.2">
      <c r="C41" s="22">
        <v>20</v>
      </c>
      <c r="D41" s="4">
        <v>2</v>
      </c>
      <c r="E41" s="23"/>
      <c r="F41" s="23"/>
      <c r="G41" s="23"/>
      <c r="H41" s="23">
        <v>0</v>
      </c>
      <c r="I41" s="23">
        <v>0</v>
      </c>
      <c r="J41" s="24" t="e">
        <v>#DIV/0!</v>
      </c>
    </row>
    <row r="42" spans="3:10" x14ac:dyDescent="0.2">
      <c r="C42" s="25">
        <v>40</v>
      </c>
      <c r="D42" s="14">
        <v>2</v>
      </c>
      <c r="E42" s="26"/>
      <c r="F42" s="26"/>
      <c r="G42" s="26"/>
      <c r="H42" s="26">
        <v>0</v>
      </c>
      <c r="I42" s="26">
        <v>0</v>
      </c>
      <c r="J42" s="27" t="e">
        <v>#DIV/0!</v>
      </c>
    </row>
    <row r="43" spans="3:10" x14ac:dyDescent="0.2">
      <c r="C43" s="22">
        <v>60</v>
      </c>
      <c r="D43" s="4">
        <v>2</v>
      </c>
      <c r="E43" s="23"/>
      <c r="F43" s="23"/>
      <c r="G43" s="23"/>
      <c r="H43" s="23">
        <v>0</v>
      </c>
      <c r="I43" s="23">
        <v>0</v>
      </c>
      <c r="J43" s="24" t="e">
        <v>#DIV/0!</v>
      </c>
    </row>
    <row r="44" spans="3:10" x14ac:dyDescent="0.2">
      <c r="C44" s="25">
        <v>80</v>
      </c>
      <c r="D44" s="14">
        <v>2</v>
      </c>
      <c r="E44" s="26"/>
      <c r="F44" s="26"/>
      <c r="G44" s="26"/>
      <c r="H44" s="26">
        <v>0</v>
      </c>
      <c r="I44" s="26">
        <v>0</v>
      </c>
      <c r="J44" s="27" t="e">
        <v>#DIV/0!</v>
      </c>
    </row>
    <row r="45" spans="3:10" x14ac:dyDescent="0.2">
      <c r="C45" s="22">
        <v>100</v>
      </c>
      <c r="D45" s="4">
        <v>2</v>
      </c>
      <c r="E45" s="23"/>
      <c r="F45" s="23"/>
      <c r="G45" s="23"/>
      <c r="H45" s="23">
        <v>0</v>
      </c>
      <c r="I45" s="23">
        <v>0</v>
      </c>
      <c r="J45" s="24" t="e">
        <v>#DIV/0!</v>
      </c>
    </row>
    <row r="46" spans="3:10" x14ac:dyDescent="0.2">
      <c r="C46" s="13" t="s">
        <v>62</v>
      </c>
      <c r="D46" s="14">
        <f>SUM(D41:D45)</f>
        <v>10</v>
      </c>
      <c r="E46" s="14">
        <f>SUM(E41:E45)</f>
        <v>0</v>
      </c>
      <c r="F46" s="14">
        <f>SUM(F41:F45)</f>
        <v>0</v>
      </c>
      <c r="G46" s="14">
        <f>SUM(G41:G45)</f>
        <v>0</v>
      </c>
      <c r="H46" s="14">
        <f>E46-F46-G46</f>
        <v>0</v>
      </c>
      <c r="I46" s="30">
        <f>D46-E46</f>
        <v>10</v>
      </c>
      <c r="J46" s="5" t="e">
        <f>(G46+H46)/E46</f>
        <v>#DIV/0!</v>
      </c>
    </row>
  </sheetData>
  <mergeCells count="5">
    <mergeCell ref="C39:F39"/>
    <mergeCell ref="C2:F2"/>
    <mergeCell ref="C11:F11"/>
    <mergeCell ref="C21:F21"/>
    <mergeCell ref="C30:F3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EF00-EB41-2144-8B8B-99962FEF8DAA}">
  <dimension ref="C3:M26"/>
  <sheetViews>
    <sheetView topLeftCell="F5" workbookViewId="0">
      <selection activeCell="G10" sqref="G10:G17"/>
    </sheetView>
  </sheetViews>
  <sheetFormatPr baseColWidth="10" defaultRowHeight="16" x14ac:dyDescent="0.2"/>
  <cols>
    <col min="3" max="3" width="19.6640625" bestFit="1" customWidth="1"/>
    <col min="4" max="4" width="13" customWidth="1"/>
    <col min="5" max="5" width="18.33203125" bestFit="1" customWidth="1"/>
    <col min="10" max="10" width="12.1640625" bestFit="1" customWidth="1"/>
    <col min="12" max="12" width="13.5" customWidth="1"/>
    <col min="13" max="13" width="33" customWidth="1"/>
  </cols>
  <sheetData>
    <row r="3" spans="3:13" x14ac:dyDescent="0.2">
      <c r="D3" t="s">
        <v>20</v>
      </c>
    </row>
    <row r="7" spans="3:13" x14ac:dyDescent="0.2">
      <c r="E7">
        <f>0.4706*0.7412</f>
        <v>0.34880872000000002</v>
      </c>
    </row>
    <row r="8" spans="3:13" x14ac:dyDescent="0.2">
      <c r="G8" s="15"/>
      <c r="H8" s="16" t="s">
        <v>36</v>
      </c>
      <c r="I8" s="16"/>
      <c r="J8" s="16"/>
      <c r="K8" s="17" t="s">
        <v>39</v>
      </c>
      <c r="L8" s="17" t="s">
        <v>49</v>
      </c>
      <c r="M8" s="15"/>
    </row>
    <row r="9" spans="3:13" x14ac:dyDescent="0.2">
      <c r="G9" s="17" t="s">
        <v>53</v>
      </c>
      <c r="H9" s="17" t="s">
        <v>23</v>
      </c>
      <c r="I9" s="17" t="s">
        <v>31</v>
      </c>
      <c r="J9" s="17" t="s">
        <v>51</v>
      </c>
      <c r="K9" s="17" t="s">
        <v>52</v>
      </c>
      <c r="L9" s="17" t="s">
        <v>50</v>
      </c>
      <c r="M9" s="17" t="s">
        <v>54</v>
      </c>
    </row>
    <row r="10" spans="3:13" x14ac:dyDescent="0.2">
      <c r="C10" s="6" t="s">
        <v>21</v>
      </c>
      <c r="D10" s="6" t="s">
        <v>37</v>
      </c>
      <c r="E10" s="6" t="s">
        <v>38</v>
      </c>
      <c r="F10" s="3"/>
      <c r="G10" s="7">
        <v>1</v>
      </c>
      <c r="H10" s="7" t="s">
        <v>44</v>
      </c>
      <c r="I10" s="7" t="s">
        <v>28</v>
      </c>
      <c r="J10" s="7" t="s">
        <v>34</v>
      </c>
      <c r="K10" s="7" t="s">
        <v>41</v>
      </c>
      <c r="L10" s="7">
        <v>10</v>
      </c>
      <c r="M10" s="7"/>
    </row>
    <row r="11" spans="3:13" x14ac:dyDescent="0.2">
      <c r="C11" s="7" t="s">
        <v>22</v>
      </c>
      <c r="D11" s="7" t="s">
        <v>22</v>
      </c>
      <c r="E11" s="7" t="s">
        <v>22</v>
      </c>
      <c r="G11" s="7">
        <v>2</v>
      </c>
      <c r="H11" s="7" t="s">
        <v>44</v>
      </c>
      <c r="I11" s="7" t="s">
        <v>28</v>
      </c>
      <c r="J11" s="7" t="s">
        <v>55</v>
      </c>
      <c r="K11" s="7" t="s">
        <v>42</v>
      </c>
      <c r="L11" s="7">
        <v>10</v>
      </c>
      <c r="M11" s="7"/>
    </row>
    <row r="12" spans="3:13" x14ac:dyDescent="0.2">
      <c r="C12" s="8" t="s">
        <v>36</v>
      </c>
      <c r="D12" s="8" t="s">
        <v>23</v>
      </c>
      <c r="E12" s="9" t="s">
        <v>24</v>
      </c>
      <c r="G12" s="7">
        <v>3</v>
      </c>
      <c r="H12" s="7" t="s">
        <v>44</v>
      </c>
      <c r="I12" s="7" t="s">
        <v>28</v>
      </c>
      <c r="J12" s="7" t="s">
        <v>46</v>
      </c>
      <c r="K12" s="7" t="s">
        <v>42</v>
      </c>
      <c r="L12" s="7">
        <v>80</v>
      </c>
      <c r="M12" s="7"/>
    </row>
    <row r="13" spans="3:13" x14ac:dyDescent="0.2">
      <c r="C13" s="8"/>
      <c r="D13" s="8"/>
      <c r="E13" s="9" t="s">
        <v>25</v>
      </c>
      <c r="G13" s="7">
        <v>4</v>
      </c>
      <c r="H13" s="7" t="s">
        <v>44</v>
      </c>
      <c r="I13" s="7" t="s">
        <v>29</v>
      </c>
      <c r="J13" s="7" t="s">
        <v>55</v>
      </c>
      <c r="K13" s="7" t="s">
        <v>41</v>
      </c>
      <c r="L13" s="7">
        <v>10</v>
      </c>
      <c r="M13" s="7"/>
    </row>
    <row r="14" spans="3:13" x14ac:dyDescent="0.2">
      <c r="C14" s="8"/>
      <c r="D14" s="8"/>
      <c r="E14" s="9" t="s">
        <v>26</v>
      </c>
      <c r="G14" s="7">
        <v>5</v>
      </c>
      <c r="H14" s="7" t="s">
        <v>45</v>
      </c>
      <c r="I14" s="7" t="s">
        <v>29</v>
      </c>
      <c r="J14" s="7" t="s">
        <v>55</v>
      </c>
      <c r="K14" s="7" t="s">
        <v>42</v>
      </c>
      <c r="L14" s="7">
        <v>80</v>
      </c>
      <c r="M14" s="7"/>
    </row>
    <row r="15" spans="3:13" x14ac:dyDescent="0.2">
      <c r="C15" s="8"/>
      <c r="D15" s="8"/>
      <c r="E15" s="9" t="s">
        <v>27</v>
      </c>
      <c r="G15" s="7">
        <v>6</v>
      </c>
      <c r="H15" s="7" t="s">
        <v>45</v>
      </c>
      <c r="I15" s="7" t="s">
        <v>28</v>
      </c>
      <c r="J15" s="7" t="s">
        <v>34</v>
      </c>
      <c r="K15" s="7" t="s">
        <v>43</v>
      </c>
      <c r="L15" s="7">
        <v>80</v>
      </c>
      <c r="M15" s="7"/>
    </row>
    <row r="16" spans="3:13" x14ac:dyDescent="0.2">
      <c r="C16" s="8"/>
      <c r="D16" s="8" t="s">
        <v>31</v>
      </c>
      <c r="E16" s="9" t="s">
        <v>28</v>
      </c>
      <c r="G16" s="7">
        <v>7</v>
      </c>
      <c r="H16" s="7" t="s">
        <v>48</v>
      </c>
      <c r="I16" s="7" t="s">
        <v>28</v>
      </c>
      <c r="J16" s="7" t="s">
        <v>34</v>
      </c>
      <c r="K16" s="7" t="s">
        <v>43</v>
      </c>
      <c r="L16" s="7">
        <v>10</v>
      </c>
      <c r="M16" s="7"/>
    </row>
    <row r="17" spans="3:13" x14ac:dyDescent="0.2">
      <c r="C17" s="8"/>
      <c r="D17" s="8"/>
      <c r="E17" s="9" t="s">
        <v>29</v>
      </c>
      <c r="G17" s="7">
        <v>8</v>
      </c>
      <c r="H17" s="7" t="s">
        <v>47</v>
      </c>
      <c r="I17" s="7" t="s">
        <v>28</v>
      </c>
      <c r="J17" s="7" t="s">
        <v>55</v>
      </c>
      <c r="K17" s="7" t="s">
        <v>42</v>
      </c>
      <c r="L17" s="7">
        <v>10</v>
      </c>
      <c r="M17" s="7"/>
    </row>
    <row r="18" spans="3:13" x14ac:dyDescent="0.2">
      <c r="C18" s="8"/>
      <c r="D18" s="8"/>
      <c r="E18" s="9" t="s">
        <v>30</v>
      </c>
    </row>
    <row r="19" spans="3:13" x14ac:dyDescent="0.2">
      <c r="C19" s="8"/>
      <c r="D19" s="8" t="s">
        <v>35</v>
      </c>
      <c r="E19" s="9" t="s">
        <v>32</v>
      </c>
    </row>
    <row r="20" spans="3:13" x14ac:dyDescent="0.2">
      <c r="C20" s="8"/>
      <c r="D20" s="8"/>
      <c r="E20" s="9" t="s">
        <v>33</v>
      </c>
    </row>
    <row r="21" spans="3:13" x14ac:dyDescent="0.2">
      <c r="C21" s="8"/>
      <c r="D21" s="8"/>
      <c r="E21" s="9" t="s">
        <v>34</v>
      </c>
    </row>
    <row r="22" spans="3:13" x14ac:dyDescent="0.2">
      <c r="C22" s="8" t="s">
        <v>39</v>
      </c>
      <c r="D22" s="8" t="s">
        <v>40</v>
      </c>
      <c r="E22" s="10" t="s">
        <v>41</v>
      </c>
    </row>
    <row r="23" spans="3:13" x14ac:dyDescent="0.2">
      <c r="C23" s="8"/>
      <c r="D23" s="8"/>
      <c r="E23" s="10" t="s">
        <v>42</v>
      </c>
    </row>
    <row r="24" spans="3:13" x14ac:dyDescent="0.2">
      <c r="C24" s="8"/>
      <c r="D24" s="8"/>
      <c r="E24" s="10" t="s">
        <v>43</v>
      </c>
    </row>
    <row r="25" spans="3:13" x14ac:dyDescent="0.2">
      <c r="C25" s="8" t="s">
        <v>49</v>
      </c>
      <c r="D25" s="8" t="s">
        <v>50</v>
      </c>
      <c r="E25" s="11">
        <v>0.1</v>
      </c>
    </row>
    <row r="26" spans="3:13" x14ac:dyDescent="0.2">
      <c r="C26" s="8"/>
      <c r="D26" s="8"/>
      <c r="E26" s="12">
        <v>0.8</v>
      </c>
    </row>
  </sheetData>
  <mergeCells count="9">
    <mergeCell ref="H8:J8"/>
    <mergeCell ref="C22:C24"/>
    <mergeCell ref="D22:D24"/>
    <mergeCell ref="C25:C26"/>
    <mergeCell ref="D25:D26"/>
    <mergeCell ref="D19:D21"/>
    <mergeCell ref="D12:D15"/>
    <mergeCell ref="D16:D18"/>
    <mergeCell ref="C12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7175-9597-7740-A251-8E24C1196073}">
  <dimension ref="B3:H9"/>
  <sheetViews>
    <sheetView workbookViewId="0">
      <selection activeCell="E20" sqref="E20:E21"/>
    </sheetView>
  </sheetViews>
  <sheetFormatPr baseColWidth="10" defaultRowHeight="16" x14ac:dyDescent="0.2"/>
  <sheetData>
    <row r="3" spans="2:8" x14ac:dyDescent="0.2">
      <c r="D3" s="2" t="s">
        <v>9</v>
      </c>
      <c r="E3" s="2"/>
      <c r="F3" s="2"/>
      <c r="G3" s="2"/>
      <c r="H3" s="1"/>
    </row>
    <row r="4" spans="2:8" x14ac:dyDescent="0.2">
      <c r="B4" t="s">
        <v>8</v>
      </c>
      <c r="C4" t="s">
        <v>0</v>
      </c>
      <c r="D4" t="s">
        <v>10</v>
      </c>
      <c r="E4" t="s">
        <v>12</v>
      </c>
      <c r="F4" t="s">
        <v>13</v>
      </c>
      <c r="G4" t="s">
        <v>11</v>
      </c>
      <c r="H4" t="s">
        <v>14</v>
      </c>
    </row>
    <row r="5" spans="2:8" x14ac:dyDescent="0.2">
      <c r="B5">
        <v>1</v>
      </c>
      <c r="C5">
        <v>20</v>
      </c>
    </row>
    <row r="6" spans="2:8" x14ac:dyDescent="0.2">
      <c r="B6">
        <v>1</v>
      </c>
      <c r="C6">
        <v>40</v>
      </c>
    </row>
    <row r="7" spans="2:8" x14ac:dyDescent="0.2">
      <c r="B7">
        <v>1</v>
      </c>
      <c r="C7">
        <v>60</v>
      </c>
    </row>
    <row r="8" spans="2:8" x14ac:dyDescent="0.2">
      <c r="B8">
        <v>1</v>
      </c>
      <c r="C8">
        <v>80</v>
      </c>
    </row>
    <row r="9" spans="2:8" x14ac:dyDescent="0.2">
      <c r="B9">
        <v>1</v>
      </c>
      <c r="C9">
        <v>100</v>
      </c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Test Cases 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2021-03-14T08:14:13Z</dcterms:created>
  <dcterms:modified xsi:type="dcterms:W3CDTF">2021-03-14T19:23:25Z</dcterms:modified>
</cp:coreProperties>
</file>