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onnor/projects/meng-project-iota-saev/docs/"/>
    </mc:Choice>
  </mc:AlternateContent>
  <xr:revisionPtr revIDLastSave="0" documentId="13_ncr:1_{8DE304E1-DD7A-9845-9E0C-D75208801045}" xr6:coauthVersionLast="47" xr6:coauthVersionMax="47" xr10:uidLastSave="{00000000-0000-0000-0000-000000000000}"/>
  <bookViews>
    <workbookView xWindow="0" yWindow="500" windowWidth="28800" windowHeight="15880" xr2:uid="{58B60E28-8C69-384D-9CB7-B47EA859DCB0}"/>
  </bookViews>
  <sheets>
    <sheet name="SUS" sheetId="1" r:id="rId1"/>
    <sheet name="Sheet2" sheetId="2" r:id="rId2"/>
  </sheets>
  <definedNames>
    <definedName name="_xlchart.v2.0" hidden="1">SUS!$A$75:$A$79</definedName>
    <definedName name="_xlchart.v2.1" hidden="1">SUS!$C$75:$C$79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3" i="1" l="1"/>
  <c r="E93" i="1"/>
  <c r="F93" i="1"/>
  <c r="G93" i="1"/>
  <c r="H93" i="1"/>
  <c r="I93" i="1"/>
  <c r="J93" i="1"/>
  <c r="K93" i="1"/>
  <c r="L93" i="1"/>
  <c r="C93" i="1"/>
  <c r="D92" i="1"/>
  <c r="E92" i="1"/>
  <c r="F92" i="1"/>
  <c r="G92" i="1"/>
  <c r="H92" i="1"/>
  <c r="I92" i="1"/>
  <c r="J92" i="1"/>
  <c r="K92" i="1"/>
  <c r="L92" i="1"/>
  <c r="C92" i="1"/>
  <c r="D91" i="1"/>
  <c r="E91" i="1"/>
  <c r="F91" i="1"/>
  <c r="G91" i="1"/>
  <c r="H91" i="1"/>
  <c r="I91" i="1"/>
  <c r="J91" i="1"/>
  <c r="K91" i="1"/>
  <c r="L91" i="1"/>
  <c r="C91" i="1"/>
  <c r="M73" i="1"/>
  <c r="L54" i="1"/>
  <c r="D61" i="1"/>
  <c r="E61" i="1"/>
  <c r="F61" i="1"/>
  <c r="G61" i="1"/>
  <c r="H61" i="1"/>
  <c r="I61" i="1"/>
  <c r="J61" i="1"/>
  <c r="K61" i="1"/>
  <c r="L61" i="1"/>
  <c r="D62" i="1"/>
  <c r="E62" i="1"/>
  <c r="F62" i="1"/>
  <c r="G62" i="1"/>
  <c r="H62" i="1"/>
  <c r="H76" i="1" s="1"/>
  <c r="I62" i="1"/>
  <c r="J62" i="1"/>
  <c r="K62" i="1"/>
  <c r="L62" i="1"/>
  <c r="L78" i="1" s="1"/>
  <c r="D63" i="1"/>
  <c r="E63" i="1"/>
  <c r="F63" i="1"/>
  <c r="G63" i="1"/>
  <c r="H63" i="1"/>
  <c r="I63" i="1"/>
  <c r="J63" i="1"/>
  <c r="K63" i="1"/>
  <c r="L63" i="1"/>
  <c r="D64" i="1"/>
  <c r="E64" i="1"/>
  <c r="F64" i="1"/>
  <c r="G64" i="1"/>
  <c r="H64" i="1"/>
  <c r="I64" i="1"/>
  <c r="J64" i="1"/>
  <c r="K64" i="1"/>
  <c r="L64" i="1"/>
  <c r="D65" i="1"/>
  <c r="E65" i="1"/>
  <c r="F65" i="1"/>
  <c r="G65" i="1"/>
  <c r="H65" i="1"/>
  <c r="I65" i="1"/>
  <c r="J65" i="1"/>
  <c r="K65" i="1"/>
  <c r="L65" i="1"/>
  <c r="D66" i="1"/>
  <c r="E66" i="1"/>
  <c r="F66" i="1"/>
  <c r="G66" i="1"/>
  <c r="H66" i="1"/>
  <c r="I66" i="1"/>
  <c r="J66" i="1"/>
  <c r="K66" i="1"/>
  <c r="L66" i="1"/>
  <c r="D67" i="1"/>
  <c r="E67" i="1"/>
  <c r="F67" i="1"/>
  <c r="G67" i="1"/>
  <c r="H67" i="1"/>
  <c r="I67" i="1"/>
  <c r="J67" i="1"/>
  <c r="K67" i="1"/>
  <c r="L67" i="1"/>
  <c r="D68" i="1"/>
  <c r="E68" i="1"/>
  <c r="F68" i="1"/>
  <c r="G68" i="1"/>
  <c r="H68" i="1"/>
  <c r="I68" i="1"/>
  <c r="J68" i="1"/>
  <c r="K68" i="1"/>
  <c r="L68" i="1"/>
  <c r="D69" i="1"/>
  <c r="E69" i="1"/>
  <c r="F69" i="1"/>
  <c r="G69" i="1"/>
  <c r="H69" i="1"/>
  <c r="I69" i="1"/>
  <c r="J69" i="1"/>
  <c r="K69" i="1"/>
  <c r="L69" i="1"/>
  <c r="D70" i="1"/>
  <c r="E70" i="1"/>
  <c r="F70" i="1"/>
  <c r="G70" i="1"/>
  <c r="H70" i="1"/>
  <c r="I70" i="1"/>
  <c r="J70" i="1"/>
  <c r="K70" i="1"/>
  <c r="L70" i="1"/>
  <c r="D71" i="1"/>
  <c r="E71" i="1"/>
  <c r="F71" i="1"/>
  <c r="G71" i="1"/>
  <c r="H71" i="1"/>
  <c r="I71" i="1"/>
  <c r="J71" i="1"/>
  <c r="K71" i="1"/>
  <c r="L71" i="1"/>
  <c r="D72" i="1"/>
  <c r="E72" i="1"/>
  <c r="F72" i="1"/>
  <c r="G72" i="1"/>
  <c r="H72" i="1"/>
  <c r="I72" i="1"/>
  <c r="J72" i="1"/>
  <c r="K72" i="1"/>
  <c r="L72" i="1"/>
  <c r="C72" i="1"/>
  <c r="C71" i="1"/>
  <c r="C70" i="1"/>
  <c r="C69" i="1"/>
  <c r="C68" i="1"/>
  <c r="C67" i="1"/>
  <c r="C66" i="1"/>
  <c r="C65" i="1"/>
  <c r="C64" i="1"/>
  <c r="C63" i="1"/>
  <c r="C62" i="1"/>
  <c r="C61" i="1"/>
  <c r="K55" i="1"/>
  <c r="J55" i="1"/>
  <c r="I55" i="1"/>
  <c r="H55" i="1"/>
  <c r="G55" i="1"/>
  <c r="F55" i="1"/>
  <c r="E55" i="1"/>
  <c r="D55" i="1"/>
  <c r="C55" i="1"/>
  <c r="B55" i="1"/>
  <c r="K52" i="1"/>
  <c r="J52" i="1"/>
  <c r="I52" i="1"/>
  <c r="H52" i="1"/>
  <c r="G52" i="1"/>
  <c r="F52" i="1"/>
  <c r="E52" i="1"/>
  <c r="D52" i="1"/>
  <c r="C52" i="1"/>
  <c r="B52" i="1"/>
  <c r="K49" i="1"/>
  <c r="J49" i="1"/>
  <c r="I49" i="1"/>
  <c r="H49" i="1"/>
  <c r="G49" i="1"/>
  <c r="F49" i="1"/>
  <c r="E49" i="1"/>
  <c r="D49" i="1"/>
  <c r="C49" i="1"/>
  <c r="B49" i="1"/>
  <c r="K46" i="1"/>
  <c r="J46" i="1"/>
  <c r="I46" i="1"/>
  <c r="H46" i="1"/>
  <c r="G46" i="1"/>
  <c r="F46" i="1"/>
  <c r="E46" i="1"/>
  <c r="D46" i="1"/>
  <c r="C46" i="1"/>
  <c r="B46" i="1"/>
  <c r="K43" i="1"/>
  <c r="J43" i="1"/>
  <c r="I43" i="1"/>
  <c r="H43" i="1"/>
  <c r="G43" i="1"/>
  <c r="F43" i="1"/>
  <c r="E43" i="1"/>
  <c r="D43" i="1"/>
  <c r="C43" i="1"/>
  <c r="B43" i="1"/>
  <c r="K40" i="1"/>
  <c r="J40" i="1"/>
  <c r="I40" i="1"/>
  <c r="H40" i="1"/>
  <c r="G40" i="1"/>
  <c r="F40" i="1"/>
  <c r="E40" i="1"/>
  <c r="D40" i="1"/>
  <c r="C40" i="1"/>
  <c r="B40" i="1"/>
  <c r="K37" i="1"/>
  <c r="J37" i="1"/>
  <c r="I37" i="1"/>
  <c r="H37" i="1"/>
  <c r="G37" i="1"/>
  <c r="F37" i="1"/>
  <c r="E37" i="1"/>
  <c r="D37" i="1"/>
  <c r="C37" i="1"/>
  <c r="B37" i="1"/>
  <c r="K34" i="1"/>
  <c r="J34" i="1"/>
  <c r="I34" i="1"/>
  <c r="H34" i="1"/>
  <c r="G34" i="1"/>
  <c r="F34" i="1"/>
  <c r="E34" i="1"/>
  <c r="D34" i="1"/>
  <c r="C34" i="1"/>
  <c r="B34" i="1"/>
  <c r="K31" i="1"/>
  <c r="J31" i="1"/>
  <c r="I31" i="1"/>
  <c r="H31" i="1"/>
  <c r="G31" i="1"/>
  <c r="F31" i="1"/>
  <c r="E31" i="1"/>
  <c r="D31" i="1"/>
  <c r="C31" i="1"/>
  <c r="B31" i="1"/>
  <c r="K28" i="1"/>
  <c r="J28" i="1"/>
  <c r="I28" i="1"/>
  <c r="H28" i="1"/>
  <c r="G28" i="1"/>
  <c r="F28" i="1"/>
  <c r="E28" i="1"/>
  <c r="D28" i="1"/>
  <c r="C28" i="1"/>
  <c r="B28" i="1"/>
  <c r="K25" i="1"/>
  <c r="J25" i="1"/>
  <c r="I25" i="1"/>
  <c r="H25" i="1"/>
  <c r="G25" i="1"/>
  <c r="F25" i="1"/>
  <c r="E25" i="1"/>
  <c r="D25" i="1"/>
  <c r="C25" i="1"/>
  <c r="B25" i="1"/>
  <c r="K22" i="1"/>
  <c r="I22" i="1"/>
  <c r="G22" i="1"/>
  <c r="E22" i="1"/>
  <c r="C22" i="1"/>
  <c r="J22" i="1"/>
  <c r="H22" i="1"/>
  <c r="F22" i="1"/>
  <c r="D22" i="1"/>
  <c r="B22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B14" i="1"/>
  <c r="B13" i="1"/>
  <c r="B12" i="1"/>
  <c r="B11" i="1"/>
  <c r="B10" i="1"/>
  <c r="C7" i="1"/>
  <c r="D7" i="1"/>
  <c r="E7" i="1"/>
  <c r="F7" i="1"/>
  <c r="G7" i="1"/>
  <c r="H7" i="1"/>
  <c r="I7" i="1"/>
  <c r="J7" i="1"/>
  <c r="K7" i="1"/>
  <c r="B7" i="1"/>
  <c r="I75" i="1" l="1"/>
  <c r="K79" i="1"/>
  <c r="L75" i="1"/>
  <c r="D75" i="1"/>
  <c r="E79" i="1"/>
  <c r="F76" i="1"/>
  <c r="G77" i="1"/>
  <c r="F75" i="1"/>
  <c r="D78" i="1"/>
  <c r="E75" i="1"/>
  <c r="K78" i="1"/>
  <c r="L76" i="1"/>
  <c r="D76" i="1"/>
  <c r="C75" i="1"/>
  <c r="K77" i="1"/>
  <c r="L22" i="1"/>
  <c r="M61" i="1" s="1"/>
  <c r="C78" i="1"/>
  <c r="I78" i="1"/>
  <c r="J78" i="1"/>
  <c r="I79" i="1"/>
  <c r="C76" i="1"/>
  <c r="M72" i="1"/>
  <c r="I76" i="1"/>
  <c r="I82" i="1" s="1"/>
  <c r="J75" i="1"/>
  <c r="F79" i="1"/>
  <c r="G78" i="1"/>
  <c r="H75" i="1"/>
  <c r="H82" i="1"/>
  <c r="C77" i="1"/>
  <c r="C85" i="1" s="1"/>
  <c r="J77" i="1"/>
  <c r="C79" i="1"/>
  <c r="H79" i="1"/>
  <c r="H86" i="1" s="1"/>
  <c r="K76" i="1"/>
  <c r="G79" i="1"/>
  <c r="H78" i="1"/>
  <c r="I77" i="1"/>
  <c r="J76" i="1"/>
  <c r="K75" i="1"/>
  <c r="H77" i="1"/>
  <c r="L79" i="1"/>
  <c r="D79" i="1"/>
  <c r="E78" i="1"/>
  <c r="F77" i="1"/>
  <c r="G76" i="1"/>
  <c r="F78" i="1"/>
  <c r="F85" i="1" s="1"/>
  <c r="E77" i="1"/>
  <c r="E84" i="1" s="1"/>
  <c r="G75" i="1"/>
  <c r="J79" i="1"/>
  <c r="D77" i="1"/>
  <c r="E76" i="1"/>
  <c r="E86" i="1" s="1"/>
  <c r="L77" i="1"/>
  <c r="L31" i="1"/>
  <c r="L55" i="1"/>
  <c r="M71" i="1" s="1"/>
  <c r="L52" i="1"/>
  <c r="M70" i="1" s="1"/>
  <c r="L49" i="1"/>
  <c r="M69" i="1" s="1"/>
  <c r="L46" i="1"/>
  <c r="M68" i="1" s="1"/>
  <c r="L43" i="1"/>
  <c r="M67" i="1" s="1"/>
  <c r="L40" i="1"/>
  <c r="M66" i="1" s="1"/>
  <c r="L37" i="1"/>
  <c r="M65" i="1" s="1"/>
  <c r="L34" i="1"/>
  <c r="M64" i="1" s="1"/>
  <c r="L28" i="1"/>
  <c r="M63" i="1" s="1"/>
  <c r="L25" i="1"/>
  <c r="M62" i="1" s="1"/>
  <c r="K15" i="1"/>
  <c r="K16" i="1" s="1"/>
  <c r="J15" i="1"/>
  <c r="J16" i="1" s="1"/>
  <c r="I15" i="1"/>
  <c r="I16" i="1" s="1"/>
  <c r="F15" i="1"/>
  <c r="F16" i="1" s="1"/>
  <c r="G15" i="1"/>
  <c r="G16" i="1" s="1"/>
  <c r="C15" i="1"/>
  <c r="C16" i="1" s="1"/>
  <c r="B15" i="1"/>
  <c r="B16" i="1" s="1"/>
  <c r="H15" i="1"/>
  <c r="H16" i="1" s="1"/>
  <c r="D15" i="1"/>
  <c r="D16" i="1" s="1"/>
  <c r="E15" i="1"/>
  <c r="E16" i="1" s="1"/>
  <c r="I84" i="1" l="1"/>
  <c r="L82" i="1"/>
  <c r="F82" i="1"/>
  <c r="J82" i="1"/>
  <c r="D84" i="1"/>
  <c r="K83" i="1"/>
  <c r="J86" i="1"/>
  <c r="L86" i="1"/>
  <c r="G82" i="1"/>
  <c r="C86" i="1"/>
  <c r="K85" i="1"/>
  <c r="H84" i="1"/>
  <c r="D82" i="1"/>
  <c r="F86" i="1"/>
  <c r="G85" i="1"/>
  <c r="K82" i="1"/>
  <c r="J84" i="1"/>
  <c r="D83" i="1"/>
  <c r="J83" i="1"/>
  <c r="C84" i="1"/>
  <c r="L83" i="1"/>
  <c r="I83" i="1"/>
  <c r="D86" i="1"/>
  <c r="G83" i="1"/>
  <c r="H83" i="1"/>
  <c r="G84" i="1"/>
  <c r="I86" i="1"/>
  <c r="D85" i="1"/>
  <c r="L84" i="1"/>
  <c r="F84" i="1"/>
  <c r="H85" i="1"/>
  <c r="K84" i="1"/>
  <c r="C83" i="1"/>
  <c r="F83" i="1"/>
  <c r="J85" i="1"/>
  <c r="L85" i="1"/>
  <c r="E83" i="1"/>
  <c r="E85" i="1"/>
  <c r="G86" i="1"/>
  <c r="C82" i="1"/>
  <c r="E82" i="1"/>
  <c r="K86" i="1"/>
  <c r="I85" i="1"/>
  <c r="O21" i="1"/>
  <c r="L16" i="1"/>
</calcChain>
</file>

<file path=xl/sharedStrings.xml><?xml version="1.0" encoding="utf-8"?>
<sst xmlns="http://schemas.openxmlformats.org/spreadsheetml/2006/main" count="141" uniqueCount="63">
  <si>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</si>
  <si>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</si>
  <si>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</si>
  <si>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</si>
  <si>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</si>
  <si>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</si>
  <si>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</si>
  <si>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</si>
  <si>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</si>
  <si>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</si>
  <si>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Strongly Disagree</t>
  </si>
  <si>
    <t>Disagree</t>
  </si>
  <si>
    <t>Neither Disagree Agree</t>
  </si>
  <si>
    <t>Agree</t>
  </si>
  <si>
    <t>Strongly Agree</t>
  </si>
  <si>
    <t xml:space="preserve">Where are you located? </t>
  </si>
  <si>
    <t>Europe</t>
  </si>
  <si>
    <t>Africa</t>
  </si>
  <si>
    <t>Asia</t>
  </si>
  <si>
    <t>Oceania (Australia, New Zealand, etc.)</t>
  </si>
  <si>
    <t>USA</t>
  </si>
  <si>
    <t>Canada</t>
  </si>
  <si>
    <t>Mexico</t>
  </si>
  <si>
    <t>Central America</t>
  </si>
  <si>
    <t>South America</t>
  </si>
  <si>
    <t>Middle East</t>
  </si>
  <si>
    <t xml:space="preserve">Queston </t>
  </si>
  <si>
    <t>Question</t>
  </si>
  <si>
    <r>
      <t>The organization you work for is in which of the following:</t>
    </r>
    <r>
      <rPr>
        <sz val="16"/>
        <color rgb="FFD93025"/>
        <rFont val="Helvetica"/>
        <family val="2"/>
      </rPr>
      <t> *</t>
    </r>
  </si>
  <si>
    <t>Responses</t>
  </si>
  <si>
    <t>Scores</t>
  </si>
  <si>
    <t xml:space="preserve"> </t>
  </si>
  <si>
    <t>Total</t>
  </si>
  <si>
    <t xml:space="preserve">Total (Adj) </t>
  </si>
  <si>
    <t>SUS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</si>
  <si>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</si>
  <si>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</si>
  <si>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</si>
  <si>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</si>
  <si>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</si>
  <si>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</si>
  <si>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</si>
  <si>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</si>
  <si>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Response 9</t>
  </si>
  <si>
    <t>Response 10</t>
  </si>
  <si>
    <t>Response 11</t>
  </si>
  <si>
    <t>Average</t>
  </si>
  <si>
    <t>Response 12</t>
  </si>
  <si>
    <t>Neither Disagree or Agree</t>
  </si>
  <si>
    <t xml:space="preserve">Question 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</si>
  <si>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</si>
  <si>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</si>
  <si>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</si>
  <si>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</si>
  <si>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</si>
  <si>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</si>
  <si>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</si>
  <si>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</si>
  <si>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</si>
  <si>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</si>
  <si>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Variance</t>
  </si>
  <si>
    <t>Standard Deviation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</si>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</sst>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202124"/>
      <name val="Arial"/>
      <family val="2"/>
    </font>
    <font>
      <sz val="16"/>
      <color rgb="FF202124"/>
      <name val="Helvetica"/>
      <family val="2"/>
    </font>
    <font>
      <sz val="16"/>
      <color rgb="FFD93025"/>
      <name val="Helvetica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1" fillId="0" borderId="0" xfId="0" applyFont="1"/>
    <xf numFmtId="0" fontId="1" fillId="2" borderId="0" xfId="0" applyFont="1" applyFill="1"/>
    <xf numFmtId="0" fontId="7" fillId="0" borderId="0" xfId="0" applyFont="1"/>
    <xf numFmtId="2" fontId="0" fillId="0" borderId="0" xfId="0" applyNumberFormat="1"/>
    <xf numFmtId="168" fontId="0" fillId="0" borderId="0" xfId="1" applyNumberFormat="1" applyFont="1"/>
    <xf numFmtId="0" fontId="1" fillId="3" borderId="0" xfId="0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0">
                <a:effectLst/>
              </a:rPr>
              <a:t>1. I think that I will use this system frequently.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SUS!$C$75:$C$79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5-2541-BCE6-B950CE52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10. I needed to learn a lot of things before I could get going with this system. </a:t>
            </a:r>
            <a:endParaRPr lang="en-I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SUS!$L$75:$L$79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C-1C4C-9431-EDE29C9A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0">
                <a:effectLst/>
              </a:rPr>
              <a:t>2. I find the system unnecessarily complex.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SUS!$D$75:$D$79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1-E147-8DE5-CA51BD600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3. I think the system was easy to use. </a:t>
            </a:r>
            <a:endParaRPr lang="en-I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SUS!$E$75:$E$79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9447-AECF-33CFB9795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4. I think that I would need the support of a technical person to be able to use this system</a:t>
            </a:r>
            <a:endParaRPr lang="en-I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SUS!$F$75:$F$79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A-6D4D-8F4F-2698D4250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5. I find the various functions in this system were well integrated.</a:t>
            </a:r>
            <a:endParaRPr lang="en-I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SUS!$F$75:$F$79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5-B841-9C12-D5C33CD2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6. I think there was too much inconsistency in this system.</a:t>
            </a:r>
            <a:endParaRPr lang="en-I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SUS!$H$75:$H$79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D-9A4B-9A1E-16EE2F15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7. I would imagine that most people would learn to use this system very quickly. </a:t>
            </a:r>
            <a:endParaRPr lang="en-I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SUS!$I$75:$I$79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EA44-B7DC-1FF98BA2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8. I find the system very cumbersome to use.</a:t>
            </a:r>
            <a:endParaRPr lang="en-I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SUS!$J$75:$J$79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0-324E-B885-C8E2DDC91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9. I feel very confident using the system.</a:t>
            </a:r>
            <a:endParaRPr lang="en-I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SUS!$A$75:$A$79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Neither Disagree or Agree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SUS!$K$75:$K$79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2-A147-90FD-29855A6E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5183"/>
        <c:axId val="145360943"/>
      </c:barChart>
      <c:catAx>
        <c:axId val="14396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43"/>
        <c:crosses val="autoZero"/>
        <c:auto val="1"/>
        <c:lblAlgn val="ctr"/>
        <c:lblOffset val="100"/>
        <c:noMultiLvlLbl val="0"/>
      </c:catAx>
      <c:valAx>
        <c:axId val="1453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40</xdr:row>
      <xdr:rowOff>133350</xdr:rowOff>
    </xdr:from>
    <xdr:to>
      <xdr:col>19</xdr:col>
      <xdr:colOff>596900</xdr:colOff>
      <xdr:row>54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8B712-2708-004C-B061-23400695F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55</xdr:row>
      <xdr:rowOff>101600</xdr:rowOff>
    </xdr:from>
    <xdr:to>
      <xdr:col>19</xdr:col>
      <xdr:colOff>596900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463396-6D9C-EC4C-8EEA-0AD72E03B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71</xdr:row>
      <xdr:rowOff>114300</xdr:rowOff>
    </xdr:from>
    <xdr:to>
      <xdr:col>19</xdr:col>
      <xdr:colOff>635000</xdr:colOff>
      <xdr:row>85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BE1D25-CC0E-0D4C-9E8E-3E5BB8377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215900</xdr:colOff>
      <xdr:row>87</xdr:row>
      <xdr:rowOff>25400</xdr:rowOff>
    </xdr:from>
    <xdr:to>
      <xdr:col>19</xdr:col>
      <xdr:colOff>660400</xdr:colOff>
      <xdr:row>100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558549-948F-3A41-91AE-EBEA4CF5F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241300</xdr:colOff>
      <xdr:row>102</xdr:row>
      <xdr:rowOff>63500</xdr:rowOff>
    </xdr:from>
    <xdr:to>
      <xdr:col>19</xdr:col>
      <xdr:colOff>685800</xdr:colOff>
      <xdr:row>115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B984E7-7DC8-194B-B04C-B5EA8F6A9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533400</xdr:colOff>
      <xdr:row>40</xdr:row>
      <xdr:rowOff>139700</xdr:rowOff>
    </xdr:from>
    <xdr:to>
      <xdr:col>26</xdr:col>
      <xdr:colOff>152400</xdr:colOff>
      <xdr:row>54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823066-B129-C94C-AC8D-9299DCC5D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584200</xdr:colOff>
      <xdr:row>55</xdr:row>
      <xdr:rowOff>101600</xdr:rowOff>
    </xdr:from>
    <xdr:to>
      <xdr:col>26</xdr:col>
      <xdr:colOff>203200</xdr:colOff>
      <xdr:row>70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8EB7F7-1A87-DD49-9DF5-A545013F2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609600</xdr:colOff>
      <xdr:row>71</xdr:row>
      <xdr:rowOff>114300</xdr:rowOff>
    </xdr:from>
    <xdr:to>
      <xdr:col>26</xdr:col>
      <xdr:colOff>228600</xdr:colOff>
      <xdr:row>85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B292C9-1634-234C-A104-A819ACEE6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596900</xdr:colOff>
      <xdr:row>87</xdr:row>
      <xdr:rowOff>25400</xdr:rowOff>
    </xdr:from>
    <xdr:to>
      <xdr:col>26</xdr:col>
      <xdr:colOff>215900</xdr:colOff>
      <xdr:row>100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1BD08B-1B64-664C-B989-E115E437D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685800</xdr:colOff>
      <xdr:row>102</xdr:row>
      <xdr:rowOff>127000</xdr:rowOff>
    </xdr:from>
    <xdr:to>
      <xdr:col>26</xdr:col>
      <xdr:colOff>304800</xdr:colOff>
      <xdr:row>116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85EA55-8795-0948-BD34-CBE8706A3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2F10-8AEB-CE42-89A3-F7666456B833}">
  <dimension ref="A1:V157"/>
  <sheetViews>
    <sheetView tabSelected="1" topLeftCell="A64" workbookViewId="0">
      <selection activeCell="A93" sqref="A93"/>
    </sheetView>
  </sheetViews>
  <sheetFormatPr baseColWidth="10" defaultRowHeight="16" x14ac:dyDescent="0.2"/>
  <cols>
    <col min="1" max="1" width="25.5" customWidth="1"/>
    <col min="3" max="12" width="11.6640625" bestFit="1" customWidth="1"/>
  </cols>
  <sheetData>
    <row r="1" spans="1:12" hidden="1" x14ac:dyDescent="0.2">
      <c r="A1" s="4" t="s">
        <v>29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2" hidden="1" x14ac:dyDescent="0.2">
      <c r="A2" s="4" t="s">
        <v>10</v>
      </c>
      <c r="B2">
        <v>0</v>
      </c>
      <c r="C2">
        <v>1</v>
      </c>
      <c r="D2">
        <v>1</v>
      </c>
      <c r="E2">
        <v>1</v>
      </c>
      <c r="F2">
        <v>1</v>
      </c>
      <c r="G2">
        <v>2</v>
      </c>
      <c r="H2">
        <v>1</v>
      </c>
      <c r="I2">
        <v>2</v>
      </c>
      <c r="J2">
        <v>1</v>
      </c>
      <c r="K2">
        <v>0</v>
      </c>
    </row>
    <row r="3" spans="1:12" hidden="1" x14ac:dyDescent="0.2">
      <c r="A3" s="4" t="s">
        <v>11</v>
      </c>
      <c r="B3">
        <v>0</v>
      </c>
      <c r="C3">
        <v>6</v>
      </c>
      <c r="D3">
        <v>5</v>
      </c>
      <c r="E3">
        <v>1</v>
      </c>
      <c r="F3">
        <v>1</v>
      </c>
      <c r="G3">
        <v>6</v>
      </c>
      <c r="H3">
        <v>5</v>
      </c>
      <c r="I3">
        <v>6</v>
      </c>
      <c r="J3">
        <v>0</v>
      </c>
      <c r="K3">
        <v>1</v>
      </c>
    </row>
    <row r="4" spans="1:12" hidden="1" x14ac:dyDescent="0.2">
      <c r="A4" s="4" t="s">
        <v>12</v>
      </c>
      <c r="B4">
        <v>3</v>
      </c>
      <c r="C4">
        <v>0</v>
      </c>
      <c r="D4">
        <v>2</v>
      </c>
      <c r="E4">
        <v>3</v>
      </c>
      <c r="F4">
        <v>3</v>
      </c>
      <c r="G4">
        <v>1</v>
      </c>
      <c r="H4">
        <v>1</v>
      </c>
      <c r="I4">
        <v>3</v>
      </c>
      <c r="J4">
        <v>2</v>
      </c>
      <c r="K4">
        <v>1</v>
      </c>
    </row>
    <row r="5" spans="1:12" hidden="1" x14ac:dyDescent="0.2">
      <c r="A5" s="4" t="s">
        <v>13</v>
      </c>
      <c r="B5">
        <v>4</v>
      </c>
      <c r="C5">
        <v>3</v>
      </c>
      <c r="D5">
        <v>3</v>
      </c>
      <c r="E5">
        <v>4</v>
      </c>
      <c r="F5">
        <v>4</v>
      </c>
      <c r="G5">
        <v>0</v>
      </c>
      <c r="H5">
        <v>4</v>
      </c>
      <c r="I5">
        <v>0</v>
      </c>
      <c r="J5">
        <v>7</v>
      </c>
      <c r="K5">
        <v>7</v>
      </c>
    </row>
    <row r="6" spans="1:12" hidden="1" x14ac:dyDescent="0.2">
      <c r="A6" s="4" t="s">
        <v>14</v>
      </c>
      <c r="B6">
        <v>4</v>
      </c>
      <c r="C6">
        <v>1</v>
      </c>
      <c r="D6">
        <v>0</v>
      </c>
      <c r="E6">
        <v>2</v>
      </c>
      <c r="F6">
        <v>2</v>
      </c>
      <c r="G6">
        <v>2</v>
      </c>
      <c r="H6">
        <v>0</v>
      </c>
      <c r="I6">
        <v>0</v>
      </c>
      <c r="J6">
        <v>1</v>
      </c>
      <c r="K6">
        <v>2</v>
      </c>
    </row>
    <row r="7" spans="1:12" hidden="1" x14ac:dyDescent="0.2">
      <c r="A7" s="4" t="s">
        <v>32</v>
      </c>
      <c r="B7" s="4">
        <f>SUM(B2:B6)</f>
        <v>11</v>
      </c>
      <c r="C7" s="4">
        <f t="shared" ref="C7:K7" si="0">SUM(C2:C6)</f>
        <v>11</v>
      </c>
      <c r="D7" s="4">
        <f t="shared" si="0"/>
        <v>11</v>
      </c>
      <c r="E7" s="4">
        <f t="shared" si="0"/>
        <v>11</v>
      </c>
      <c r="F7" s="4">
        <f t="shared" si="0"/>
        <v>11</v>
      </c>
      <c r="G7" s="4">
        <f t="shared" si="0"/>
        <v>11</v>
      </c>
      <c r="H7" s="4">
        <f t="shared" si="0"/>
        <v>11</v>
      </c>
      <c r="I7" s="4">
        <f t="shared" si="0"/>
        <v>11</v>
      </c>
      <c r="J7" s="4">
        <f t="shared" si="0"/>
        <v>11</v>
      </c>
      <c r="K7" s="4">
        <f t="shared" si="0"/>
        <v>11</v>
      </c>
    </row>
    <row r="8" spans="1:12" hidden="1" x14ac:dyDescent="0.2"/>
    <row r="9" spans="1:12" hidden="1" x14ac:dyDescent="0.2">
      <c r="A9" s="6" t="s">
        <v>30</v>
      </c>
      <c r="B9" s="6" t="s">
        <v>0</v>
      </c>
      <c r="C9" s="6" t="s">
        <v>1</v>
      </c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  <c r="I9" s="6" t="s">
        <v>7</v>
      </c>
      <c r="J9" s="6" t="s">
        <v>8</v>
      </c>
      <c r="K9" s="6" t="s">
        <v>9</v>
      </c>
    </row>
    <row r="10" spans="1:12" hidden="1" x14ac:dyDescent="0.2">
      <c r="A10" s="3" t="s">
        <v>31</v>
      </c>
      <c r="B10" s="3">
        <f>B2*0</f>
        <v>0</v>
      </c>
      <c r="C10" s="3">
        <f t="shared" ref="C10:K10" si="1">C2*1</f>
        <v>1</v>
      </c>
      <c r="D10" s="3">
        <f t="shared" si="1"/>
        <v>1</v>
      </c>
      <c r="E10" s="3">
        <f t="shared" si="1"/>
        <v>1</v>
      </c>
      <c r="F10" s="3">
        <f t="shared" si="1"/>
        <v>1</v>
      </c>
      <c r="G10" s="3">
        <f t="shared" si="1"/>
        <v>2</v>
      </c>
      <c r="H10" s="3">
        <f t="shared" si="1"/>
        <v>1</v>
      </c>
      <c r="I10" s="3">
        <f t="shared" si="1"/>
        <v>2</v>
      </c>
      <c r="J10" s="3">
        <f t="shared" si="1"/>
        <v>1</v>
      </c>
      <c r="K10" s="3">
        <f t="shared" si="1"/>
        <v>0</v>
      </c>
    </row>
    <row r="11" spans="1:12" hidden="1" x14ac:dyDescent="0.2">
      <c r="A11" s="3"/>
      <c r="B11" s="3">
        <f>B3*1</f>
        <v>0</v>
      </c>
      <c r="C11" s="3">
        <f t="shared" ref="C11:K11" si="2">C3*2</f>
        <v>12</v>
      </c>
      <c r="D11" s="3">
        <f t="shared" si="2"/>
        <v>10</v>
      </c>
      <c r="E11" s="3">
        <f t="shared" si="2"/>
        <v>2</v>
      </c>
      <c r="F11" s="3">
        <f t="shared" si="2"/>
        <v>2</v>
      </c>
      <c r="G11" s="3">
        <f t="shared" si="2"/>
        <v>12</v>
      </c>
      <c r="H11" s="3">
        <f t="shared" si="2"/>
        <v>10</v>
      </c>
      <c r="I11" s="3">
        <f t="shared" si="2"/>
        <v>12</v>
      </c>
      <c r="J11" s="3">
        <f t="shared" si="2"/>
        <v>0</v>
      </c>
      <c r="K11" s="3">
        <f t="shared" si="2"/>
        <v>2</v>
      </c>
    </row>
    <row r="12" spans="1:12" hidden="1" x14ac:dyDescent="0.2">
      <c r="A12" s="3"/>
      <c r="B12" s="3">
        <f>B4*2</f>
        <v>6</v>
      </c>
      <c r="C12" s="3">
        <f t="shared" ref="C12:K12" si="3">C4*3</f>
        <v>0</v>
      </c>
      <c r="D12" s="3">
        <f t="shared" si="3"/>
        <v>6</v>
      </c>
      <c r="E12" s="3">
        <f t="shared" si="3"/>
        <v>9</v>
      </c>
      <c r="F12" s="3">
        <f t="shared" si="3"/>
        <v>9</v>
      </c>
      <c r="G12" s="3">
        <f t="shared" si="3"/>
        <v>3</v>
      </c>
      <c r="H12" s="3">
        <f t="shared" si="3"/>
        <v>3</v>
      </c>
      <c r="I12" s="3">
        <f t="shared" si="3"/>
        <v>9</v>
      </c>
      <c r="J12" s="3">
        <f t="shared" si="3"/>
        <v>6</v>
      </c>
      <c r="K12" s="3">
        <f t="shared" si="3"/>
        <v>3</v>
      </c>
    </row>
    <row r="13" spans="1:12" hidden="1" x14ac:dyDescent="0.2">
      <c r="A13" s="3"/>
      <c r="B13" s="3">
        <f>B5*3</f>
        <v>12</v>
      </c>
      <c r="C13" s="3">
        <f t="shared" ref="C13:K13" si="4">C5*4</f>
        <v>12</v>
      </c>
      <c r="D13" s="3">
        <f t="shared" si="4"/>
        <v>12</v>
      </c>
      <c r="E13" s="3">
        <f t="shared" si="4"/>
        <v>16</v>
      </c>
      <c r="F13" s="3">
        <f t="shared" si="4"/>
        <v>16</v>
      </c>
      <c r="G13" s="3">
        <f t="shared" si="4"/>
        <v>0</v>
      </c>
      <c r="H13" s="3">
        <f t="shared" si="4"/>
        <v>16</v>
      </c>
      <c r="I13" s="3">
        <f t="shared" si="4"/>
        <v>0</v>
      </c>
      <c r="J13" s="3">
        <f t="shared" si="4"/>
        <v>28</v>
      </c>
      <c r="K13" s="3">
        <f t="shared" si="4"/>
        <v>28</v>
      </c>
    </row>
    <row r="14" spans="1:12" hidden="1" x14ac:dyDescent="0.2">
      <c r="A14" s="3"/>
      <c r="B14" s="3">
        <f>B6*4</f>
        <v>16</v>
      </c>
      <c r="C14" s="3">
        <f t="shared" ref="C14:K14" si="5">C6*5</f>
        <v>5</v>
      </c>
      <c r="D14" s="3">
        <f t="shared" si="5"/>
        <v>0</v>
      </c>
      <c r="E14" s="3">
        <f t="shared" si="5"/>
        <v>10</v>
      </c>
      <c r="F14" s="3">
        <f t="shared" si="5"/>
        <v>10</v>
      </c>
      <c r="G14" s="3">
        <f t="shared" si="5"/>
        <v>10</v>
      </c>
      <c r="H14" s="3">
        <f t="shared" si="5"/>
        <v>0</v>
      </c>
      <c r="I14" s="3">
        <f t="shared" si="5"/>
        <v>0</v>
      </c>
      <c r="J14" s="3">
        <f t="shared" si="5"/>
        <v>5</v>
      </c>
      <c r="K14" s="3">
        <f t="shared" si="5"/>
        <v>10</v>
      </c>
    </row>
    <row r="15" spans="1:12" hidden="1" x14ac:dyDescent="0.2">
      <c r="A15" s="4" t="s">
        <v>32</v>
      </c>
      <c r="B15" s="4">
        <f>SUM(B10:B14)</f>
        <v>34</v>
      </c>
      <c r="C15" s="4">
        <f t="shared" ref="C15:K15" si="6">SUM(C10:C14)</f>
        <v>30</v>
      </c>
      <c r="D15" s="4">
        <f t="shared" si="6"/>
        <v>29</v>
      </c>
      <c r="E15" s="4">
        <f t="shared" si="6"/>
        <v>38</v>
      </c>
      <c r="F15" s="4">
        <f t="shared" si="6"/>
        <v>38</v>
      </c>
      <c r="G15" s="4">
        <f t="shared" si="6"/>
        <v>27</v>
      </c>
      <c r="H15" s="4">
        <f t="shared" si="6"/>
        <v>30</v>
      </c>
      <c r="I15" s="4">
        <f t="shared" si="6"/>
        <v>23</v>
      </c>
      <c r="J15" s="4">
        <f t="shared" si="6"/>
        <v>40</v>
      </c>
      <c r="K15" s="4">
        <f t="shared" si="6"/>
        <v>43</v>
      </c>
      <c r="L15" s="5" t="s">
        <v>34</v>
      </c>
    </row>
    <row r="16" spans="1:12" hidden="1" x14ac:dyDescent="0.2">
      <c r="A16" s="4" t="s">
        <v>33</v>
      </c>
      <c r="B16" s="4">
        <f>(B15-B7)*2.5</f>
        <v>57.5</v>
      </c>
      <c r="C16" s="4">
        <f>((C7*5)-C15)*2.5</f>
        <v>62.5</v>
      </c>
      <c r="D16" s="4">
        <f t="shared" ref="D16" si="7">(D15-D7)*2.5</f>
        <v>45</v>
      </c>
      <c r="E16" s="4">
        <f t="shared" ref="E16" si="8">((E7*5)-E15)*2.5</f>
        <v>42.5</v>
      </c>
      <c r="F16" s="4">
        <f t="shared" ref="F16" si="9">(F15-F7)*2.5</f>
        <v>67.5</v>
      </c>
      <c r="G16" s="4">
        <f t="shared" ref="G16" si="10">((G7*5)-G15)*2.5</f>
        <v>70</v>
      </c>
      <c r="H16" s="4">
        <f t="shared" ref="H16" si="11">(H15-H7)*2.5</f>
        <v>47.5</v>
      </c>
      <c r="I16" s="4">
        <f t="shared" ref="I16" si="12">((I7*5)-I15)*2.5</f>
        <v>80</v>
      </c>
      <c r="J16" s="4">
        <f t="shared" ref="J16" si="13">(J15-J7)*2.5</f>
        <v>72.5</v>
      </c>
      <c r="K16" s="4">
        <f t="shared" ref="K16" si="14">((K7*5)-K15)*2.5</f>
        <v>30</v>
      </c>
      <c r="L16" s="5">
        <f>(SUM(B16:K16)/5)</f>
        <v>115</v>
      </c>
    </row>
    <row r="17" spans="1:15" hidden="1" x14ac:dyDescent="0.2"/>
    <row r="20" spans="1:15" x14ac:dyDescent="0.2">
      <c r="B20" s="4" t="s">
        <v>0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5</v>
      </c>
      <c r="H20" s="4" t="s">
        <v>6</v>
      </c>
      <c r="I20" s="4" t="s">
        <v>7</v>
      </c>
      <c r="J20" s="4" t="s">
        <v>8</v>
      </c>
      <c r="K20" s="4" t="s">
        <v>9</v>
      </c>
      <c r="L20" s="4" t="s">
        <v>32</v>
      </c>
    </row>
    <row r="21" spans="1:15" x14ac:dyDescent="0.2">
      <c r="A21" s="4" t="s">
        <v>35</v>
      </c>
      <c r="B21">
        <v>3</v>
      </c>
      <c r="C21">
        <v>2</v>
      </c>
      <c r="D21">
        <v>1</v>
      </c>
      <c r="E21">
        <v>1</v>
      </c>
      <c r="F21">
        <v>1</v>
      </c>
      <c r="G21">
        <v>5</v>
      </c>
      <c r="H21">
        <v>2</v>
      </c>
      <c r="I21">
        <v>3</v>
      </c>
      <c r="J21">
        <v>3</v>
      </c>
      <c r="K21">
        <v>4</v>
      </c>
      <c r="N21" t="s">
        <v>46</v>
      </c>
      <c r="O21">
        <f>AVERAGE(L21:L59)</f>
        <v>58.46153846153846</v>
      </c>
    </row>
    <row r="22" spans="1:15" x14ac:dyDescent="0.2">
      <c r="A22" s="4"/>
      <c r="B22">
        <f>B21-1</f>
        <v>2</v>
      </c>
      <c r="C22">
        <f>5-C21</f>
        <v>3</v>
      </c>
      <c r="D22">
        <f>D21-1</f>
        <v>0</v>
      </c>
      <c r="E22">
        <f>5-E21</f>
        <v>4</v>
      </c>
      <c r="F22">
        <f>F21-1</f>
        <v>0</v>
      </c>
      <c r="G22">
        <f>5-G21</f>
        <v>0</v>
      </c>
      <c r="H22">
        <f>H21-1</f>
        <v>1</v>
      </c>
      <c r="I22">
        <f>5-I21</f>
        <v>2</v>
      </c>
      <c r="J22">
        <f>J21-1</f>
        <v>2</v>
      </c>
      <c r="K22">
        <f>5-K21</f>
        <v>1</v>
      </c>
      <c r="L22">
        <f>SUM(B22:K22)*2.5</f>
        <v>37.5</v>
      </c>
    </row>
    <row r="23" spans="1:15" x14ac:dyDescent="0.2">
      <c r="A23" s="4"/>
    </row>
    <row r="24" spans="1:15" x14ac:dyDescent="0.2">
      <c r="A24" s="4" t="s">
        <v>36</v>
      </c>
      <c r="B24">
        <v>4</v>
      </c>
      <c r="C24">
        <v>4</v>
      </c>
      <c r="D24">
        <v>2</v>
      </c>
      <c r="E24">
        <v>5</v>
      </c>
      <c r="F24">
        <v>4</v>
      </c>
      <c r="G24">
        <v>2</v>
      </c>
      <c r="H24">
        <v>2</v>
      </c>
      <c r="I24">
        <v>3</v>
      </c>
      <c r="J24">
        <v>4</v>
      </c>
      <c r="K24">
        <v>5</v>
      </c>
    </row>
    <row r="25" spans="1:15" x14ac:dyDescent="0.2">
      <c r="A25" s="4"/>
      <c r="B25">
        <f>B24-1</f>
        <v>3</v>
      </c>
      <c r="C25">
        <f>5-C24</f>
        <v>1</v>
      </c>
      <c r="D25">
        <f>D24-1</f>
        <v>1</v>
      </c>
      <c r="E25">
        <f>5-E24</f>
        <v>0</v>
      </c>
      <c r="F25">
        <f>F24-1</f>
        <v>3</v>
      </c>
      <c r="G25">
        <f>5-G24</f>
        <v>3</v>
      </c>
      <c r="H25">
        <f>H24-1</f>
        <v>1</v>
      </c>
      <c r="I25">
        <f>5-I24</f>
        <v>2</v>
      </c>
      <c r="J25">
        <f>J24-1</f>
        <v>3</v>
      </c>
      <c r="K25">
        <f>5-K24</f>
        <v>0</v>
      </c>
      <c r="L25">
        <f>SUM(B25:K25)*2.5</f>
        <v>42.5</v>
      </c>
    </row>
    <row r="26" spans="1:15" x14ac:dyDescent="0.2">
      <c r="A26" s="4"/>
    </row>
    <row r="27" spans="1:15" x14ac:dyDescent="0.2">
      <c r="A27" s="4" t="s">
        <v>37</v>
      </c>
      <c r="B27">
        <v>5</v>
      </c>
      <c r="C27">
        <v>2</v>
      </c>
      <c r="D27">
        <v>4</v>
      </c>
      <c r="E27">
        <v>4</v>
      </c>
      <c r="F27">
        <v>3</v>
      </c>
      <c r="G27">
        <v>1</v>
      </c>
      <c r="H27">
        <v>3</v>
      </c>
      <c r="I27">
        <v>2</v>
      </c>
      <c r="J27">
        <v>4</v>
      </c>
      <c r="K27">
        <v>5</v>
      </c>
    </row>
    <row r="28" spans="1:15" x14ac:dyDescent="0.2">
      <c r="A28" s="4"/>
      <c r="B28">
        <f>B27-1</f>
        <v>4</v>
      </c>
      <c r="C28">
        <f>5-C27</f>
        <v>3</v>
      </c>
      <c r="D28">
        <f>D27-1</f>
        <v>3</v>
      </c>
      <c r="E28">
        <f>5-E27</f>
        <v>1</v>
      </c>
      <c r="F28">
        <f>F27-1</f>
        <v>2</v>
      </c>
      <c r="G28">
        <f>5-G27</f>
        <v>4</v>
      </c>
      <c r="H28">
        <f>H27-1</f>
        <v>2</v>
      </c>
      <c r="I28">
        <f>5-I27</f>
        <v>3</v>
      </c>
      <c r="J28">
        <f>J27-1</f>
        <v>3</v>
      </c>
      <c r="K28">
        <f>5-K27</f>
        <v>0</v>
      </c>
      <c r="L28">
        <f>SUM(B28:K28)*2.5</f>
        <v>62.5</v>
      </c>
    </row>
    <row r="29" spans="1:15" x14ac:dyDescent="0.2">
      <c r="A29" s="4"/>
    </row>
    <row r="30" spans="1:15" x14ac:dyDescent="0.2">
      <c r="A30" s="4" t="s">
        <v>38</v>
      </c>
      <c r="B30">
        <v>5</v>
      </c>
      <c r="C30">
        <v>2</v>
      </c>
      <c r="D30">
        <v>4</v>
      </c>
      <c r="E30">
        <v>4</v>
      </c>
      <c r="F30">
        <v>3</v>
      </c>
      <c r="G30">
        <v>1</v>
      </c>
      <c r="H30">
        <v>3</v>
      </c>
      <c r="I30">
        <v>2</v>
      </c>
      <c r="J30">
        <v>4</v>
      </c>
      <c r="K30">
        <v>5</v>
      </c>
    </row>
    <row r="31" spans="1:15" x14ac:dyDescent="0.2">
      <c r="A31" s="4"/>
      <c r="B31">
        <f>B30-1</f>
        <v>4</v>
      </c>
      <c r="C31">
        <f>5-C30</f>
        <v>3</v>
      </c>
      <c r="D31">
        <f>D30-1</f>
        <v>3</v>
      </c>
      <c r="E31">
        <f>5-E30</f>
        <v>1</v>
      </c>
      <c r="F31">
        <f>F30-1</f>
        <v>2</v>
      </c>
      <c r="G31">
        <f>5-G30</f>
        <v>4</v>
      </c>
      <c r="H31">
        <f>H30-1</f>
        <v>2</v>
      </c>
      <c r="I31">
        <f>5-I30</f>
        <v>3</v>
      </c>
      <c r="J31">
        <f>J30-1</f>
        <v>3</v>
      </c>
      <c r="K31">
        <f>5-K30</f>
        <v>0</v>
      </c>
      <c r="L31">
        <f>SUM(B31:K31)*2.5</f>
        <v>62.5</v>
      </c>
    </row>
    <row r="32" spans="1:15" x14ac:dyDescent="0.2">
      <c r="A32" s="4"/>
    </row>
    <row r="33" spans="1:12" x14ac:dyDescent="0.2">
      <c r="A33" s="4" t="s">
        <v>39</v>
      </c>
      <c r="B33">
        <v>3</v>
      </c>
      <c r="C33">
        <v>4</v>
      </c>
      <c r="D33">
        <v>2</v>
      </c>
      <c r="E33">
        <v>5</v>
      </c>
      <c r="F33">
        <v>3</v>
      </c>
      <c r="G33">
        <v>2</v>
      </c>
      <c r="H33">
        <v>5</v>
      </c>
      <c r="I33">
        <v>3</v>
      </c>
      <c r="J33">
        <v>3</v>
      </c>
      <c r="K33">
        <v>4</v>
      </c>
    </row>
    <row r="34" spans="1:12" x14ac:dyDescent="0.2">
      <c r="A34" s="4"/>
      <c r="B34">
        <f>B33-1</f>
        <v>2</v>
      </c>
      <c r="C34">
        <f>5-C33</f>
        <v>1</v>
      </c>
      <c r="D34">
        <f>D33-1</f>
        <v>1</v>
      </c>
      <c r="E34">
        <f>5-E33</f>
        <v>0</v>
      </c>
      <c r="F34">
        <f>F33-1</f>
        <v>2</v>
      </c>
      <c r="G34">
        <f>5-G33</f>
        <v>3</v>
      </c>
      <c r="H34">
        <f>H33-1</f>
        <v>4</v>
      </c>
      <c r="I34">
        <f>5-I33</f>
        <v>2</v>
      </c>
      <c r="J34">
        <f>J33-1</f>
        <v>2</v>
      </c>
      <c r="K34">
        <f>5-K33</f>
        <v>1</v>
      </c>
      <c r="L34">
        <f>SUM(B34:K34)*2.5</f>
        <v>45</v>
      </c>
    </row>
    <row r="35" spans="1:12" x14ac:dyDescent="0.2">
      <c r="A35" s="4"/>
    </row>
    <row r="36" spans="1:12" x14ac:dyDescent="0.2">
      <c r="A36" s="4" t="s">
        <v>40</v>
      </c>
      <c r="B36">
        <v>5</v>
      </c>
      <c r="C36">
        <v>2</v>
      </c>
      <c r="D36">
        <v>3</v>
      </c>
      <c r="E36">
        <v>4</v>
      </c>
      <c r="F36">
        <v>5</v>
      </c>
      <c r="G36">
        <v>2</v>
      </c>
      <c r="H36">
        <v>3</v>
      </c>
      <c r="I36">
        <v>2</v>
      </c>
      <c r="J36">
        <v>4</v>
      </c>
      <c r="K36">
        <v>4</v>
      </c>
    </row>
    <row r="37" spans="1:12" x14ac:dyDescent="0.2">
      <c r="A37" s="4"/>
      <c r="B37">
        <f>B36-1</f>
        <v>4</v>
      </c>
      <c r="C37">
        <f>5-C36</f>
        <v>3</v>
      </c>
      <c r="D37">
        <f>D36-1</f>
        <v>2</v>
      </c>
      <c r="E37">
        <f>5-E36</f>
        <v>1</v>
      </c>
      <c r="F37">
        <f>F36-1</f>
        <v>4</v>
      </c>
      <c r="G37">
        <f>5-G36</f>
        <v>3</v>
      </c>
      <c r="H37">
        <f>H36-1</f>
        <v>2</v>
      </c>
      <c r="I37">
        <f>5-I36</f>
        <v>3</v>
      </c>
      <c r="J37">
        <f>J36-1</f>
        <v>3</v>
      </c>
      <c r="K37">
        <f>5-K36</f>
        <v>1</v>
      </c>
      <c r="L37">
        <f>SUM(B37:K37)*2.5</f>
        <v>65</v>
      </c>
    </row>
    <row r="38" spans="1:12" x14ac:dyDescent="0.2">
      <c r="A38" s="4"/>
    </row>
    <row r="39" spans="1:12" x14ac:dyDescent="0.2">
      <c r="A39" s="4" t="s">
        <v>41</v>
      </c>
      <c r="B39">
        <v>5</v>
      </c>
      <c r="C39">
        <v>1</v>
      </c>
      <c r="D39">
        <v>4</v>
      </c>
      <c r="E39">
        <v>3</v>
      </c>
      <c r="F39">
        <v>4</v>
      </c>
      <c r="G39">
        <v>3</v>
      </c>
      <c r="H39">
        <v>2</v>
      </c>
      <c r="I39">
        <v>2</v>
      </c>
      <c r="J39">
        <v>4</v>
      </c>
      <c r="K39">
        <v>4</v>
      </c>
    </row>
    <row r="40" spans="1:12" x14ac:dyDescent="0.2">
      <c r="A40" s="4"/>
      <c r="B40">
        <f>B39-1</f>
        <v>4</v>
      </c>
      <c r="C40">
        <f>5-C39</f>
        <v>4</v>
      </c>
      <c r="D40">
        <f>D39-1</f>
        <v>3</v>
      </c>
      <c r="E40">
        <f>5-E39</f>
        <v>2</v>
      </c>
      <c r="F40">
        <f>F39-1</f>
        <v>3</v>
      </c>
      <c r="G40">
        <f>5-G39</f>
        <v>2</v>
      </c>
      <c r="H40">
        <f>H39-1</f>
        <v>1</v>
      </c>
      <c r="I40">
        <f>5-I39</f>
        <v>3</v>
      </c>
      <c r="J40">
        <f>J39-1</f>
        <v>3</v>
      </c>
      <c r="K40">
        <f>5-K39</f>
        <v>1</v>
      </c>
      <c r="L40">
        <f>SUM(B40:K40)*2.5</f>
        <v>65</v>
      </c>
    </row>
    <row r="41" spans="1:12" x14ac:dyDescent="0.2">
      <c r="A41" s="4"/>
    </row>
    <row r="42" spans="1:12" x14ac:dyDescent="0.2">
      <c r="A42" s="4" t="s">
        <v>42</v>
      </c>
      <c r="B42">
        <v>4</v>
      </c>
      <c r="C42">
        <v>2</v>
      </c>
      <c r="D42">
        <v>3</v>
      </c>
      <c r="E42">
        <v>3</v>
      </c>
      <c r="F42">
        <v>5</v>
      </c>
      <c r="G42">
        <v>1</v>
      </c>
      <c r="H42">
        <v>4</v>
      </c>
      <c r="I42">
        <v>2</v>
      </c>
      <c r="J42">
        <v>5</v>
      </c>
      <c r="K42">
        <v>3</v>
      </c>
    </row>
    <row r="43" spans="1:12" x14ac:dyDescent="0.2">
      <c r="A43" s="4"/>
      <c r="B43">
        <f>B42-1</f>
        <v>3</v>
      </c>
      <c r="C43">
        <f>5-C42</f>
        <v>3</v>
      </c>
      <c r="D43">
        <f>D42-1</f>
        <v>2</v>
      </c>
      <c r="E43">
        <f>5-E42</f>
        <v>2</v>
      </c>
      <c r="F43">
        <f>F42-1</f>
        <v>4</v>
      </c>
      <c r="G43">
        <f>5-G42</f>
        <v>4</v>
      </c>
      <c r="H43">
        <f>H42-1</f>
        <v>3</v>
      </c>
      <c r="I43">
        <f>5-I42</f>
        <v>3</v>
      </c>
      <c r="J43">
        <f>J42-1</f>
        <v>4</v>
      </c>
      <c r="K43">
        <f>5-K42</f>
        <v>2</v>
      </c>
      <c r="L43">
        <f>SUM(B43:K43)*2.5</f>
        <v>75</v>
      </c>
    </row>
    <row r="44" spans="1:12" x14ac:dyDescent="0.2">
      <c r="A44" s="4"/>
    </row>
    <row r="45" spans="1:12" x14ac:dyDescent="0.2">
      <c r="A45" s="4" t="s">
        <v>43</v>
      </c>
      <c r="B45">
        <v>5</v>
      </c>
      <c r="C45">
        <v>2</v>
      </c>
      <c r="D45">
        <v>2</v>
      </c>
      <c r="E45">
        <v>4</v>
      </c>
      <c r="F45">
        <v>5</v>
      </c>
      <c r="G45">
        <v>2</v>
      </c>
      <c r="H45">
        <v>4</v>
      </c>
      <c r="I45">
        <v>1</v>
      </c>
      <c r="J45">
        <v>4</v>
      </c>
      <c r="K45">
        <v>4</v>
      </c>
    </row>
    <row r="46" spans="1:12" x14ac:dyDescent="0.2">
      <c r="A46" s="4"/>
      <c r="B46">
        <f>B45-1</f>
        <v>4</v>
      </c>
      <c r="C46">
        <f>5-C45</f>
        <v>3</v>
      </c>
      <c r="D46">
        <f>D45-1</f>
        <v>1</v>
      </c>
      <c r="E46">
        <f>5-E45</f>
        <v>1</v>
      </c>
      <c r="F46">
        <f>F45-1</f>
        <v>4</v>
      </c>
      <c r="G46">
        <f>5-G45</f>
        <v>3</v>
      </c>
      <c r="H46">
        <f>H45-1</f>
        <v>3</v>
      </c>
      <c r="I46">
        <f>5-I45</f>
        <v>4</v>
      </c>
      <c r="J46">
        <f>J45-1</f>
        <v>3</v>
      </c>
      <c r="K46">
        <f>5-K45</f>
        <v>1</v>
      </c>
      <c r="L46">
        <f>SUM(B46:K46)*2.5</f>
        <v>67.5</v>
      </c>
    </row>
    <row r="47" spans="1:12" x14ac:dyDescent="0.2">
      <c r="A47" s="4"/>
    </row>
    <row r="48" spans="1:12" x14ac:dyDescent="0.2">
      <c r="A48" s="4" t="s">
        <v>44</v>
      </c>
      <c r="B48">
        <v>4</v>
      </c>
      <c r="C48">
        <v>4</v>
      </c>
      <c r="D48">
        <v>2</v>
      </c>
      <c r="E48">
        <v>3</v>
      </c>
      <c r="F48">
        <v>5</v>
      </c>
      <c r="G48">
        <v>2</v>
      </c>
      <c r="H48">
        <v>4</v>
      </c>
      <c r="I48">
        <v>4</v>
      </c>
      <c r="J48">
        <v>2</v>
      </c>
      <c r="K48">
        <v>4</v>
      </c>
    </row>
    <row r="49" spans="1:13" x14ac:dyDescent="0.2">
      <c r="A49" s="4"/>
      <c r="B49">
        <f>B48-1</f>
        <v>3</v>
      </c>
      <c r="C49">
        <f>5-C48</f>
        <v>1</v>
      </c>
      <c r="D49">
        <f>D48-1</f>
        <v>1</v>
      </c>
      <c r="E49">
        <f>5-E48</f>
        <v>2</v>
      </c>
      <c r="F49">
        <f>F48-1</f>
        <v>4</v>
      </c>
      <c r="G49">
        <f>5-G48</f>
        <v>3</v>
      </c>
      <c r="H49">
        <f>H48-1</f>
        <v>3</v>
      </c>
      <c r="I49">
        <f>5-I48</f>
        <v>1</v>
      </c>
      <c r="J49">
        <f>J48-1</f>
        <v>1</v>
      </c>
      <c r="K49">
        <f>5-K48</f>
        <v>1</v>
      </c>
      <c r="L49">
        <f>SUM(B49:K49)*2.5</f>
        <v>50</v>
      </c>
    </row>
    <row r="50" spans="1:13" x14ac:dyDescent="0.2">
      <c r="A50" s="4"/>
    </row>
    <row r="51" spans="1:13" x14ac:dyDescent="0.2">
      <c r="A51" s="4" t="s">
        <v>45</v>
      </c>
      <c r="B51">
        <v>3</v>
      </c>
      <c r="C51">
        <v>5</v>
      </c>
      <c r="D51">
        <v>2</v>
      </c>
      <c r="E51">
        <v>4</v>
      </c>
      <c r="F51">
        <v>4</v>
      </c>
      <c r="G51">
        <v>5</v>
      </c>
      <c r="H51">
        <v>4</v>
      </c>
      <c r="I51">
        <v>1</v>
      </c>
      <c r="J51">
        <v>1</v>
      </c>
      <c r="K51">
        <v>4</v>
      </c>
    </row>
    <row r="52" spans="1:13" x14ac:dyDescent="0.2">
      <c r="A52" s="4"/>
      <c r="B52">
        <f>B51-1</f>
        <v>2</v>
      </c>
      <c r="C52">
        <f>5-C51</f>
        <v>0</v>
      </c>
      <c r="D52">
        <f>D51-1</f>
        <v>1</v>
      </c>
      <c r="E52">
        <f>5-E51</f>
        <v>1</v>
      </c>
      <c r="F52">
        <f>F51-1</f>
        <v>3</v>
      </c>
      <c r="G52">
        <f>5-G51</f>
        <v>0</v>
      </c>
      <c r="H52">
        <f>H51-1</f>
        <v>3</v>
      </c>
      <c r="I52">
        <f>5-I51</f>
        <v>4</v>
      </c>
      <c r="J52">
        <f>J51-1</f>
        <v>0</v>
      </c>
      <c r="K52">
        <f>5-K51</f>
        <v>1</v>
      </c>
      <c r="L52">
        <f>SUM(B52:K52)*2.5</f>
        <v>37.5</v>
      </c>
    </row>
    <row r="53" spans="1:13" x14ac:dyDescent="0.2">
      <c r="A53" s="4"/>
    </row>
    <row r="54" spans="1:13" x14ac:dyDescent="0.2">
      <c r="A54" s="4" t="s">
        <v>47</v>
      </c>
      <c r="B54">
        <v>4</v>
      </c>
      <c r="C54">
        <v>2</v>
      </c>
      <c r="D54">
        <v>4</v>
      </c>
      <c r="E54">
        <v>2</v>
      </c>
      <c r="F54">
        <v>4</v>
      </c>
      <c r="G54">
        <v>2</v>
      </c>
      <c r="H54">
        <v>4</v>
      </c>
      <c r="I54">
        <v>2</v>
      </c>
      <c r="J54">
        <v>4</v>
      </c>
      <c r="K54">
        <v>1</v>
      </c>
      <c r="L54">
        <f>SUM(B54:K54)*2.5</f>
        <v>72.5</v>
      </c>
    </row>
    <row r="55" spans="1:13" x14ac:dyDescent="0.2">
      <c r="B55">
        <f>B54-1</f>
        <v>3</v>
      </c>
      <c r="C55">
        <f>5-C54</f>
        <v>3</v>
      </c>
      <c r="D55">
        <f>D54-1</f>
        <v>3</v>
      </c>
      <c r="E55">
        <f>5-E54</f>
        <v>3</v>
      </c>
      <c r="F55">
        <f>F54-1</f>
        <v>3</v>
      </c>
      <c r="G55">
        <f>5-G54</f>
        <v>3</v>
      </c>
      <c r="H55">
        <f>H54-1</f>
        <v>3</v>
      </c>
      <c r="I55">
        <f>5-I54</f>
        <v>3</v>
      </c>
      <c r="J55">
        <f>J54-1</f>
        <v>3</v>
      </c>
      <c r="K55">
        <f>5-K54</f>
        <v>4</v>
      </c>
      <c r="L55">
        <f>SUM(B55:K55)*2.5</f>
        <v>77.5</v>
      </c>
    </row>
    <row r="60" spans="1:13" x14ac:dyDescent="0.2">
      <c r="A60" s="4" t="s">
        <v>49</v>
      </c>
      <c r="C60" s="4" t="s">
        <v>50</v>
      </c>
      <c r="D60" s="4" t="s">
        <v>51</v>
      </c>
      <c r="E60" s="4" t="s">
        <v>52</v>
      </c>
      <c r="F60" s="4" t="s">
        <v>53</v>
      </c>
      <c r="G60" s="4" t="s">
        <v>54</v>
      </c>
      <c r="H60" s="4" t="s">
        <v>55</v>
      </c>
      <c r="I60" s="4" t="s">
        <v>56</v>
      </c>
      <c r="J60" s="4" t="s">
        <v>57</v>
      </c>
      <c r="K60" s="4" t="s">
        <v>58</v>
      </c>
      <c r="L60" s="4" t="s">
        <v>59</v>
      </c>
      <c r="M60" s="4" t="s">
        <v>34</v>
      </c>
    </row>
    <row r="61" spans="1:13" x14ac:dyDescent="0.2">
      <c r="A61" s="4" t="s">
        <v>35</v>
      </c>
      <c r="C61">
        <f>B21</f>
        <v>3</v>
      </c>
      <c r="D61">
        <f>C21</f>
        <v>2</v>
      </c>
      <c r="E61">
        <f>D21</f>
        <v>1</v>
      </c>
      <c r="F61">
        <f>E21</f>
        <v>1</v>
      </c>
      <c r="G61">
        <f>F21</f>
        <v>1</v>
      </c>
      <c r="H61">
        <f>G21</f>
        <v>5</v>
      </c>
      <c r="I61">
        <f>H21</f>
        <v>2</v>
      </c>
      <c r="J61">
        <f>I21</f>
        <v>3</v>
      </c>
      <c r="K61">
        <f>J21</f>
        <v>3</v>
      </c>
      <c r="L61">
        <f>K21</f>
        <v>4</v>
      </c>
      <c r="M61">
        <f>L22</f>
        <v>37.5</v>
      </c>
    </row>
    <row r="62" spans="1:13" x14ac:dyDescent="0.2">
      <c r="A62" s="4" t="s">
        <v>36</v>
      </c>
      <c r="C62">
        <f>B24</f>
        <v>4</v>
      </c>
      <c r="D62">
        <f>C24</f>
        <v>4</v>
      </c>
      <c r="E62">
        <f>D24</f>
        <v>2</v>
      </c>
      <c r="F62">
        <f>E24</f>
        <v>5</v>
      </c>
      <c r="G62">
        <f>F24</f>
        <v>4</v>
      </c>
      <c r="H62">
        <f>G24</f>
        <v>2</v>
      </c>
      <c r="I62">
        <f>H24</f>
        <v>2</v>
      </c>
      <c r="J62">
        <f>I24</f>
        <v>3</v>
      </c>
      <c r="K62">
        <f>J24</f>
        <v>4</v>
      </c>
      <c r="L62">
        <f>K24</f>
        <v>5</v>
      </c>
      <c r="M62">
        <f>L25</f>
        <v>42.5</v>
      </c>
    </row>
    <row r="63" spans="1:13" x14ac:dyDescent="0.2">
      <c r="A63" s="4" t="s">
        <v>37</v>
      </c>
      <c r="C63">
        <f>B27</f>
        <v>5</v>
      </c>
      <c r="D63">
        <f>C27</f>
        <v>2</v>
      </c>
      <c r="E63">
        <f>D27</f>
        <v>4</v>
      </c>
      <c r="F63">
        <f>E27</f>
        <v>4</v>
      </c>
      <c r="G63">
        <f>F27</f>
        <v>3</v>
      </c>
      <c r="H63">
        <f>G27</f>
        <v>1</v>
      </c>
      <c r="I63">
        <f>H27</f>
        <v>3</v>
      </c>
      <c r="J63">
        <f>I27</f>
        <v>2</v>
      </c>
      <c r="K63">
        <f>J27</f>
        <v>4</v>
      </c>
      <c r="L63">
        <f>K27</f>
        <v>5</v>
      </c>
      <c r="M63">
        <f>L28</f>
        <v>62.5</v>
      </c>
    </row>
    <row r="64" spans="1:13" x14ac:dyDescent="0.2">
      <c r="A64" s="4" t="s">
        <v>38</v>
      </c>
      <c r="C64">
        <f>B30</f>
        <v>5</v>
      </c>
      <c r="D64">
        <f>C30</f>
        <v>2</v>
      </c>
      <c r="E64">
        <f>D30</f>
        <v>4</v>
      </c>
      <c r="F64">
        <f>E30</f>
        <v>4</v>
      </c>
      <c r="G64">
        <f>F30</f>
        <v>3</v>
      </c>
      <c r="H64">
        <f>G30</f>
        <v>1</v>
      </c>
      <c r="I64">
        <f>H30</f>
        <v>3</v>
      </c>
      <c r="J64">
        <f>I30</f>
        <v>2</v>
      </c>
      <c r="K64">
        <f>J30</f>
        <v>4</v>
      </c>
      <c r="L64">
        <f>K30</f>
        <v>5</v>
      </c>
      <c r="M64">
        <f>L34</f>
        <v>45</v>
      </c>
    </row>
    <row r="65" spans="1:22" x14ac:dyDescent="0.2">
      <c r="A65" s="4" t="s">
        <v>39</v>
      </c>
      <c r="C65">
        <f>B33</f>
        <v>3</v>
      </c>
      <c r="D65">
        <f>C33</f>
        <v>4</v>
      </c>
      <c r="E65">
        <f>D33</f>
        <v>2</v>
      </c>
      <c r="F65">
        <f>E33</f>
        <v>5</v>
      </c>
      <c r="G65">
        <f>F33</f>
        <v>3</v>
      </c>
      <c r="H65">
        <f>G33</f>
        <v>2</v>
      </c>
      <c r="I65">
        <f>H33</f>
        <v>5</v>
      </c>
      <c r="J65">
        <f>I33</f>
        <v>3</v>
      </c>
      <c r="K65">
        <f>J33</f>
        <v>3</v>
      </c>
      <c r="L65">
        <f>K33</f>
        <v>4</v>
      </c>
      <c r="M65">
        <f>L37</f>
        <v>65</v>
      </c>
    </row>
    <row r="66" spans="1:22" x14ac:dyDescent="0.2">
      <c r="A66" s="4" t="s">
        <v>40</v>
      </c>
      <c r="C66">
        <f>B36</f>
        <v>5</v>
      </c>
      <c r="D66">
        <f>C36</f>
        <v>2</v>
      </c>
      <c r="E66">
        <f>D36</f>
        <v>3</v>
      </c>
      <c r="F66">
        <f>E36</f>
        <v>4</v>
      </c>
      <c r="G66">
        <f>F36</f>
        <v>5</v>
      </c>
      <c r="H66">
        <f>G36</f>
        <v>2</v>
      </c>
      <c r="I66">
        <f>H36</f>
        <v>3</v>
      </c>
      <c r="J66">
        <f>I36</f>
        <v>2</v>
      </c>
      <c r="K66">
        <f>J36</f>
        <v>4</v>
      </c>
      <c r="L66">
        <f>K36</f>
        <v>4</v>
      </c>
      <c r="M66">
        <f>L40</f>
        <v>65</v>
      </c>
    </row>
    <row r="67" spans="1:22" x14ac:dyDescent="0.2">
      <c r="A67" s="4" t="s">
        <v>41</v>
      </c>
      <c r="C67">
        <f>B39</f>
        <v>5</v>
      </c>
      <c r="D67">
        <f>C39</f>
        <v>1</v>
      </c>
      <c r="E67">
        <f>D39</f>
        <v>4</v>
      </c>
      <c r="F67">
        <f>E39</f>
        <v>3</v>
      </c>
      <c r="G67">
        <f>F39</f>
        <v>4</v>
      </c>
      <c r="H67">
        <f>G39</f>
        <v>3</v>
      </c>
      <c r="I67">
        <f>H39</f>
        <v>2</v>
      </c>
      <c r="J67">
        <f>I39</f>
        <v>2</v>
      </c>
      <c r="K67">
        <f>J39</f>
        <v>4</v>
      </c>
      <c r="L67">
        <f>K39</f>
        <v>4</v>
      </c>
      <c r="M67">
        <f>L43</f>
        <v>75</v>
      </c>
    </row>
    <row r="68" spans="1:22" x14ac:dyDescent="0.2">
      <c r="A68" s="4" t="s">
        <v>42</v>
      </c>
      <c r="C68">
        <f>B42</f>
        <v>4</v>
      </c>
      <c r="D68">
        <f>C42</f>
        <v>2</v>
      </c>
      <c r="E68">
        <f>D42</f>
        <v>3</v>
      </c>
      <c r="F68">
        <f>E42</f>
        <v>3</v>
      </c>
      <c r="G68">
        <f>F42</f>
        <v>5</v>
      </c>
      <c r="H68">
        <f>G42</f>
        <v>1</v>
      </c>
      <c r="I68">
        <f>H42</f>
        <v>4</v>
      </c>
      <c r="J68">
        <f>I42</f>
        <v>2</v>
      </c>
      <c r="K68">
        <f>J42</f>
        <v>5</v>
      </c>
      <c r="L68">
        <f>K42</f>
        <v>3</v>
      </c>
      <c r="M68">
        <f>L46</f>
        <v>67.5</v>
      </c>
    </row>
    <row r="69" spans="1:22" x14ac:dyDescent="0.2">
      <c r="A69" s="4" t="s">
        <v>43</v>
      </c>
      <c r="C69">
        <f>B45</f>
        <v>5</v>
      </c>
      <c r="D69">
        <f>C45</f>
        <v>2</v>
      </c>
      <c r="E69">
        <f>D45</f>
        <v>2</v>
      </c>
      <c r="F69">
        <f>E45</f>
        <v>4</v>
      </c>
      <c r="G69">
        <f>F45</f>
        <v>5</v>
      </c>
      <c r="H69">
        <f>G45</f>
        <v>2</v>
      </c>
      <c r="I69">
        <f>H45</f>
        <v>4</v>
      </c>
      <c r="J69">
        <f>I45</f>
        <v>1</v>
      </c>
      <c r="K69">
        <f>J45</f>
        <v>4</v>
      </c>
      <c r="L69">
        <f>K45</f>
        <v>4</v>
      </c>
      <c r="M69">
        <f>L49</f>
        <v>50</v>
      </c>
    </row>
    <row r="70" spans="1:22" x14ac:dyDescent="0.2">
      <c r="A70" s="4" t="s">
        <v>44</v>
      </c>
      <c r="C70">
        <f>B48</f>
        <v>4</v>
      </c>
      <c r="D70">
        <f>C48</f>
        <v>4</v>
      </c>
      <c r="E70">
        <f>D48</f>
        <v>2</v>
      </c>
      <c r="F70">
        <f>E48</f>
        <v>3</v>
      </c>
      <c r="G70">
        <f>F48</f>
        <v>5</v>
      </c>
      <c r="H70">
        <f>G48</f>
        <v>2</v>
      </c>
      <c r="I70">
        <f>H48</f>
        <v>4</v>
      </c>
      <c r="J70">
        <f>I48</f>
        <v>4</v>
      </c>
      <c r="K70">
        <f>J48</f>
        <v>2</v>
      </c>
      <c r="L70">
        <f>K48</f>
        <v>4</v>
      </c>
      <c r="M70">
        <f>L52</f>
        <v>37.5</v>
      </c>
    </row>
    <row r="71" spans="1:22" x14ac:dyDescent="0.2">
      <c r="A71" s="4" t="s">
        <v>45</v>
      </c>
      <c r="C71">
        <f>B51</f>
        <v>3</v>
      </c>
      <c r="D71">
        <f>C51</f>
        <v>5</v>
      </c>
      <c r="E71">
        <f>D51</f>
        <v>2</v>
      </c>
      <c r="F71">
        <f>E51</f>
        <v>4</v>
      </c>
      <c r="G71">
        <f>F51</f>
        <v>4</v>
      </c>
      <c r="H71">
        <f>G51</f>
        <v>5</v>
      </c>
      <c r="I71">
        <f>H51</f>
        <v>4</v>
      </c>
      <c r="J71">
        <f>I51</f>
        <v>1</v>
      </c>
      <c r="K71">
        <f>J51</f>
        <v>1</v>
      </c>
      <c r="L71">
        <f>K51</f>
        <v>4</v>
      </c>
      <c r="M71">
        <f>L55</f>
        <v>77.5</v>
      </c>
    </row>
    <row r="72" spans="1:22" x14ac:dyDescent="0.2">
      <c r="A72" s="4" t="s">
        <v>47</v>
      </c>
      <c r="C72">
        <f>B54</f>
        <v>4</v>
      </c>
      <c r="D72">
        <f>C54</f>
        <v>2</v>
      </c>
      <c r="E72">
        <f>D54</f>
        <v>4</v>
      </c>
      <c r="F72">
        <f>E54</f>
        <v>2</v>
      </c>
      <c r="G72">
        <f>F54</f>
        <v>4</v>
      </c>
      <c r="H72">
        <f>G54</f>
        <v>2</v>
      </c>
      <c r="I72">
        <f>H54</f>
        <v>4</v>
      </c>
      <c r="J72">
        <f>I54</f>
        <v>2</v>
      </c>
      <c r="K72">
        <f>J54</f>
        <v>4</v>
      </c>
      <c r="L72">
        <f>K54</f>
        <v>1</v>
      </c>
      <c r="M72">
        <f t="shared" ref="M72" si="15">SUM(C72:L72)*2.5</f>
        <v>72.5</v>
      </c>
    </row>
    <row r="73" spans="1:22" x14ac:dyDescent="0.2">
      <c r="A73" s="4"/>
      <c r="M73" s="9">
        <f>AVERAGE(M61:M72)</f>
        <v>58.125</v>
      </c>
    </row>
    <row r="75" spans="1:22" x14ac:dyDescent="0.2">
      <c r="A75" t="s">
        <v>10</v>
      </c>
      <c r="B75">
        <v>1</v>
      </c>
      <c r="C75">
        <f>COUNTIF(C$61:C$72, $B75)</f>
        <v>0</v>
      </c>
      <c r="D75">
        <f t="shared" ref="D75:L75" si="16">COUNTIF(D$61:D$72, $B75)</f>
        <v>1</v>
      </c>
      <c r="E75">
        <f t="shared" si="16"/>
        <v>1</v>
      </c>
      <c r="F75">
        <f t="shared" si="16"/>
        <v>1</v>
      </c>
      <c r="G75">
        <f t="shared" si="16"/>
        <v>1</v>
      </c>
      <c r="H75">
        <f t="shared" si="16"/>
        <v>3</v>
      </c>
      <c r="I75">
        <f t="shared" si="16"/>
        <v>0</v>
      </c>
      <c r="J75">
        <f t="shared" si="16"/>
        <v>2</v>
      </c>
      <c r="K75">
        <f t="shared" si="16"/>
        <v>1</v>
      </c>
      <c r="L75">
        <f t="shared" si="16"/>
        <v>1</v>
      </c>
    </row>
    <row r="76" spans="1:22" ht="21" x14ac:dyDescent="0.25">
      <c r="A76" t="s">
        <v>11</v>
      </c>
      <c r="B76">
        <v>2</v>
      </c>
      <c r="C76">
        <f t="shared" ref="C76:L79" si="17">COUNTIF(C$61:C$72, $B76)</f>
        <v>0</v>
      </c>
      <c r="D76">
        <f t="shared" si="17"/>
        <v>7</v>
      </c>
      <c r="E76">
        <f t="shared" si="17"/>
        <v>5</v>
      </c>
      <c r="F76">
        <f t="shared" si="17"/>
        <v>1</v>
      </c>
      <c r="G76">
        <f t="shared" si="17"/>
        <v>0</v>
      </c>
      <c r="H76">
        <f t="shared" si="17"/>
        <v>6</v>
      </c>
      <c r="I76">
        <f t="shared" si="17"/>
        <v>3</v>
      </c>
      <c r="J76">
        <f t="shared" si="17"/>
        <v>6</v>
      </c>
      <c r="K76">
        <f t="shared" si="17"/>
        <v>1</v>
      </c>
      <c r="L76">
        <f t="shared" si="17"/>
        <v>0</v>
      </c>
      <c r="V76" s="2"/>
    </row>
    <row r="77" spans="1:22" x14ac:dyDescent="0.2">
      <c r="A77" t="s">
        <v>48</v>
      </c>
      <c r="B77">
        <v>3</v>
      </c>
      <c r="C77">
        <f t="shared" si="17"/>
        <v>3</v>
      </c>
      <c r="D77">
        <f t="shared" si="17"/>
        <v>0</v>
      </c>
      <c r="E77">
        <f t="shared" si="17"/>
        <v>2</v>
      </c>
      <c r="F77">
        <f t="shared" si="17"/>
        <v>3</v>
      </c>
      <c r="G77">
        <f t="shared" si="17"/>
        <v>3</v>
      </c>
      <c r="H77">
        <f t="shared" si="17"/>
        <v>1</v>
      </c>
      <c r="I77">
        <f t="shared" si="17"/>
        <v>3</v>
      </c>
      <c r="J77">
        <f t="shared" si="17"/>
        <v>3</v>
      </c>
      <c r="K77">
        <f t="shared" si="17"/>
        <v>2</v>
      </c>
      <c r="L77">
        <f t="shared" si="17"/>
        <v>1</v>
      </c>
    </row>
    <row r="78" spans="1:22" x14ac:dyDescent="0.2">
      <c r="A78" t="s">
        <v>13</v>
      </c>
      <c r="B78">
        <v>4</v>
      </c>
      <c r="C78">
        <f t="shared" si="17"/>
        <v>4</v>
      </c>
      <c r="D78">
        <f t="shared" si="17"/>
        <v>3</v>
      </c>
      <c r="E78">
        <f t="shared" si="17"/>
        <v>4</v>
      </c>
      <c r="F78">
        <f t="shared" si="17"/>
        <v>5</v>
      </c>
      <c r="G78">
        <f t="shared" si="17"/>
        <v>4</v>
      </c>
      <c r="H78">
        <f t="shared" si="17"/>
        <v>0</v>
      </c>
      <c r="I78">
        <f t="shared" si="17"/>
        <v>5</v>
      </c>
      <c r="J78">
        <f t="shared" si="17"/>
        <v>1</v>
      </c>
      <c r="K78">
        <f t="shared" si="17"/>
        <v>7</v>
      </c>
      <c r="L78">
        <f t="shared" si="17"/>
        <v>7</v>
      </c>
    </row>
    <row r="79" spans="1:22" x14ac:dyDescent="0.2">
      <c r="A79" t="s">
        <v>14</v>
      </c>
      <c r="B79">
        <v>5</v>
      </c>
      <c r="C79">
        <f t="shared" si="17"/>
        <v>5</v>
      </c>
      <c r="D79">
        <f t="shared" si="17"/>
        <v>1</v>
      </c>
      <c r="E79">
        <f t="shared" si="17"/>
        <v>0</v>
      </c>
      <c r="F79">
        <f t="shared" si="17"/>
        <v>2</v>
      </c>
      <c r="G79">
        <f t="shared" si="17"/>
        <v>4</v>
      </c>
      <c r="H79">
        <f t="shared" si="17"/>
        <v>2</v>
      </c>
      <c r="I79">
        <f t="shared" si="17"/>
        <v>1</v>
      </c>
      <c r="J79">
        <f t="shared" si="17"/>
        <v>0</v>
      </c>
      <c r="K79">
        <f t="shared" si="17"/>
        <v>1</v>
      </c>
      <c r="L79">
        <f t="shared" si="17"/>
        <v>3</v>
      </c>
    </row>
    <row r="81" spans="1:13" x14ac:dyDescent="0.2">
      <c r="C81" s="4" t="s">
        <v>0</v>
      </c>
      <c r="D81" s="4" t="s">
        <v>1</v>
      </c>
      <c r="E81" s="4" t="s">
        <v>2</v>
      </c>
      <c r="F81" s="4" t="s">
        <v>3</v>
      </c>
      <c r="G81" s="4" t="s">
        <v>4</v>
      </c>
      <c r="H81" s="4" t="s">
        <v>5</v>
      </c>
      <c r="I81" s="4" t="s">
        <v>6</v>
      </c>
      <c r="J81" s="4" t="s">
        <v>7</v>
      </c>
      <c r="K81" s="4" t="s">
        <v>8</v>
      </c>
      <c r="L81" s="4" t="s">
        <v>9</v>
      </c>
    </row>
    <row r="82" spans="1:13" x14ac:dyDescent="0.2">
      <c r="A82" t="s">
        <v>10</v>
      </c>
      <c r="B82">
        <v>1</v>
      </c>
      <c r="C82" s="8">
        <f>C75/SUM(C$75:C$79)</f>
        <v>0</v>
      </c>
      <c r="D82" s="8">
        <f t="shared" ref="D82:L82" si="18">D75/SUM(D$75:D$79)</f>
        <v>8.3333333333333329E-2</v>
      </c>
      <c r="E82" s="8">
        <f t="shared" si="18"/>
        <v>8.3333333333333329E-2</v>
      </c>
      <c r="F82" s="8">
        <f t="shared" si="18"/>
        <v>8.3333333333333329E-2</v>
      </c>
      <c r="G82" s="8">
        <f t="shared" si="18"/>
        <v>8.3333333333333329E-2</v>
      </c>
      <c r="H82" s="8">
        <f t="shared" si="18"/>
        <v>0.25</v>
      </c>
      <c r="I82" s="8">
        <f t="shared" si="18"/>
        <v>0</v>
      </c>
      <c r="J82" s="8">
        <f t="shared" si="18"/>
        <v>0.16666666666666666</v>
      </c>
      <c r="K82" s="8">
        <f t="shared" si="18"/>
        <v>8.3333333333333329E-2</v>
      </c>
      <c r="L82" s="8">
        <f t="shared" si="18"/>
        <v>8.3333333333333329E-2</v>
      </c>
    </row>
    <row r="83" spans="1:13" x14ac:dyDescent="0.2">
      <c r="A83" t="s">
        <v>11</v>
      </c>
      <c r="B83">
        <v>2</v>
      </c>
      <c r="C83" s="8">
        <f t="shared" ref="C83:L86" si="19">C76/SUM(C$75:C$79)</f>
        <v>0</v>
      </c>
      <c r="D83" s="8">
        <f t="shared" si="19"/>
        <v>0.58333333333333337</v>
      </c>
      <c r="E83" s="8">
        <f t="shared" si="19"/>
        <v>0.41666666666666669</v>
      </c>
      <c r="F83" s="8">
        <f t="shared" si="19"/>
        <v>8.3333333333333329E-2</v>
      </c>
      <c r="G83" s="8">
        <f t="shared" si="19"/>
        <v>0</v>
      </c>
      <c r="H83" s="8">
        <f t="shared" si="19"/>
        <v>0.5</v>
      </c>
      <c r="I83" s="8">
        <f t="shared" si="19"/>
        <v>0.25</v>
      </c>
      <c r="J83" s="8">
        <f t="shared" si="19"/>
        <v>0.5</v>
      </c>
      <c r="K83" s="8">
        <f t="shared" si="19"/>
        <v>8.3333333333333329E-2</v>
      </c>
      <c r="L83" s="8">
        <f t="shared" si="19"/>
        <v>0</v>
      </c>
    </row>
    <row r="84" spans="1:13" x14ac:dyDescent="0.2">
      <c r="A84" t="s">
        <v>48</v>
      </c>
      <c r="B84">
        <v>3</v>
      </c>
      <c r="C84" s="8">
        <f t="shared" si="19"/>
        <v>0.25</v>
      </c>
      <c r="D84" s="8">
        <f t="shared" si="19"/>
        <v>0</v>
      </c>
      <c r="E84" s="8">
        <f t="shared" si="19"/>
        <v>0.16666666666666666</v>
      </c>
      <c r="F84" s="8">
        <f t="shared" si="19"/>
        <v>0.25</v>
      </c>
      <c r="G84" s="8">
        <f t="shared" si="19"/>
        <v>0.25</v>
      </c>
      <c r="H84" s="8">
        <f t="shared" si="19"/>
        <v>8.3333333333333329E-2</v>
      </c>
      <c r="I84" s="8">
        <f t="shared" si="19"/>
        <v>0.25</v>
      </c>
      <c r="J84" s="8">
        <f t="shared" si="19"/>
        <v>0.25</v>
      </c>
      <c r="K84" s="8">
        <f t="shared" si="19"/>
        <v>0.16666666666666666</v>
      </c>
      <c r="L84" s="8">
        <f t="shared" si="19"/>
        <v>8.3333333333333329E-2</v>
      </c>
    </row>
    <row r="85" spans="1:13" x14ac:dyDescent="0.2">
      <c r="A85" t="s">
        <v>13</v>
      </c>
      <c r="B85">
        <v>4</v>
      </c>
      <c r="C85" s="8">
        <f t="shared" si="19"/>
        <v>0.33333333333333331</v>
      </c>
      <c r="D85" s="8">
        <f t="shared" si="19"/>
        <v>0.25</v>
      </c>
      <c r="E85" s="8">
        <f t="shared" si="19"/>
        <v>0.33333333333333331</v>
      </c>
      <c r="F85" s="8">
        <f t="shared" si="19"/>
        <v>0.41666666666666669</v>
      </c>
      <c r="G85" s="8">
        <f t="shared" si="19"/>
        <v>0.33333333333333331</v>
      </c>
      <c r="H85" s="8">
        <f t="shared" si="19"/>
        <v>0</v>
      </c>
      <c r="I85" s="8">
        <f t="shared" si="19"/>
        <v>0.41666666666666669</v>
      </c>
      <c r="J85" s="8">
        <f t="shared" si="19"/>
        <v>8.3333333333333329E-2</v>
      </c>
      <c r="K85" s="8">
        <f t="shared" si="19"/>
        <v>0.58333333333333337</v>
      </c>
      <c r="L85" s="8">
        <f t="shared" si="19"/>
        <v>0.58333333333333337</v>
      </c>
    </row>
    <row r="86" spans="1:13" x14ac:dyDescent="0.2">
      <c r="A86" t="s">
        <v>14</v>
      </c>
      <c r="B86">
        <v>5</v>
      </c>
      <c r="C86" s="8">
        <f t="shared" si="19"/>
        <v>0.41666666666666669</v>
      </c>
      <c r="D86" s="8">
        <f t="shared" si="19"/>
        <v>8.3333333333333329E-2</v>
      </c>
      <c r="E86" s="8">
        <f t="shared" si="19"/>
        <v>0</v>
      </c>
      <c r="F86" s="8">
        <f t="shared" si="19"/>
        <v>0.16666666666666666</v>
      </c>
      <c r="G86" s="8">
        <f t="shared" si="19"/>
        <v>0.33333333333333331</v>
      </c>
      <c r="H86" s="8">
        <f t="shared" si="19"/>
        <v>0.16666666666666666</v>
      </c>
      <c r="I86" s="8">
        <f t="shared" si="19"/>
        <v>8.3333333333333329E-2</v>
      </c>
      <c r="J86" s="8">
        <f t="shared" si="19"/>
        <v>0</v>
      </c>
      <c r="K86" s="8">
        <f t="shared" si="19"/>
        <v>8.3333333333333329E-2</v>
      </c>
      <c r="L86" s="8">
        <f t="shared" si="19"/>
        <v>0.25</v>
      </c>
    </row>
    <row r="90" spans="1:13" x14ac:dyDescent="0.2">
      <c r="A90" s="4" t="s">
        <v>49</v>
      </c>
      <c r="C90" s="4" t="s">
        <v>50</v>
      </c>
      <c r="D90" s="4" t="s">
        <v>51</v>
      </c>
      <c r="E90" s="4" t="s">
        <v>52</v>
      </c>
      <c r="F90" s="4" t="s">
        <v>53</v>
      </c>
      <c r="G90" s="4" t="s">
        <v>54</v>
      </c>
      <c r="H90" s="4" t="s">
        <v>55</v>
      </c>
      <c r="I90" s="4" t="s">
        <v>56</v>
      </c>
      <c r="J90" s="4" t="s">
        <v>57</v>
      </c>
      <c r="K90" s="4" t="s">
        <v>58</v>
      </c>
      <c r="L90" s="4" t="s">
        <v>59</v>
      </c>
      <c r="M90" s="4" t="s">
        <v>34</v>
      </c>
    </row>
    <row r="91" spans="1:13" x14ac:dyDescent="0.2">
      <c r="A91" s="4" t="s">
        <v>62</v>
      </c>
      <c r="C91" s="7">
        <f>AVERAGE(C61:C72)</f>
        <v>4.166666666666667</v>
      </c>
      <c r="D91" s="7">
        <f t="shared" ref="D91:L91" si="20">AVERAGE(D61:D72)</f>
        <v>2.6666666666666665</v>
      </c>
      <c r="E91" s="7">
        <f t="shared" si="20"/>
        <v>2.75</v>
      </c>
      <c r="F91" s="7">
        <f t="shared" si="20"/>
        <v>3.5</v>
      </c>
      <c r="G91" s="7">
        <f t="shared" si="20"/>
        <v>3.8333333333333335</v>
      </c>
      <c r="H91" s="7">
        <f t="shared" si="20"/>
        <v>2.3333333333333335</v>
      </c>
      <c r="I91" s="7">
        <f t="shared" si="20"/>
        <v>3.3333333333333335</v>
      </c>
      <c r="J91" s="7">
        <f t="shared" si="20"/>
        <v>2.25</v>
      </c>
      <c r="K91" s="7">
        <f t="shared" si="20"/>
        <v>3.5</v>
      </c>
      <c r="L91" s="7">
        <f t="shared" si="20"/>
        <v>3.9166666666666665</v>
      </c>
    </row>
    <row r="92" spans="1:13" x14ac:dyDescent="0.2">
      <c r="A92" s="4" t="s">
        <v>60</v>
      </c>
      <c r="C92" s="7">
        <f>VAR(C61:C72)</f>
        <v>0.69696969696969613</v>
      </c>
      <c r="D92" s="7">
        <f t="shared" ref="D92:L92" si="21">VAR(D61:D72)</f>
        <v>1.5151515151515156</v>
      </c>
      <c r="E92" s="7">
        <f t="shared" si="21"/>
        <v>1.1136363636363635</v>
      </c>
      <c r="F92" s="7">
        <f t="shared" si="21"/>
        <v>1.3636363636363635</v>
      </c>
      <c r="G92" s="7">
        <f t="shared" si="21"/>
        <v>1.4242424242424234</v>
      </c>
      <c r="H92" s="7">
        <f t="shared" si="21"/>
        <v>1.8787878787878791</v>
      </c>
      <c r="I92" s="7">
        <f t="shared" si="21"/>
        <v>0.96969696969696884</v>
      </c>
      <c r="J92" s="7">
        <f t="shared" si="21"/>
        <v>0.75</v>
      </c>
      <c r="K92" s="7">
        <f t="shared" si="21"/>
        <v>1.1818181818181819</v>
      </c>
      <c r="L92" s="7">
        <f t="shared" si="21"/>
        <v>1.1742424242424234</v>
      </c>
    </row>
    <row r="93" spans="1:13" x14ac:dyDescent="0.2">
      <c r="A93" s="4" t="s">
        <v>61</v>
      </c>
      <c r="C93" s="7">
        <f>STDEV((C61:C72))</f>
        <v>0.8348471099367214</v>
      </c>
      <c r="D93" s="7">
        <f t="shared" ref="D93:L93" si="22">STDEV((D61:D72))</f>
        <v>1.2309149097933274</v>
      </c>
      <c r="E93" s="7">
        <f t="shared" si="22"/>
        <v>1.0552897060221726</v>
      </c>
      <c r="F93" s="7">
        <f t="shared" si="22"/>
        <v>1.1677484162422844</v>
      </c>
      <c r="G93" s="7">
        <f t="shared" si="22"/>
        <v>1.1934162828797097</v>
      </c>
      <c r="H93" s="7">
        <f t="shared" si="22"/>
        <v>1.3706888336846839</v>
      </c>
      <c r="I93" s="7">
        <f t="shared" si="22"/>
        <v>0.98473192783466146</v>
      </c>
      <c r="J93" s="7">
        <f t="shared" si="22"/>
        <v>0.8660254037844386</v>
      </c>
      <c r="K93" s="7">
        <f t="shared" si="22"/>
        <v>1.087114613009218</v>
      </c>
      <c r="L93" s="7">
        <f t="shared" si="22"/>
        <v>1.0836246694508314</v>
      </c>
    </row>
    <row r="96" spans="1:13" x14ac:dyDescent="0.2">
      <c r="C96" s="7"/>
    </row>
    <row r="97" spans="3:3" x14ac:dyDescent="0.2">
      <c r="C97" s="7"/>
    </row>
    <row r="98" spans="3:3" x14ac:dyDescent="0.2">
      <c r="C98" s="7"/>
    </row>
    <row r="99" spans="3:3" x14ac:dyDescent="0.2">
      <c r="C99" s="7"/>
    </row>
    <row r="100" spans="3:3" x14ac:dyDescent="0.2">
      <c r="C100" s="7"/>
    </row>
    <row r="101" spans="3:3" x14ac:dyDescent="0.2">
      <c r="C101" s="7"/>
    </row>
    <row r="102" spans="3:3" x14ac:dyDescent="0.2">
      <c r="C102" s="7"/>
    </row>
    <row r="103" spans="3:3" x14ac:dyDescent="0.2">
      <c r="C103" s="7"/>
    </row>
    <row r="104" spans="3:3" x14ac:dyDescent="0.2">
      <c r="C104" s="7"/>
    </row>
    <row r="105" spans="3:3" x14ac:dyDescent="0.2">
      <c r="C105" s="7"/>
    </row>
    <row r="106" spans="3:3" x14ac:dyDescent="0.2">
      <c r="C106" s="7"/>
    </row>
    <row r="107" spans="3:3" x14ac:dyDescent="0.2">
      <c r="C107" s="7"/>
    </row>
    <row r="108" spans="3:3" x14ac:dyDescent="0.2">
      <c r="C108" s="7"/>
    </row>
    <row r="109" spans="3:3" x14ac:dyDescent="0.2">
      <c r="C109" s="7"/>
    </row>
    <row r="110" spans="3:3" x14ac:dyDescent="0.2">
      <c r="C110" s="7"/>
    </row>
    <row r="111" spans="3:3" x14ac:dyDescent="0.2">
      <c r="C111" s="7"/>
    </row>
    <row r="112" spans="3:3" x14ac:dyDescent="0.2">
      <c r="C112" s="7"/>
    </row>
    <row r="113" spans="3:5" x14ac:dyDescent="0.2">
      <c r="C113" s="7"/>
    </row>
    <row r="124" spans="3:5" x14ac:dyDescent="0.2">
      <c r="E124" s="4" t="s">
        <v>35</v>
      </c>
    </row>
    <row r="125" spans="3:5" x14ac:dyDescent="0.2">
      <c r="E125" s="4"/>
    </row>
    <row r="126" spans="3:5" x14ac:dyDescent="0.2">
      <c r="E126" s="4"/>
    </row>
    <row r="127" spans="3:5" x14ac:dyDescent="0.2">
      <c r="E127" s="4" t="s">
        <v>36</v>
      </c>
    </row>
    <row r="128" spans="3:5" x14ac:dyDescent="0.2">
      <c r="E128" s="4"/>
    </row>
    <row r="129" spans="5:5" x14ac:dyDescent="0.2">
      <c r="E129" s="4"/>
    </row>
    <row r="130" spans="5:5" x14ac:dyDescent="0.2">
      <c r="E130" s="4" t="s">
        <v>37</v>
      </c>
    </row>
    <row r="131" spans="5:5" x14ac:dyDescent="0.2">
      <c r="E131" s="4"/>
    </row>
    <row r="132" spans="5:5" x14ac:dyDescent="0.2">
      <c r="E132" s="4"/>
    </row>
    <row r="133" spans="5:5" x14ac:dyDescent="0.2">
      <c r="E133" s="4" t="s">
        <v>38</v>
      </c>
    </row>
    <row r="134" spans="5:5" x14ac:dyDescent="0.2">
      <c r="E134" s="4"/>
    </row>
    <row r="135" spans="5:5" x14ac:dyDescent="0.2">
      <c r="E135" s="4"/>
    </row>
    <row r="136" spans="5:5" x14ac:dyDescent="0.2">
      <c r="E136" s="4" t="s">
        <v>39</v>
      </c>
    </row>
    <row r="137" spans="5:5" x14ac:dyDescent="0.2">
      <c r="E137" s="4"/>
    </row>
    <row r="138" spans="5:5" x14ac:dyDescent="0.2">
      <c r="E138" s="4"/>
    </row>
    <row r="139" spans="5:5" x14ac:dyDescent="0.2">
      <c r="E139" s="4" t="s">
        <v>40</v>
      </c>
    </row>
    <row r="140" spans="5:5" x14ac:dyDescent="0.2">
      <c r="E140" s="4"/>
    </row>
    <row r="141" spans="5:5" x14ac:dyDescent="0.2">
      <c r="E141" s="4"/>
    </row>
    <row r="142" spans="5:5" x14ac:dyDescent="0.2">
      <c r="E142" s="4" t="s">
        <v>41</v>
      </c>
    </row>
    <row r="143" spans="5:5" x14ac:dyDescent="0.2">
      <c r="E143" s="4"/>
    </row>
    <row r="144" spans="5:5" x14ac:dyDescent="0.2">
      <c r="E144" s="4"/>
    </row>
    <row r="145" spans="5:5" x14ac:dyDescent="0.2">
      <c r="E145" s="4" t="s">
        <v>42</v>
      </c>
    </row>
    <row r="146" spans="5:5" x14ac:dyDescent="0.2">
      <c r="E146" s="4"/>
    </row>
    <row r="147" spans="5:5" x14ac:dyDescent="0.2">
      <c r="E147" s="4"/>
    </row>
    <row r="148" spans="5:5" x14ac:dyDescent="0.2">
      <c r="E148" s="4" t="s">
        <v>43</v>
      </c>
    </row>
    <row r="149" spans="5:5" x14ac:dyDescent="0.2">
      <c r="E149" s="4"/>
    </row>
    <row r="150" spans="5:5" x14ac:dyDescent="0.2">
      <c r="E150" s="4"/>
    </row>
    <row r="151" spans="5:5" x14ac:dyDescent="0.2">
      <c r="E151" s="4" t="s">
        <v>44</v>
      </c>
    </row>
    <row r="152" spans="5:5" x14ac:dyDescent="0.2">
      <c r="E152" s="4"/>
    </row>
    <row r="153" spans="5:5" x14ac:dyDescent="0.2">
      <c r="E153" s="4"/>
    </row>
    <row r="154" spans="5:5" x14ac:dyDescent="0.2">
      <c r="E154" s="4" t="s">
        <v>45</v>
      </c>
    </row>
    <row r="155" spans="5:5" x14ac:dyDescent="0.2">
      <c r="E155" s="4"/>
    </row>
    <row r="156" spans="5:5" x14ac:dyDescent="0.2">
      <c r="E156" s="4"/>
    </row>
    <row r="157" spans="5:5" x14ac:dyDescent="0.2">
      <c r="E157" s="4" t="s">
        <v>47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1303-9108-D34B-8CE7-BB44E0537659}">
  <dimension ref="A1:B14"/>
  <sheetViews>
    <sheetView workbookViewId="0">
      <selection activeCell="B6" sqref="B6"/>
    </sheetView>
  </sheetViews>
  <sheetFormatPr baseColWidth="10" defaultRowHeight="16" x14ac:dyDescent="0.2"/>
  <cols>
    <col min="1" max="1" width="43" bestFit="1" customWidth="1"/>
    <col min="2" max="2" width="26.83203125" customWidth="1"/>
  </cols>
  <sheetData>
    <row r="1" spans="1:2" x14ac:dyDescent="0.2">
      <c r="A1" t="s">
        <v>26</v>
      </c>
      <c r="B1" t="s">
        <v>15</v>
      </c>
    </row>
    <row r="2" spans="1:2" ht="18" x14ac:dyDescent="0.2">
      <c r="A2" s="1" t="s">
        <v>17</v>
      </c>
    </row>
    <row r="3" spans="1:2" ht="18" x14ac:dyDescent="0.2">
      <c r="A3" s="1" t="s">
        <v>18</v>
      </c>
    </row>
    <row r="4" spans="1:2" ht="18" x14ac:dyDescent="0.2">
      <c r="A4" s="1" t="s">
        <v>19</v>
      </c>
    </row>
    <row r="5" spans="1:2" ht="18" x14ac:dyDescent="0.2">
      <c r="A5" s="1" t="s">
        <v>16</v>
      </c>
    </row>
    <row r="6" spans="1:2" ht="18" x14ac:dyDescent="0.2">
      <c r="A6" s="1" t="s">
        <v>20</v>
      </c>
    </row>
    <row r="7" spans="1:2" ht="18" x14ac:dyDescent="0.2">
      <c r="A7" s="1" t="s">
        <v>21</v>
      </c>
    </row>
    <row r="8" spans="1:2" ht="18" x14ac:dyDescent="0.2">
      <c r="A8" s="1" t="s">
        <v>22</v>
      </c>
    </row>
    <row r="9" spans="1:2" ht="18" x14ac:dyDescent="0.2">
      <c r="A9" s="1" t="s">
        <v>23</v>
      </c>
    </row>
    <row r="10" spans="1:2" ht="18" x14ac:dyDescent="0.2">
      <c r="A10" s="1" t="s">
        <v>24</v>
      </c>
    </row>
    <row r="11" spans="1:2" ht="18" x14ac:dyDescent="0.2">
      <c r="A11" s="1" t="s">
        <v>25</v>
      </c>
    </row>
    <row r="14" spans="1:2" ht="21" x14ac:dyDescent="0.25">
      <c r="A14" s="1" t="s">
        <v>27</v>
      </c>
      <c r="B14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2022-04-04T18:41:22Z</dcterms:created>
  <dcterms:modified xsi:type="dcterms:W3CDTF">2022-04-13T15:47:04Z</dcterms:modified>
</cp:coreProperties>
</file>