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:\Games\GitHub\Warrior-Pilgrims\Warrior-Pilgrims\Assets\Resources\Data\Status Effects\Status Effects\"/>
    </mc:Choice>
  </mc:AlternateContent>
  <xr:revisionPtr revIDLastSave="0" documentId="13_ncr:1_{0A651148-07A3-4EFD-A3E1-C0C4AB9682AC}" xr6:coauthVersionLast="47" xr6:coauthVersionMax="47" xr10:uidLastSave="{00000000-0000-0000-0000-000000000000}"/>
  <bookViews>
    <workbookView minimized="1" xWindow="-22815" yWindow="1935" windowWidth="21600" windowHeight="11385" xr2:uid="{00000000-000D-0000-FFFF-FFFF00000000}"/>
  </bookViews>
  <sheets>
    <sheet name="Settings" sheetId="6" r:id="rId1"/>
    <sheet name="StatusEffectTypes" sheetId="1" r:id="rId2"/>
    <sheet name="StatModifiers" sheetId="2" r:id="rId3"/>
    <sheet name="TurnDamageEffects" sheetId="3" r:id="rId4"/>
    <sheet name="TurnHealingEffects" sheetId="4" r:id="rId5"/>
    <sheet name="TurnMoveEffects" sheetId="5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DamagesForList">[1]!Table1[Name]</definedName>
    <definedName name="HealingsForList">[2]!Table1[Name]</definedName>
    <definedName name="Name">TurnMoveEffects!$B$1:$D$11</definedName>
    <definedName name="StatModifiersForList">[3]!Table1[Name]</definedName>
    <definedName name="StatusEffectTypesForList">[4]!Table1[StatusEffectType]</definedName>
    <definedName name="TurnMovesForList">[5]!Table1[Name]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C2" i="5"/>
  <c r="C3" i="5"/>
  <c r="C4" i="5"/>
  <c r="C5" i="5"/>
  <c r="C6" i="5"/>
  <c r="C7" i="5"/>
  <c r="C8" i="5"/>
  <c r="C9" i="5"/>
  <c r="C10" i="5"/>
  <c r="C11" i="5"/>
  <c r="C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E2" i="3"/>
  <c r="E3" i="3"/>
  <c r="E4" i="3"/>
  <c r="E5" i="3"/>
  <c r="E6" i="3"/>
  <c r="E7" i="3"/>
  <c r="E8" i="3"/>
  <c r="E9" i="3"/>
  <c r="E10" i="3"/>
  <c r="E11" i="3"/>
  <c r="D2" i="3"/>
  <c r="D3" i="3"/>
  <c r="D4" i="3"/>
  <c r="D5" i="3"/>
  <c r="D6" i="3"/>
  <c r="D7" i="3"/>
  <c r="D8" i="3"/>
  <c r="D9" i="3"/>
  <c r="D10" i="3"/>
  <c r="D11" i="3"/>
  <c r="C2" i="3"/>
  <c r="C3" i="3"/>
  <c r="C4" i="3"/>
  <c r="C5" i="3"/>
  <c r="C6" i="3"/>
  <c r="C7" i="3"/>
  <c r="C8" i="3"/>
  <c r="C9" i="3"/>
  <c r="C10" i="3"/>
  <c r="C11" i="3"/>
  <c r="D2" i="2"/>
  <c r="D3" i="2"/>
  <c r="D4" i="2"/>
  <c r="D5" i="2"/>
  <c r="D6" i="2"/>
  <c r="D7" i="2"/>
  <c r="D8" i="2"/>
  <c r="D9" i="2"/>
  <c r="D10" i="2"/>
  <c r="D11" i="2"/>
  <c r="C2" i="2"/>
  <c r="C3" i="2"/>
  <c r="C4" i="2"/>
  <c r="C5" i="2"/>
  <c r="C6" i="2"/>
  <c r="C7" i="2"/>
  <c r="C8" i="2"/>
  <c r="C9" i="2"/>
  <c r="C10" i="2"/>
  <c r="C11" i="2"/>
  <c r="B2" i="2"/>
  <c r="B3" i="2"/>
  <c r="B4" i="2"/>
  <c r="B5" i="2"/>
  <c r="B6" i="2"/>
  <c r="B7" i="2"/>
  <c r="B8" i="2"/>
  <c r="B9" i="2"/>
  <c r="B10" i="2"/>
  <c r="B11" i="2"/>
  <c r="D2" i="4"/>
  <c r="E2" i="2" l="1"/>
</calcChain>
</file>

<file path=xl/sharedStrings.xml><?xml version="1.0" encoding="utf-8"?>
<sst xmlns="http://schemas.openxmlformats.org/spreadsheetml/2006/main" count="54" uniqueCount="45">
  <si>
    <t>Name</t>
  </si>
  <si>
    <t>StatusEffectTypes</t>
  </si>
  <si>
    <t>Duration</t>
  </si>
  <si>
    <t>Tooltip Text</t>
  </si>
  <si>
    <t>Damage Must Land For Other Effects To Land</t>
  </si>
  <si>
    <t>Magnitude</t>
  </si>
  <si>
    <t>Value</t>
  </si>
  <si>
    <t>Stat</t>
  </si>
  <si>
    <t>Turn 1 Damage</t>
  </si>
  <si>
    <t>Turn 2 Damage</t>
  </si>
  <si>
    <t>Turn 3 Damage</t>
  </si>
  <si>
    <t>Turn 4 Damage</t>
  </si>
  <si>
    <t>Turn 5 Damage</t>
  </si>
  <si>
    <t>Turn 6 Damage</t>
  </si>
  <si>
    <t>Turn 7 Damage</t>
  </si>
  <si>
    <t>Turn 8 Damage</t>
  </si>
  <si>
    <t>Turn 9 Damage</t>
  </si>
  <si>
    <t>Turn 10 Damage</t>
  </si>
  <si>
    <t>Damage Type</t>
  </si>
  <si>
    <t>Turn 1 Healing</t>
  </si>
  <si>
    <t>Turn 2 Healing</t>
  </si>
  <si>
    <t>Turn 3 Healing</t>
  </si>
  <si>
    <t>Turn 4 Healing</t>
  </si>
  <si>
    <t>Turn 5 Healing</t>
  </si>
  <si>
    <t>Turn 6 Healing</t>
  </si>
  <si>
    <t>Turn 7 Healing</t>
  </si>
  <si>
    <t>Turn 8 Healing</t>
  </si>
  <si>
    <t>Turn 9 Healing</t>
  </si>
  <si>
    <t>Turn 10 Healing</t>
  </si>
  <si>
    <t>Turn 1 Move</t>
  </si>
  <si>
    <t>Turn 2 Move</t>
  </si>
  <si>
    <t>Turn 3 Move</t>
  </si>
  <si>
    <t>Turn 4 Move</t>
  </si>
  <si>
    <t>Turn 5 Move</t>
  </si>
  <si>
    <t>Turn 6 Move</t>
  </si>
  <si>
    <t>Turn 7 Move</t>
  </si>
  <si>
    <t>Turn 8 Move</t>
  </si>
  <si>
    <t>Turn 9 Move</t>
  </si>
  <si>
    <t>Turn 10 Move</t>
  </si>
  <si>
    <t>Move Forward 1</t>
  </si>
  <si>
    <t>Move Type</t>
  </si>
  <si>
    <t>Accuracy Malus</t>
  </si>
  <si>
    <t>Medium Magic Accuracy Flat Malus</t>
  </si>
  <si>
    <t>Medium Ranged Accuracy Flat Malus</t>
  </si>
  <si>
    <t>Medium Melee Accuracy Flat Malus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</si>
</sst>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rgb="FF0000FF"/>
      <name val="Inherit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</cellStyleXfs>
  <cellXfs count="9">
    <xf numFmtId="0" fontId="0" fillId="0" borderId="0" xfId="0"/>
    <xf numFmtId="0" fontId="2" fillId="2" borderId="0" xfId="1"/>
    <xf numFmtId="0" fontId="4" fillId="4" borderId="1" xfId="3"/>
    <xf numFmtId="0" fontId="3" fillId="3" borderId="1" xfId="2" applyProtection="1">
      <protection locked="0"/>
    </xf>
    <xf numFmtId="0" fontId="5" fillId="5" borderId="2" xfId="0" applyFont="1" applyFill="1" applyBorder="1"/>
    <xf numFmtId="0" fontId="5" fillId="5" borderId="3" xfId="0" applyFont="1" applyFill="1" applyBorder="1"/>
    <xf numFmtId="0" fontId="3" fillId="3" borderId="4" xfId="2" applyBorder="1" applyProtection="1">
      <protection locked="0"/>
    </xf>
    <xf numFmtId="0" fontId="4" fillId="4" borderId="4" xfId="3" applyBorder="1"/>
    <xf numFmtId="0" fontId="6" fillId="0" borderId="0" xfId="0" applyFont="1" applyAlignment="1">
      <alignment horizontal="left" vertical="center" indent="2"/>
    </xf>
  </cellXfs>
  <cellStyles count="4">
    <cellStyle name="Calculation" xfId="3" builtinId="22"/>
    <cellStyle name="Input" xfId="2" builtinId="20"/>
    <cellStyle name="Neutral" xfId="1" builtinId="28"/>
    <cellStyle name="Normal" xfId="0" builtinId="0"/>
  </cellStyles>
  <dxfs count="18">
    <dxf>
      <numFmt numFmtId="0" formatCode="General"/>
    </dxf>
    <dxf>
      <numFmt numFmtId="0" formatCode="General"/>
    </dxf>
    <dxf>
      <protection locked="0" hidden="0"/>
    </dxf>
    <dxf>
      <border outline="0">
        <top style="thin">
          <color rgb="FF7F7F7F"/>
        </top>
      </border>
    </dxf>
    <dxf>
      <border outline="0">
        <top style="thin">
          <color theme="4" tint="0.39997558519241921"/>
        </top>
        <bottom style="thin">
          <color rgb="FF7F7F7F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ames\GitHub\Warrior-Pilgrims\Warrior-Pilgrims\Assets\Resources\Data\Damage\Damages.xlsx" TargetMode="External"/><Relationship Id="rId1" Type="http://schemas.openxmlformats.org/officeDocument/2006/relationships/externalLinkPath" Target="/Games/GitHub/Warrior-Pilgrims/Warrior-Pilgrims/Assets/Resources/Data/Damage/Damag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ames\GitHub\Warrior-Pilgrims\Warrior-Pilgrims\Assets\Resources\Data\Healing\Healings.xlsx" TargetMode="External"/><Relationship Id="rId1" Type="http://schemas.openxmlformats.org/officeDocument/2006/relationships/externalLinkPath" Target="/Games/GitHub/Warrior-Pilgrims/Warrior-Pilgrims/Assets/Resources/Data/Healing/Healing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ames\GitHub\Warrior-Pilgrims\Warrior-Pilgrims\Assets\Resources\Data\Stat%20Modifiers\Stat%20Modifiers.xlsx" TargetMode="External"/><Relationship Id="rId1" Type="http://schemas.openxmlformats.org/officeDocument/2006/relationships/externalLinkPath" Target="/Games/GitHub/Warrior-Pilgrims/Warrior-Pilgrims/Assets/Resources/Data/Stat%20Modifiers/Stat%20Modifier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ames\GitHub\Warrior-Pilgrims\Warrior-Pilgrims\Assets\Resources\Data\Status%20Effects\StatusEffectTypes.xlsx" TargetMode="External"/><Relationship Id="rId1" Type="http://schemas.openxmlformats.org/officeDocument/2006/relationships/externalLinkPath" Target="/Games/GitHub/Warrior-Pilgrims/Warrior-Pilgrims/Assets/Resources/Data/Status%20Effects/StatusEffectType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ames\GitHub\Warrior-Pilgrims\Warrior-Pilgrims\Assets\Resources\Data\Move\Moves.xlsx" TargetMode="External"/><Relationship Id="rId1" Type="http://schemas.openxmlformats.org/officeDocument/2006/relationships/externalLinkPath" Target="/Games/GitHub/Warrior-Pilgrims/Warrior-Pilgrims/Assets/Resources/Data/Move/Mo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Damages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Healings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tatusEffectTypes"/>
    </sheet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Moves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9417F3-DA08-43CB-B643-5AD8836504B3}" name="Table3" displayName="Table3" ref="A1:D2" totalsRowShown="0">
  <autoFilter ref="A1:D2" xr:uid="{429417F3-DA08-43CB-B643-5AD8836504B3}"/>
  <tableColumns count="4">
    <tableColumn id="1" xr3:uid="{21EE355C-BCD0-48B1-B361-1E80B0CBD1AE}" name="Name"/>
    <tableColumn id="2" xr3:uid="{9E8D7658-7F72-4AA0-9B80-BD8D15AF25D4}" name="Duration"/>
    <tableColumn id="3" xr3:uid="{A8FC7504-F605-4E58-840C-CD7DCF917D63}" name="Tooltip Text"/>
    <tableColumn id="4" xr3:uid="{959D704E-87BE-46D0-8C5D-C37C824E9DB6}" name="Damage Must Land For Other Effects To Lan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DD7DDE-C17D-494F-A26C-32A85A202936}" name="Table2" displayName="Table2" ref="A1:A11" totalsRowShown="0" dataDxfId="17" dataCellStyle="Input">
  <autoFilter ref="A1:A11" xr:uid="{30DD7DDE-C17D-494F-A26C-32A85A202936}"/>
  <tableColumns count="1">
    <tableColumn id="1" xr3:uid="{80B87D92-E827-41A5-BEC2-807FDD388A90}" name="StatusEffectTypes" dataDxfId="16" dataCellStyle="Inpu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3AFA5E-DA33-4B88-8E2C-C2FC86A8F69C}" name="Table1" displayName="Table1" ref="A1:D11" totalsRowShown="0">
  <autoFilter ref="A1:D11" xr:uid="{713AFA5E-DA33-4B88-8E2C-C2FC86A8F69C}"/>
  <tableColumns count="4">
    <tableColumn id="1" xr3:uid="{F5048FC9-72AD-4471-BE5E-E923D8B7BDBD}" name="Name" dataDxfId="15" dataCellStyle="Input"/>
    <tableColumn id="2" xr3:uid="{69F66458-77F1-4CD3-A167-BDD47B021FBD}" name="Magnitude" dataDxfId="14" dataCellStyle="Calculation">
      <calculatedColumnFormula>IFERROR(VLOOKUP(Table1[[#This Row],[Name]], [3]!Table1[#Data], 2, FALSE), "")</calculatedColumnFormula>
    </tableColumn>
    <tableColumn id="3" xr3:uid="{F4484970-4653-472C-AC0C-1229AC1AB71D}" name="Value" dataDxfId="13" dataCellStyle="Calculation">
      <calculatedColumnFormula>IFERROR(VLOOKUP(Table1[[#This Row],[Name]], [3]!Table1[#Data],3, FALSE), "")</calculatedColumnFormula>
    </tableColumn>
    <tableColumn id="4" xr3:uid="{00F9C162-CE32-485B-B86F-2DE5E4EC271A}" name="Stat" dataDxfId="12" dataCellStyle="Calculation">
      <calculatedColumnFormula>IFERROR(VLOOKUP(Table1[[#This Row],[Name]], [3]!Table1[#Data],4, FALSE),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693F8A-25EC-446D-B26E-957EA757D389}" name="Table15" displayName="Table15" ref="B1:E11" totalsRowShown="0">
  <autoFilter ref="B1:E11" xr:uid="{7C693F8A-25EC-446D-B26E-957EA757D389}"/>
  <tableColumns count="4">
    <tableColumn id="1" xr3:uid="{353039B7-B545-4F87-BE7A-6DFC48A8F520}" name="Name" dataDxfId="11" dataCellStyle="Input"/>
    <tableColumn id="2" xr3:uid="{0D27F627-24AB-4261-AEE8-FF1B749F019D}" name="Damage Type" dataDxfId="10" dataCellStyle="Calculation">
      <calculatedColumnFormula>IFERROR(VLOOKUP(Table15[[#This Row],[Name]], [1]!Table1[#Data], 2, FALSE), "")</calculatedColumnFormula>
    </tableColumn>
    <tableColumn id="3" xr3:uid="{14B8DB8D-DDD3-45FF-91E4-C21561C33896}" name="Magnitude" dataDxfId="9" dataCellStyle="Calculation">
      <calculatedColumnFormula>IFERROR(VLOOKUP(Table15[[#This Row],[Name]], [1]!Table1[#Data], 3, FALSE), "")</calculatedColumnFormula>
    </tableColumn>
    <tableColumn id="4" xr3:uid="{86026B9A-BF3C-4A71-8F09-A649D5C29843}" name="Value" dataDxfId="8" dataCellStyle="Calculation">
      <calculatedColumnFormula>IFERROR(VLOOKUP(Table15[[#This Row],[Name]], [1]!Table1[#Data],4, FALSE),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DC8E4E-269D-48B9-A15C-2D9E1C45447E}" name="Table156" displayName="Table156" ref="B1:D11" totalsRowShown="0">
  <autoFilter ref="B1:D11" xr:uid="{00DC8E4E-269D-48B9-A15C-2D9E1C45447E}"/>
  <tableColumns count="3">
    <tableColumn id="1" xr3:uid="{8DA49D99-DD7D-49A4-8D72-49BB470F78A5}" name="Name" dataDxfId="7" dataCellStyle="Input"/>
    <tableColumn id="2" xr3:uid="{D628B633-6099-4448-B528-7F96672ABD83}" name="Magnitude" dataCellStyle="Calculation">
      <calculatedColumnFormula>IFERROR(VLOOKUP(Table156[[#This Row],[Name]], [1]!Table1[#Data], 2, FALSE), "")</calculatedColumnFormula>
    </tableColumn>
    <tableColumn id="3" xr3:uid="{57CDC4AE-D901-4A7B-92BC-E68EA1C958C7}" name="Value" dataCellStyle="Calculation">
      <calculatedColumnFormula>IFERROR(VLOOKUP(Table156[[#This Row],[Name]], [1]!Table1[#Data], 3, FALSE), 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A414E7-2412-4F41-9075-B229CFF47A5C}" name="Table8" displayName="Table8" ref="B1:D11" totalsRowShown="0" headerRowDxfId="6" headerRowBorderDxfId="5" tableBorderDxfId="4" totalsRowBorderDxfId="3">
  <autoFilter ref="B1:D11" xr:uid="{6AA414E7-2412-4F41-9075-B229CFF47A5C}"/>
  <tableColumns count="3">
    <tableColumn id="1" xr3:uid="{2038C780-ACB3-4AE5-BD67-8A95130A25FF}" name="Name" dataDxfId="2" dataCellStyle="Input"/>
    <tableColumn id="2" xr3:uid="{3BD76238-F165-4E64-B839-272956C2FB7D}" name="Move Type" dataDxfId="1" dataCellStyle="Calculation">
      <calculatedColumnFormula>IFERROR(VLOOKUP(Table8[[#This Row],[Name]], [5]!Table1[#Data], 2, FALSE), "")</calculatedColumnFormula>
    </tableColumn>
    <tableColumn id="3" xr3:uid="{6379AC05-718E-4F1D-B0FD-BB82EDED740F}" name="Value" dataDxfId="0" dataCellStyle="Calculation">
      <calculatedColumnFormula>IFERROR(VLOOKUP(Table8[[#This Row],[Name]], [5]!Table1[#Data], 3, FALSE),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1F2C-A15F-428F-84F9-EC1E4F0A94E7}">
  <dimension ref="A1:D5"/>
  <sheetViews>
    <sheetView tabSelected="1" workbookViewId="0">
      <selection activeCell="D11" sqref="D11"/>
    </sheetView>
  </sheetViews>
  <sheetFormatPr defaultRowHeight="15"/>
  <cols>
    <col min="1" max="1" width="23" customWidth="1"/>
    <col min="2" max="2" width="12.42578125" customWidth="1"/>
    <col min="3" max="3" width="58.85546875" customWidth="1"/>
    <col min="4" max="4" width="42.7109375" customWidth="1"/>
  </cols>
  <sheetData>
    <row r="1" spans="1:4">
      <c r="A1" t="s">
        <v>0</v>
      </c>
      <c r="B1" t="s">
        <v>2</v>
      </c>
      <c r="C1" t="s">
        <v>3</v>
      </c>
      <c r="D1" t="s">
        <v>4</v>
      </c>
    </row>
    <row r="2" spans="1:4">
      <c r="A2" t="s">
        <v>41</v>
      </c>
      <c r="B2">
        <v>4</v>
      </c>
      <c r="D2" t="b">
        <v>0</v>
      </c>
    </row>
    <row r="5" spans="1:4" ht="19.5">
      <c r="C5" s="8"/>
    </row>
  </sheetData>
  <phoneticPr fontId="1" type="noConversion"/>
  <dataValidations count="2">
    <dataValidation allowBlank="1" showInputMessage="1" showErrorMessage="1" promptTitle="TRUE or FALSE" prompt="Enter only boolean values here." sqref="D2" xr:uid="{B38A3F6B-D0DD-4CF5-8527-6C4B091E8B8C}"/>
    <dataValidation type="whole" allowBlank="1" showInputMessage="1" showErrorMessage="1" sqref="B2" xr:uid="{CA1696A2-F079-4931-AF1C-63B37AFEB064}">
      <formula1>1</formula1>
      <formula2>1000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workbookViewId="0">
      <selection activeCell="A2" sqref="A2"/>
    </sheetView>
  </sheetViews>
  <sheetFormatPr defaultRowHeight="15"/>
  <cols>
    <col min="1" max="1" width="19.28515625" customWidth="1"/>
  </cols>
  <sheetData>
    <row r="1" spans="1:1">
      <c r="A1" t="s">
        <v>1</v>
      </c>
    </row>
    <row r="2" spans="1:1">
      <c r="A2" s="3"/>
    </row>
    <row r="3" spans="1:1">
      <c r="A3" s="3"/>
    </row>
    <row r="4" spans="1:1">
      <c r="A4" s="3"/>
    </row>
    <row r="5" spans="1:1">
      <c r="A5" s="3"/>
    </row>
    <row r="6" spans="1:1">
      <c r="A6" s="3"/>
    </row>
    <row r="7" spans="1:1">
      <c r="A7" s="3"/>
    </row>
    <row r="8" spans="1:1">
      <c r="A8" s="3"/>
    </row>
    <row r="9" spans="1:1">
      <c r="A9" s="3"/>
    </row>
    <row r="10" spans="1:1">
      <c r="A10" s="3"/>
    </row>
    <row r="11" spans="1:1">
      <c r="A11" s="3"/>
    </row>
  </sheetData>
  <dataValidations count="1">
    <dataValidation type="list" allowBlank="1" showInputMessage="1" showErrorMessage="1" sqref="A2:A11" xr:uid="{6C476848-BBEC-4C2C-9C27-5B20527F04EA}">
      <formula1>StatusEffectTypesForList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0764-05CB-46C8-A8B1-42AD2D91071C}">
  <dimension ref="A1:E11"/>
  <sheetViews>
    <sheetView workbookViewId="0">
      <selection activeCell="F7" sqref="F7"/>
    </sheetView>
  </sheetViews>
  <sheetFormatPr defaultRowHeight="15"/>
  <cols>
    <col min="1" max="1" width="32.7109375" customWidth="1"/>
    <col min="2" max="2" width="18.7109375" customWidth="1"/>
    <col min="4" max="4" width="15.85546875" customWidth="1"/>
  </cols>
  <sheetData>
    <row r="1" spans="1:5">
      <c r="A1" t="s">
        <v>0</v>
      </c>
      <c r="B1" t="s">
        <v>5</v>
      </c>
      <c r="C1" t="s">
        <v>6</v>
      </c>
      <c r="D1" t="s">
        <v>7</v>
      </c>
    </row>
    <row r="2" spans="1:5">
      <c r="A2" s="3" t="s">
        <v>42</v>
      </c>
      <c r="B2" s="2" t="str">
        <f>IFERROR(VLOOKUP(Table1[[#This Row],[Name]], [3]!Table1[#Data], 2, FALSE), "")</f>
        <v>Medium Flat Malus</v>
      </c>
      <c r="C2" s="2">
        <f>IFERROR(VLOOKUP(Table1[[#This Row],[Name]], [3]!Table1[#Data],3, FALSE), "")</f>
        <v>-4</v>
      </c>
      <c r="D2" s="2" t="str">
        <f>IFERROR(VLOOKUP(Table1[[#This Row],[Name]], [3]!Table1[#Data],4, FALSE), "")</f>
        <v>Magic Accuracy</v>
      </c>
      <c r="E2" t="str">
        <f>IFERROR(VLOOKUP(Table1[[#This Row],[Value]], [3]!Table1[#This Row],3, FALSE), "")</f>
        <v/>
      </c>
    </row>
    <row r="3" spans="1:5">
      <c r="A3" s="3" t="s">
        <v>43</v>
      </c>
      <c r="B3" s="2" t="str">
        <f>IFERROR(VLOOKUP(Table1[[#This Row],[Name]], [3]!Table1[#Data], 2, FALSE), "")</f>
        <v>Medium Flat Malus</v>
      </c>
      <c r="C3" s="2">
        <f>IFERROR(VLOOKUP(Table1[[#This Row],[Name]], [3]!Table1[#Data],3, FALSE), "")</f>
        <v>-4</v>
      </c>
      <c r="D3" s="2" t="str">
        <f>IFERROR(VLOOKUP(Table1[[#This Row],[Name]], [3]!Table1[#Data],4, FALSE), "")</f>
        <v>Ranged Accuracy</v>
      </c>
    </row>
    <row r="4" spans="1:5">
      <c r="A4" s="3" t="s">
        <v>44</v>
      </c>
      <c r="B4" s="2" t="str">
        <f>IFERROR(VLOOKUP(Table1[[#This Row],[Name]], [3]!Table1[#Data], 2, FALSE), "")</f>
        <v>Medium Flat Malus</v>
      </c>
      <c r="C4" s="2">
        <f>IFERROR(VLOOKUP(Table1[[#This Row],[Name]], [3]!Table1[#Data],3, FALSE), "")</f>
        <v>-4</v>
      </c>
      <c r="D4" s="2" t="str">
        <f>IFERROR(VLOOKUP(Table1[[#This Row],[Name]], [3]!Table1[#Data],4, FALSE), "")</f>
        <v>Melee Accuracy</v>
      </c>
    </row>
    <row r="5" spans="1:5">
      <c r="A5" s="3"/>
      <c r="B5" s="2" t="str">
        <f>IFERROR(VLOOKUP(Table1[[#This Row],[Name]], [3]!Table1[#Data], 2, FALSE), "")</f>
        <v/>
      </c>
      <c r="C5" s="2" t="str">
        <f>IFERROR(VLOOKUP(Table1[[#This Row],[Name]], [3]!Table1[#Data],3, FALSE), "")</f>
        <v/>
      </c>
      <c r="D5" s="2" t="str">
        <f>IFERROR(VLOOKUP(Table1[[#This Row],[Name]], [3]!Table1[#Data],4, FALSE), "")</f>
        <v/>
      </c>
    </row>
    <row r="6" spans="1:5">
      <c r="A6" s="3"/>
      <c r="B6" s="2" t="str">
        <f>IFERROR(VLOOKUP(Table1[[#This Row],[Name]], [3]!Table1[#Data], 2, FALSE), "")</f>
        <v/>
      </c>
      <c r="C6" s="2" t="str">
        <f>IFERROR(VLOOKUP(Table1[[#This Row],[Name]], [3]!Table1[#Data],3, FALSE), "")</f>
        <v/>
      </c>
      <c r="D6" s="2" t="str">
        <f>IFERROR(VLOOKUP(Table1[[#This Row],[Name]], [3]!Table1[#Data],4, FALSE), "")</f>
        <v/>
      </c>
    </row>
    <row r="7" spans="1:5">
      <c r="A7" s="3"/>
      <c r="B7" s="2" t="str">
        <f>IFERROR(VLOOKUP(Table1[[#This Row],[Name]], [3]!Table1[#Data], 2, FALSE), "")</f>
        <v/>
      </c>
      <c r="C7" s="2" t="str">
        <f>IFERROR(VLOOKUP(Table1[[#This Row],[Name]], [3]!Table1[#Data],3, FALSE), "")</f>
        <v/>
      </c>
      <c r="D7" s="2" t="str">
        <f>IFERROR(VLOOKUP(Table1[[#This Row],[Name]], [3]!Table1[#Data],4, FALSE), "")</f>
        <v/>
      </c>
    </row>
    <row r="8" spans="1:5">
      <c r="A8" s="3"/>
      <c r="B8" s="2" t="str">
        <f>IFERROR(VLOOKUP(Table1[[#This Row],[Name]], [3]!Table1[#Data], 2, FALSE), "")</f>
        <v/>
      </c>
      <c r="C8" s="2" t="str">
        <f>IFERROR(VLOOKUP(Table1[[#This Row],[Name]], [3]!Table1[#Data],3, FALSE), "")</f>
        <v/>
      </c>
      <c r="D8" s="2" t="str">
        <f>IFERROR(VLOOKUP(Table1[[#This Row],[Name]], [3]!Table1[#Data],4, FALSE), "")</f>
        <v/>
      </c>
    </row>
    <row r="9" spans="1:5">
      <c r="A9" s="3"/>
      <c r="B9" s="2" t="str">
        <f>IFERROR(VLOOKUP(Table1[[#This Row],[Name]], [3]!Table1[#Data], 2, FALSE), "")</f>
        <v/>
      </c>
      <c r="C9" s="2" t="str">
        <f>IFERROR(VLOOKUP(Table1[[#This Row],[Name]], [3]!Table1[#Data],3, FALSE), "")</f>
        <v/>
      </c>
      <c r="D9" s="2" t="str">
        <f>IFERROR(VLOOKUP(Table1[[#This Row],[Name]], [3]!Table1[#Data],4, FALSE), "")</f>
        <v/>
      </c>
    </row>
    <row r="10" spans="1:5">
      <c r="A10" s="3"/>
      <c r="B10" s="2" t="str">
        <f>IFERROR(VLOOKUP(Table1[[#This Row],[Name]], [3]!Table1[#Data], 2, FALSE), "")</f>
        <v/>
      </c>
      <c r="C10" s="2" t="str">
        <f>IFERROR(VLOOKUP(Table1[[#This Row],[Name]], [3]!Table1[#Data],3, FALSE), "")</f>
        <v/>
      </c>
      <c r="D10" s="2" t="str">
        <f>IFERROR(VLOOKUP(Table1[[#This Row],[Name]], [3]!Table1[#Data],4, FALSE), "")</f>
        <v/>
      </c>
    </row>
    <row r="11" spans="1:5">
      <c r="A11" s="3"/>
      <c r="B11" s="2" t="str">
        <f>IFERROR(VLOOKUP(Table1[[#This Row],[Name]], [3]!Table1[#Data], 2, FALSE), "")</f>
        <v/>
      </c>
      <c r="C11" s="2" t="str">
        <f>IFERROR(VLOOKUP(Table1[[#This Row],[Name]], [3]!Table1[#Data],3, FALSE), "")</f>
        <v/>
      </c>
      <c r="D11" s="2" t="str">
        <f>IFERROR(VLOOKUP(Table1[[#This Row],[Name]], [3]!Table1[#Data],4, FALSE), "")</f>
        <v/>
      </c>
    </row>
  </sheetData>
  <dataValidations count="1">
    <dataValidation type="list" allowBlank="1" showInputMessage="1" showErrorMessage="1" sqref="A2:A11" xr:uid="{358300AF-27E9-481F-A361-0139862AD4C5}">
      <formula1>StatModifiersForList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BE9C-4F7F-41FD-A307-048280ADB39F}">
  <dimension ref="A1:E11"/>
  <sheetViews>
    <sheetView workbookViewId="0">
      <selection activeCell="E11" sqref="A1:E11"/>
    </sheetView>
  </sheetViews>
  <sheetFormatPr defaultRowHeight="15"/>
  <cols>
    <col min="1" max="1" width="14.85546875" customWidth="1"/>
    <col min="2" max="2" width="24.5703125" customWidth="1"/>
    <col min="3" max="3" width="15.42578125" customWidth="1"/>
    <col min="4" max="4" width="12.7109375" customWidth="1"/>
  </cols>
  <sheetData>
    <row r="1" spans="1:5">
      <c r="B1" t="s">
        <v>0</v>
      </c>
      <c r="C1" t="s">
        <v>18</v>
      </c>
      <c r="D1" t="s">
        <v>5</v>
      </c>
      <c r="E1" t="s">
        <v>6</v>
      </c>
    </row>
    <row r="2" spans="1:5">
      <c r="A2" s="1" t="s">
        <v>8</v>
      </c>
      <c r="B2" s="3"/>
      <c r="C2" s="2" t="str">
        <f>IFERROR(VLOOKUP(Table15[[#This Row],[Name]], [1]!Table1[#Data], 2, FALSE), "")</f>
        <v/>
      </c>
      <c r="D2" s="2" t="str">
        <f>IFERROR(VLOOKUP(Table15[[#This Row],[Name]], [1]!Table1[#Data], 3, FALSE), "")</f>
        <v/>
      </c>
      <c r="E2" s="2" t="str">
        <f>IFERROR(VLOOKUP(Table15[[#This Row],[Name]], [1]!Table1[#Data],4, FALSE), "")</f>
        <v/>
      </c>
    </row>
    <row r="3" spans="1:5">
      <c r="A3" s="1" t="s">
        <v>9</v>
      </c>
      <c r="B3" s="3"/>
      <c r="C3" s="2" t="str">
        <f>IFERROR(VLOOKUP(Table15[[#This Row],[Name]], [1]!Table1[#Data], 2, FALSE), "")</f>
        <v/>
      </c>
      <c r="D3" s="2" t="str">
        <f>IFERROR(VLOOKUP(Table15[[#This Row],[Name]], [1]!Table1[#Data], 3, FALSE), "")</f>
        <v/>
      </c>
      <c r="E3" s="2" t="str">
        <f>IFERROR(VLOOKUP(Table15[[#This Row],[Name]], [1]!Table1[#Data],4, FALSE), "")</f>
        <v/>
      </c>
    </row>
    <row r="4" spans="1:5">
      <c r="A4" s="1" t="s">
        <v>10</v>
      </c>
      <c r="B4" s="3"/>
      <c r="C4" s="2" t="str">
        <f>IFERROR(VLOOKUP(Table15[[#This Row],[Name]], [1]!Table1[#Data], 2, FALSE), "")</f>
        <v/>
      </c>
      <c r="D4" s="2" t="str">
        <f>IFERROR(VLOOKUP(Table15[[#This Row],[Name]], [1]!Table1[#Data], 3, FALSE), "")</f>
        <v/>
      </c>
      <c r="E4" s="2" t="str">
        <f>IFERROR(VLOOKUP(Table15[[#This Row],[Name]], [1]!Table1[#Data],4, FALSE), "")</f>
        <v/>
      </c>
    </row>
    <row r="5" spans="1:5">
      <c r="A5" s="1" t="s">
        <v>11</v>
      </c>
      <c r="B5" s="3"/>
      <c r="C5" s="2" t="str">
        <f>IFERROR(VLOOKUP(Table15[[#This Row],[Name]], [1]!Table1[#Data], 2, FALSE), "")</f>
        <v/>
      </c>
      <c r="D5" s="2" t="str">
        <f>IFERROR(VLOOKUP(Table15[[#This Row],[Name]], [1]!Table1[#Data], 3, FALSE), "")</f>
        <v/>
      </c>
      <c r="E5" s="2" t="str">
        <f>IFERROR(VLOOKUP(Table15[[#This Row],[Name]], [1]!Table1[#Data],4, FALSE), "")</f>
        <v/>
      </c>
    </row>
    <row r="6" spans="1:5">
      <c r="A6" s="1" t="s">
        <v>12</v>
      </c>
      <c r="B6" s="3"/>
      <c r="C6" s="2" t="str">
        <f>IFERROR(VLOOKUP(Table15[[#This Row],[Name]], [1]!Table1[#Data], 2, FALSE), "")</f>
        <v/>
      </c>
      <c r="D6" s="2" t="str">
        <f>IFERROR(VLOOKUP(Table15[[#This Row],[Name]], [1]!Table1[#Data], 3, FALSE), "")</f>
        <v/>
      </c>
      <c r="E6" s="2" t="str">
        <f>IFERROR(VLOOKUP(Table15[[#This Row],[Name]], [1]!Table1[#Data],4, FALSE), "")</f>
        <v/>
      </c>
    </row>
    <row r="7" spans="1:5">
      <c r="A7" s="1" t="s">
        <v>13</v>
      </c>
      <c r="B7" s="3"/>
      <c r="C7" s="2" t="str">
        <f>IFERROR(VLOOKUP(Table15[[#This Row],[Name]], [1]!Table1[#Data], 2, FALSE), "")</f>
        <v/>
      </c>
      <c r="D7" s="2" t="str">
        <f>IFERROR(VLOOKUP(Table15[[#This Row],[Name]], [1]!Table1[#Data], 3, FALSE), "")</f>
        <v/>
      </c>
      <c r="E7" s="2" t="str">
        <f>IFERROR(VLOOKUP(Table15[[#This Row],[Name]], [1]!Table1[#Data],4, FALSE), "")</f>
        <v/>
      </c>
    </row>
    <row r="8" spans="1:5">
      <c r="A8" s="1" t="s">
        <v>14</v>
      </c>
      <c r="B8" s="3"/>
      <c r="C8" s="2" t="str">
        <f>IFERROR(VLOOKUP(Table15[[#This Row],[Name]], [1]!Table1[#Data], 2, FALSE), "")</f>
        <v/>
      </c>
      <c r="D8" s="2" t="str">
        <f>IFERROR(VLOOKUP(Table15[[#This Row],[Name]], [1]!Table1[#Data], 3, FALSE), "")</f>
        <v/>
      </c>
      <c r="E8" s="2" t="str">
        <f>IFERROR(VLOOKUP(Table15[[#This Row],[Name]], [1]!Table1[#Data],4, FALSE), "")</f>
        <v/>
      </c>
    </row>
    <row r="9" spans="1:5">
      <c r="A9" s="1" t="s">
        <v>15</v>
      </c>
      <c r="B9" s="3"/>
      <c r="C9" s="2" t="str">
        <f>IFERROR(VLOOKUP(Table15[[#This Row],[Name]], [1]!Table1[#Data], 2, FALSE), "")</f>
        <v/>
      </c>
      <c r="D9" s="2" t="str">
        <f>IFERROR(VLOOKUP(Table15[[#This Row],[Name]], [1]!Table1[#Data], 3, FALSE), "")</f>
        <v/>
      </c>
      <c r="E9" s="2" t="str">
        <f>IFERROR(VLOOKUP(Table15[[#This Row],[Name]], [1]!Table1[#Data],4, FALSE), "")</f>
        <v/>
      </c>
    </row>
    <row r="10" spans="1:5">
      <c r="A10" s="1" t="s">
        <v>16</v>
      </c>
      <c r="B10" s="3"/>
      <c r="C10" s="2" t="str">
        <f>IFERROR(VLOOKUP(Table15[[#This Row],[Name]], [1]!Table1[#Data], 2, FALSE), "")</f>
        <v/>
      </c>
      <c r="D10" s="2" t="str">
        <f>IFERROR(VLOOKUP(Table15[[#This Row],[Name]], [1]!Table1[#Data], 3, FALSE), "")</f>
        <v/>
      </c>
      <c r="E10" s="2" t="str">
        <f>IFERROR(VLOOKUP(Table15[[#This Row],[Name]], [1]!Table1[#Data],4, FALSE), "")</f>
        <v/>
      </c>
    </row>
    <row r="11" spans="1:5">
      <c r="A11" s="1" t="s">
        <v>17</v>
      </c>
      <c r="B11" s="3"/>
      <c r="C11" s="2" t="str">
        <f>IFERROR(VLOOKUP(Table15[[#This Row],[Name]], [1]!Table1[#Data], 2, FALSE), "")</f>
        <v/>
      </c>
      <c r="D11" s="2" t="str">
        <f>IFERROR(VLOOKUP(Table15[[#This Row],[Name]], [1]!Table1[#Data], 3, FALSE), "")</f>
        <v/>
      </c>
      <c r="E11" s="2" t="str">
        <f>IFERROR(VLOOKUP(Table15[[#This Row],[Name]], [1]!Table1[#Data],4, FALSE), "")</f>
        <v/>
      </c>
    </row>
  </sheetData>
  <dataValidations count="1">
    <dataValidation type="list" allowBlank="1" showInputMessage="1" showErrorMessage="1" sqref="B2:B11" xr:uid="{F0C88313-C207-4C82-AA2E-4AAF06359B23}">
      <formula1>DamagesForList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4DDB9-8551-453B-B832-0C47C733A6D9}">
  <dimension ref="A1:D11"/>
  <sheetViews>
    <sheetView workbookViewId="0">
      <selection activeCell="G25" sqref="G25"/>
    </sheetView>
  </sheetViews>
  <sheetFormatPr defaultRowHeight="15"/>
  <cols>
    <col min="1" max="1" width="15.140625" customWidth="1"/>
    <col min="2" max="2" width="24.85546875" customWidth="1"/>
    <col min="3" max="3" width="13.140625" customWidth="1"/>
  </cols>
  <sheetData>
    <row r="1" spans="1:4">
      <c r="B1" t="s">
        <v>0</v>
      </c>
      <c r="C1" t="s">
        <v>5</v>
      </c>
      <c r="D1" t="s">
        <v>6</v>
      </c>
    </row>
    <row r="2" spans="1:4">
      <c r="A2" s="1" t="s">
        <v>19</v>
      </c>
      <c r="B2" s="3"/>
      <c r="C2" s="2" t="str">
        <f>IFERROR(VLOOKUP(Table156[[#This Row],[Name]], [2]!Table1[#Data], 2, FALSE), "")</f>
        <v/>
      </c>
      <c r="D2" s="2" t="str">
        <f>IFERROR(VLOOKUP(Table156[[#This Row],[Name]], [2]!Table1[#Data], 3, FALSE), "")</f>
        <v/>
      </c>
    </row>
    <row r="3" spans="1:4">
      <c r="A3" s="1" t="s">
        <v>20</v>
      </c>
      <c r="B3" s="3"/>
      <c r="C3" s="2" t="str">
        <f>IFERROR(VLOOKUP(Table156[[#This Row],[Name]], [2]!Table1[#Data], 2, FALSE), "")</f>
        <v/>
      </c>
      <c r="D3" s="2" t="str">
        <f>IFERROR(VLOOKUP(Table156[[#This Row],[Name]], [2]!Table1[#Data], 3, FALSE), "")</f>
        <v/>
      </c>
    </row>
    <row r="4" spans="1:4">
      <c r="A4" s="1" t="s">
        <v>21</v>
      </c>
      <c r="B4" s="3"/>
      <c r="C4" s="2" t="str">
        <f>IFERROR(VLOOKUP(Table156[[#This Row],[Name]], [2]!Table1[#Data], 2, FALSE), "")</f>
        <v/>
      </c>
      <c r="D4" s="2" t="str">
        <f>IFERROR(VLOOKUP(Table156[[#This Row],[Name]], [2]!Table1[#Data], 3, FALSE), "")</f>
        <v/>
      </c>
    </row>
    <row r="5" spans="1:4">
      <c r="A5" s="1" t="s">
        <v>22</v>
      </c>
      <c r="B5" s="3"/>
      <c r="C5" s="2" t="str">
        <f>IFERROR(VLOOKUP(Table156[[#This Row],[Name]], [2]!Table1[#Data], 2, FALSE), "")</f>
        <v/>
      </c>
      <c r="D5" s="2" t="str">
        <f>IFERROR(VLOOKUP(Table156[[#This Row],[Name]], [2]!Table1[#Data], 3, FALSE), "")</f>
        <v/>
      </c>
    </row>
    <row r="6" spans="1:4">
      <c r="A6" s="1" t="s">
        <v>23</v>
      </c>
      <c r="B6" s="3"/>
      <c r="C6" s="2" t="str">
        <f>IFERROR(VLOOKUP(Table156[[#This Row],[Name]], [2]!Table1[#Data], 2, FALSE), "")</f>
        <v/>
      </c>
      <c r="D6" s="2" t="str">
        <f>IFERROR(VLOOKUP(Table156[[#This Row],[Name]], [2]!Table1[#Data], 3, FALSE), "")</f>
        <v/>
      </c>
    </row>
    <row r="7" spans="1:4">
      <c r="A7" s="1" t="s">
        <v>24</v>
      </c>
      <c r="B7" s="3"/>
      <c r="C7" s="2" t="str">
        <f>IFERROR(VLOOKUP(Table156[[#This Row],[Name]], [2]!Table1[#Data], 2, FALSE), "")</f>
        <v/>
      </c>
      <c r="D7" s="2" t="str">
        <f>IFERROR(VLOOKUP(Table156[[#This Row],[Name]], [2]!Table1[#Data], 3, FALSE), "")</f>
        <v/>
      </c>
    </row>
    <row r="8" spans="1:4">
      <c r="A8" s="1" t="s">
        <v>25</v>
      </c>
      <c r="B8" s="3"/>
      <c r="C8" s="2" t="str">
        <f>IFERROR(VLOOKUP(Table156[[#This Row],[Name]], [2]!Table1[#Data], 2, FALSE), "")</f>
        <v/>
      </c>
      <c r="D8" s="2" t="str">
        <f>IFERROR(VLOOKUP(Table156[[#This Row],[Name]], [2]!Table1[#Data], 3, FALSE), "")</f>
        <v/>
      </c>
    </row>
    <row r="9" spans="1:4">
      <c r="A9" s="1" t="s">
        <v>26</v>
      </c>
      <c r="B9" s="3"/>
      <c r="C9" s="2" t="str">
        <f>IFERROR(VLOOKUP(Table156[[#This Row],[Name]], [2]!Table1[#Data], 2, FALSE), "")</f>
        <v/>
      </c>
      <c r="D9" s="2" t="str">
        <f>IFERROR(VLOOKUP(Table156[[#This Row],[Name]], [2]!Table1[#Data], 3, FALSE), "")</f>
        <v/>
      </c>
    </row>
    <row r="10" spans="1:4">
      <c r="A10" s="1" t="s">
        <v>27</v>
      </c>
      <c r="B10" s="3"/>
      <c r="C10" s="2" t="str">
        <f>IFERROR(VLOOKUP(Table156[[#This Row],[Name]], [2]!Table1[#Data], 2, FALSE), "")</f>
        <v/>
      </c>
      <c r="D10" s="2" t="str">
        <f>IFERROR(VLOOKUP(Table156[[#This Row],[Name]], [2]!Table1[#Data], 3, FALSE), "")</f>
        <v/>
      </c>
    </row>
    <row r="11" spans="1:4">
      <c r="A11" s="1" t="s">
        <v>28</v>
      </c>
      <c r="B11" s="3"/>
      <c r="C11" s="2" t="str">
        <f>IFERROR(VLOOKUP(Table156[[#This Row],[Name]], [2]!Table1[#Data], 2, FALSE), "")</f>
        <v/>
      </c>
      <c r="D11" s="2" t="str">
        <f>IFERROR(VLOOKUP(Table156[[#This Row],[Name]], [2]!Table1[#Data], 3, FALSE), "")</f>
        <v/>
      </c>
    </row>
  </sheetData>
  <dataValidations count="1">
    <dataValidation type="list" allowBlank="1" showInputMessage="1" showErrorMessage="1" sqref="B2:B11" xr:uid="{BFC8CA92-C0B4-4AA6-B5FD-FF43D2BDFFAA}">
      <formula1>HealingsForList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09279-ECF7-48FE-A5F2-93E5FE6E21B4}">
  <dimension ref="A1:D11"/>
  <sheetViews>
    <sheetView workbookViewId="0">
      <selection activeCell="F4" sqref="F4"/>
    </sheetView>
  </sheetViews>
  <sheetFormatPr defaultRowHeight="15"/>
  <cols>
    <col min="1" max="1" width="16.42578125" customWidth="1"/>
    <col min="2" max="2" width="18.42578125" customWidth="1"/>
    <col min="3" max="3" width="14" customWidth="1"/>
    <col min="4" max="4" width="11" customWidth="1"/>
  </cols>
  <sheetData>
    <row r="1" spans="1:4">
      <c r="B1" s="4" t="s">
        <v>0</v>
      </c>
      <c r="C1" s="5" t="s">
        <v>40</v>
      </c>
      <c r="D1" s="5" t="s">
        <v>6</v>
      </c>
    </row>
    <row r="2" spans="1:4">
      <c r="A2" s="1" t="s">
        <v>29</v>
      </c>
      <c r="B2" s="3" t="s">
        <v>39</v>
      </c>
      <c r="C2" s="2" t="str">
        <f>IFERROR(VLOOKUP(Table8[[#This Row],[Name]], [5]!Table1[#Data], 2, FALSE), "")</f>
        <v/>
      </c>
      <c r="D2" s="2" t="str">
        <f>IFERROR(VLOOKUP(Table8[[#This Row],[Name]], [5]!Table1[#Data], 3, FALSE), "")</f>
        <v/>
      </c>
    </row>
    <row r="3" spans="1:4">
      <c r="A3" s="1" t="s">
        <v>30</v>
      </c>
      <c r="B3" s="3"/>
      <c r="C3" s="2" t="str">
        <f>IFERROR(VLOOKUP(Table8[[#This Row],[Name]], [5]!Table1[#Data], 2, FALSE), "")</f>
        <v/>
      </c>
      <c r="D3" s="2" t="str">
        <f>IFERROR(VLOOKUP(Table8[[#This Row],[Name]], [5]!Table1[#Data], 3, FALSE), "")</f>
        <v/>
      </c>
    </row>
    <row r="4" spans="1:4">
      <c r="A4" s="1" t="s">
        <v>31</v>
      </c>
      <c r="B4" s="3"/>
      <c r="C4" s="2" t="str">
        <f>IFERROR(VLOOKUP(Table8[[#This Row],[Name]], [5]!Table1[#Data], 2, FALSE), "")</f>
        <v/>
      </c>
      <c r="D4" s="2" t="str">
        <f>IFERROR(VLOOKUP(Table8[[#This Row],[Name]], [5]!Table1[#Data], 3, FALSE), "")</f>
        <v/>
      </c>
    </row>
    <row r="5" spans="1:4">
      <c r="A5" s="1" t="s">
        <v>32</v>
      </c>
      <c r="B5" s="3"/>
      <c r="C5" s="2" t="str">
        <f>IFERROR(VLOOKUP(Table8[[#This Row],[Name]], [5]!Table1[#Data], 2, FALSE), "")</f>
        <v/>
      </c>
      <c r="D5" s="2" t="str">
        <f>IFERROR(VLOOKUP(Table8[[#This Row],[Name]], [5]!Table1[#Data], 3, FALSE), "")</f>
        <v/>
      </c>
    </row>
    <row r="6" spans="1:4">
      <c r="A6" s="1" t="s">
        <v>33</v>
      </c>
      <c r="B6" s="3"/>
      <c r="C6" s="2" t="str">
        <f>IFERROR(VLOOKUP(Table8[[#This Row],[Name]], [5]!Table1[#Data], 2, FALSE), "")</f>
        <v/>
      </c>
      <c r="D6" s="2" t="str">
        <f>IFERROR(VLOOKUP(Table8[[#This Row],[Name]], [5]!Table1[#Data], 3, FALSE), "")</f>
        <v/>
      </c>
    </row>
    <row r="7" spans="1:4">
      <c r="A7" s="1" t="s">
        <v>34</v>
      </c>
      <c r="B7" s="3"/>
      <c r="C7" s="2" t="str">
        <f>IFERROR(VLOOKUP(Table8[[#This Row],[Name]], [5]!Table1[#Data], 2, FALSE), "")</f>
        <v/>
      </c>
      <c r="D7" s="2" t="str">
        <f>IFERROR(VLOOKUP(Table8[[#This Row],[Name]], [5]!Table1[#Data], 3, FALSE), "")</f>
        <v/>
      </c>
    </row>
    <row r="8" spans="1:4">
      <c r="A8" s="1" t="s">
        <v>35</v>
      </c>
      <c r="B8" s="3"/>
      <c r="C8" s="2" t="str">
        <f>IFERROR(VLOOKUP(Table8[[#This Row],[Name]], [5]!Table1[#Data], 2, FALSE), "")</f>
        <v/>
      </c>
      <c r="D8" s="2" t="str">
        <f>IFERROR(VLOOKUP(Table8[[#This Row],[Name]], [5]!Table1[#Data], 3, FALSE), "")</f>
        <v/>
      </c>
    </row>
    <row r="9" spans="1:4">
      <c r="A9" s="1" t="s">
        <v>36</v>
      </c>
      <c r="B9" s="3"/>
      <c r="C9" s="2" t="str">
        <f>IFERROR(VLOOKUP(Table8[[#This Row],[Name]], [5]!Table1[#Data], 2, FALSE), "")</f>
        <v/>
      </c>
      <c r="D9" s="2" t="str">
        <f>IFERROR(VLOOKUP(Table8[[#This Row],[Name]], [5]!Table1[#Data], 3, FALSE), "")</f>
        <v/>
      </c>
    </row>
    <row r="10" spans="1:4">
      <c r="A10" s="1" t="s">
        <v>37</v>
      </c>
      <c r="B10" s="3"/>
      <c r="C10" s="2" t="str">
        <f>IFERROR(VLOOKUP(Table8[[#This Row],[Name]], [5]!Table1[#Data], 2, FALSE), "")</f>
        <v/>
      </c>
      <c r="D10" s="2" t="str">
        <f>IFERROR(VLOOKUP(Table8[[#This Row],[Name]], [5]!Table1[#Data], 3, FALSE), "")</f>
        <v/>
      </c>
    </row>
    <row r="11" spans="1:4">
      <c r="A11" s="1" t="s">
        <v>38</v>
      </c>
      <c r="B11" s="6"/>
      <c r="C11" s="7" t="str">
        <f>IFERROR(VLOOKUP(Table8[[#This Row],[Name]], [5]!Table1[#Data], 2, FALSE), "")</f>
        <v/>
      </c>
      <c r="D11" s="7" t="str">
        <f>IFERROR(VLOOKUP(Table8[[#This Row],[Name]], [5]!Table1[#Data], 3, FALSE), "")</f>
        <v/>
      </c>
    </row>
  </sheetData>
  <dataValidations count="1">
    <dataValidation type="list" allowBlank="1" showInputMessage="1" showErrorMessage="1" sqref="B2:B11" xr:uid="{469CC294-6398-489B-98E5-618CF6A42189}">
      <formula1>TurnMovesForList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Settings</vt:lpstr>
      <vt:lpstr>StatusEffectTypes</vt:lpstr>
      <vt:lpstr>StatModifiers</vt:lpstr>
      <vt:lpstr>TurnDamageEffects</vt:lpstr>
      <vt:lpstr>TurnHealingEffects</vt:lpstr>
      <vt:lpstr>TurnMoveEffects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Giddings</dc:creator>
  <cp:lastModifiedBy>James Giddings</cp:lastModifiedBy>
  <dcterms:created xsi:type="dcterms:W3CDTF">2015-06-05T18:17:20Z</dcterms:created>
  <dcterms:modified xsi:type="dcterms:W3CDTF">2023-03-16T09:07:50Z</dcterms:modified>
</cp:coreProperties>
</file>